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Sintética - Desonerada" sheetId="1" state="visible" r:id="rId2"/>
    <sheet name="Sintética - não desonerada" sheetId="2" state="visible" r:id="rId3"/>
    <sheet name="Analítico- desonerada" sheetId="3" state="visible" r:id="rId4"/>
    <sheet name="Analítica - não desonerada" sheetId="4" state="hidden" r:id="rId5"/>
    <sheet name="CRONOGRAMA" sheetId="5" state="visible" r:id="rId6"/>
    <sheet name="BDI Desonerado" sheetId="6" state="visible" r:id="rId7"/>
    <sheet name="BDI não desonerado" sheetId="7" state="hidden" r:id="rId8"/>
    <sheet name="BDI Equip" sheetId="8" state="visible" r:id="rId9"/>
    <sheet name="Pesquisa de Mercado" sheetId="9" state="visible" r:id="rId10"/>
    <sheet name="Curva ABC - Insumos " sheetId="10" state="visible" r:id="rId11"/>
    <sheet name="Curva ABC de Serviços" sheetId="11" state="visible" r:id="rId1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<sst xmlns="http://schemas.openxmlformats.org/spreadsheetml/2006/main" count="35502" uniqueCount="7174">
  <si>
    <r>
      <rPr>
        <b val="true"/>
        <sz val="13"/>
        <color rgb="FF000000"/>
        <rFont val="Calibri"/>
        <family val="2"/>
        <charset val="1"/>
      </rPr>
      <t xml:space="preserve">UNIVERSIDADE FEDERAL DOS VALES DO JEQUITINHONHA E MUCURI
CAMPUS PRESIDENTE JUSCELINO KUBITSCHEK - DIAMANTINA - MG
CONSTRUÇÃO DO RESTAURANTE UNIVERSITÁRIO - ETAPA 02 DO CAMPUS JK
PLANILHA ORÇAMENTÁRIA SINTÉTICA DE REFERÊNCIA - </t>
    </r>
    <r>
      <rPr>
        <b val="true"/>
        <sz val="13"/>
        <color rgb="FFFF0000"/>
        <rFont val="Calibri"/>
        <family val="2"/>
        <charset val="1"/>
      </rPr>
      <t xml:space="preserve">DESONERADA</t>
    </r>
  </si>
  <si>
    <t xml:space="preserve">Bancos</t>
  </si>
  <si>
    <t xml:space="preserve">BDI</t>
  </si>
  <si>
    <t xml:space="preserve">SINAPI - 05/2022 - Minas Gerais
SETOP - 03/2022 - Minas Gerais - Jequitinhonha e Mucuri       SICRO3 - 01/2022 - Minas Gerais </t>
  </si>
  <si>
    <t xml:space="preserve">ITEM</t>
  </si>
  <si>
    <t xml:space="preserve">CÓDIGO</t>
  </si>
  <si>
    <t xml:space="preserve">DESCRIÇÃO</t>
  </si>
  <si>
    <t xml:space="preserve">UN</t>
  </si>
  <si>
    <t xml:space="preserve">QTDE</t>
  </si>
  <si>
    <t xml:space="preserve">P. TOTAL UNITÁRIO</t>
  </si>
  <si>
    <t xml:space="preserve">PREÇO TOTAL</t>
  </si>
  <si>
    <t xml:space="preserve">MOBILIZAÇÃO E DESMOBILIZAÇÃO DE OBRA/ ADMINISTRAÇÃO</t>
  </si>
  <si>
    <t xml:space="preserve">1.1</t>
  </si>
  <si>
    <t xml:space="preserve">MOB-DES-020</t>
  </si>
  <si>
    <t xml:space="preserve">OBRAS COM VALOR ENTRE 1.000.000,01 E 3.000.000,00</t>
  </si>
  <si>
    <t xml:space="preserve">%</t>
  </si>
  <si>
    <t xml:space="preserve">CUSTO TOTAL DO ITEM 01</t>
  </si>
  <si>
    <t xml:space="preserve">ADMINISTRAÇÃO LOCAL</t>
  </si>
  <si>
    <t xml:space="preserve">2.1</t>
  </si>
  <si>
    <t xml:space="preserve">ALMOXARIFE COM ENCARGOS COMPLEMENTARES</t>
  </si>
  <si>
    <t xml:space="preserve">MÊS</t>
  </si>
  <si>
    <t xml:space="preserve">2.2</t>
  </si>
  <si>
    <t xml:space="preserve">ENCARREGADO GERAL DE OBRAS COM ENCARGOS COMPLEMENTARES </t>
  </si>
  <si>
    <t xml:space="preserve">2.3</t>
  </si>
  <si>
    <t xml:space="preserve">TECNICO DE SEGURANÇA DO TRABALHO COM ENCARGOS COMPLEMENTARES (4 HORAS/DIA)</t>
  </si>
  <si>
    <t xml:space="preserve">H</t>
  </si>
  <si>
    <t xml:space="preserve">2.4</t>
  </si>
  <si>
    <t xml:space="preserve">ENGENHEIRO ELETRICISTA COM ENCARGOS COMPLEMENTARES (2 HORAS/DIA PELO PERÍODO DE 3 MESES)</t>
  </si>
  <si>
    <t xml:space="preserve">2.5</t>
  </si>
  <si>
    <t xml:space="preserve">ENGENHEIRO CIVIL JUNIOR COM ENCARGOS COMPLEMENTARES (2 HORAS/DIA)</t>
  </si>
  <si>
    <t xml:space="preserve">CUSTO TOTAL DO ITEM 02</t>
  </si>
  <si>
    <t xml:space="preserve">CANTEIRO DE OBRAS</t>
  </si>
  <si>
    <t xml:space="preserve">3.1</t>
  </si>
  <si>
    <t xml:space="preserve">COMP-RU-11</t>
  </si>
  <si>
    <t xml:space="preserve">EXECUÇÃO DE ESCRITÓRIO, ALMOXARIFADO (INCLUSO PRATELEIRAS), REFEITÓRIO, SANITÁRIO E VESTIÁRIO EM CANTEIRO DE OBRA EM CHAPA DE MADEIRA COMPENSADA, NÃO INCLUSO MOBILIÁRIO E EQUIPAMENTOS.</t>
  </si>
  <si>
    <t xml:space="preserve">M2</t>
  </si>
  <si>
    <t xml:space="preserve">3.2</t>
  </si>
  <si>
    <t xml:space="preserve">IIO-LIG-005</t>
  </si>
  <si>
    <t xml:space="preserve">LIGAÇÃO PREDIAL DE ÁGUA 1/2" CAVALETE SIMPLES - COPASA</t>
  </si>
  <si>
    <t xml:space="preserve">UND</t>
  </si>
  <si>
    <t xml:space="preserve">3.3</t>
  </si>
  <si>
    <t xml:space="preserve">IIO-LIG-010</t>
  </si>
  <si>
    <t xml:space="preserve">LIGAÇÃO PROVISÓRIA DE LUZ E FORÇA-PADRÃO PROVISÓRIO 30KVA</t>
  </si>
  <si>
    <t xml:space="preserve">3.4</t>
  </si>
  <si>
    <t xml:space="preserve">ED-16660</t>
  </si>
  <si>
    <t xml:space="preserve">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</si>
  <si>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 xml:space="preserve">3.5</t>
  </si>
  <si>
    <t xml:space="preserve">TAPUME COM TELHA METÁLICA (H = 1,80 M)</t>
  </si>
  <si>
    <t xml:space="preserve">3.6</t>
  </si>
  <si>
    <t xml:space="preserve">COMP-RU-01</t>
  </si>
  <si>
    <t xml:space="preserve">PCMAT - PROGRAMA DE CONDIÇÕES E MEIO AMBIENTE DE TRABALHO NA INDÚSTRIA DE CONSTRUÇÃO</t>
  </si>
  <si>
    <t xml:space="preserve">ok</t>
  </si>
  <si>
    <t xml:space="preserve">3.7</t>
  </si>
  <si>
    <t xml:space="preserve">COMP-RU-02</t>
  </si>
  <si>
    <t xml:space="preserve">PCMSO - PROGRAMA DE CONTROLE MÉDIO DE SAÚDE OCUPACIONAL</t>
  </si>
  <si>
    <t xml:space="preserve">CUSTO TOTAL DO ITEM 03</t>
  </si>
  <si>
    <t xml:space="preserve">SUPERESTRUTURA</t>
  </si>
  <si>
    <t xml:space="preserve">4.1</t>
  </si>
  <si>
    <t xml:space="preserve">LAJE PISO</t>
  </si>
  <si>
    <t xml:space="preserve">4.1.1</t>
  </si>
  <si>
    <t xml:space="preserve">PIS-LON-005</t>
  </si>
  <si>
    <t xml:space="preserve">APLICAÇÃO DE LONA PRETA, ESP. 150 MICRAS, INCLUSIVE FORNECIMENTO</t>
  </si>
  <si>
    <t xml:space="preserve">4.1.2</t>
  </si>
  <si>
    <t xml:space="preserve">ARM-TEL-010</t>
  </si>
  <si>
    <t xml:space="preserve">ARMADURA DE TELA DE AÇO CA-60 B SOLDADA TIPO Q-92 (DIÂMETRO DO FIO: 4,20 MM / DIMENSÕES DA TRAMA: 150 X 150 MM / TIPO DA MALHA: QUADRANGULAR)</t>
  </si>
  <si>
    <t xml:space="preserve">KG</t>
  </si>
  <si>
    <t xml:space="preserve">4.1.3</t>
  </si>
  <si>
    <t xml:space="preserve">CONCRETAGEM DE RADIER, PISO DE CONCRETO OU LAJE SOBRE SOLO, FCK 30 MPA - LANÇAMENTO, ADENSAMENTO E ACABAMENTO (ESP. = 12CM)</t>
  </si>
  <si>
    <t xml:space="preserve">M3</t>
  </si>
  <si>
    <t xml:space="preserve">4.1.4</t>
  </si>
  <si>
    <t xml:space="preserve">TER-REG-010</t>
  </si>
  <si>
    <t xml:space="preserve">REGULARIZAÇÃO E COMPACTAÇÃO DE TERRENO COM PLACA VIBRATÓRIA</t>
  </si>
  <si>
    <t xml:space="preserve">4.2</t>
  </si>
  <si>
    <t xml:space="preserve">VIGAS COBERTURA</t>
  </si>
  <si>
    <t xml:space="preserve">4.2.1</t>
  </si>
  <si>
    <t xml:space="preserve">ARMAÇÃO DE PILAR OU VIGA DE UMA ESTRUTURA CONVENCIONAL DE CONCRETO ARMADO UTILIZANDO AÇO CA-60 DE 5,0 MM - MONTAGEM.</t>
  </si>
  <si>
    <t xml:space="preserve">4.2.2</t>
  </si>
  <si>
    <t xml:space="preserve">ARMAÇÃO DE PILAR OU VIGA DE UMA ESTRUTURA CONVENCIONAL DE CONCRETO ARMADO UTILIZANDO AÇO CA-50 DE 6.3 MM - MONTAGEM</t>
  </si>
  <si>
    <t xml:space="preserve">4.2.3</t>
  </si>
  <si>
    <t xml:space="preserve">ARMAÇÃO DE PILAR OU VIGA DE UMA ESTRUTURA CONVENCIONAL DE CONCRETO ARMADO UTILIZANDO AÇO CA-50 DE 8.0 MM - MONTAGEM.</t>
  </si>
  <si>
    <t xml:space="preserve">4.2.4</t>
  </si>
  <si>
    <t xml:space="preserve">ARMAÇÃO DE PILAR OU VIGA DE UMA ESTRUTURA CONVENCIONAL DE CONCRETO ARMADO UTILIZANDO AÇO CA-50 DE 10.0 MM - MONTAGEM</t>
  </si>
  <si>
    <t xml:space="preserve">4.2.5</t>
  </si>
  <si>
    <t xml:space="preserve">ARMAÇÃO DE PILAR OU VIGA DE UMA ESTRUTURA CONVENCIONAL DE CONCRETO ARMADO UTILIZANDO AÇO CA-50 DE 12.5 MM - MONTAGEM.</t>
  </si>
  <si>
    <t xml:space="preserve">4.2.6</t>
  </si>
  <si>
    <t xml:space="preserve">ARMAÇÃO DE PILAR OU VIGA DE UMA ESTRUTURA CONVENCIONAL DE CONCRETO ARMADO UTILIZANDO AÇO CA-50 DE 16.0 MM - MONTAGEM.</t>
  </si>
  <si>
    <t xml:space="preserve">4.2.7</t>
  </si>
  <si>
    <t xml:space="preserve">ARMAÇÃO DE PILAR OU VIGA DE UMA ESTRUTURA CONVENCIONAL DE CONCRETO ARMADO UTILIZANDO AÇO CA-50 DE 20.0 MM - MONTAGEM.</t>
  </si>
  <si>
    <t xml:space="preserve">4.2.8</t>
  </si>
  <si>
    <t xml:space="preserve">EST-FOR-025</t>
  </si>
  <si>
    <t xml:space="preserve">FORMA E DESFORMA DE COMPENSADO PLASTIFICADO, ESP. 12MM, REAPROVEITAMENTO (5X)</t>
  </si>
  <si>
    <t xml:space="preserve">4.2.9</t>
  </si>
  <si>
    <t xml:space="preserve">ED-9053</t>
  </si>
  <si>
    <t xml:space="preserve">FORNECIMENTO DE CONCRETO ESTRUTURAL, USINADO BOMBEADO, COM FCK 25 MPA, INCLUSIVE LANÇAMENTO E ACABAMENTO</t>
  </si>
  <si>
    <t xml:space="preserve">4.3</t>
  </si>
  <si>
    <t xml:space="preserve">PILARES - REFORÇO ESTRUTURAL</t>
  </si>
  <si>
    <t xml:space="preserve">4.3.1</t>
  </si>
  <si>
    <t xml:space="preserve">4.3.2</t>
  </si>
  <si>
    <t xml:space="preserve">ARMAÇÃO DE PILAR OU VIGA DE UMA ESTRUTURA CONVENCIONAL DE CONCRETO ARMADO UTILIZANDO AÇO CA-50 DE 10,0 MM - MONTAGEM.</t>
  </si>
  <si>
    <t xml:space="preserve">4.3.3</t>
  </si>
  <si>
    <t xml:space="preserve">4.3.4</t>
  </si>
  <si>
    <t xml:space="preserve">4.4</t>
  </si>
  <si>
    <t xml:space="preserve">LAJE NERVURADA</t>
  </si>
  <si>
    <t xml:space="preserve">4.4.1</t>
  </si>
  <si>
    <t xml:space="preserve">MONTAGEM E DESMONTAGEM DE FÔRMA DE LAJE NERVURADA COM CUBETA E ASSOALHO, PÉ-DIREITO DUPLO, EM CHAPA DE MADEIRA COMPENSADA RESINADA.</t>
  </si>
  <si>
    <t xml:space="preserve">4.4.2</t>
  </si>
  <si>
    <t xml:space="preserve">ED-19634</t>
  </si>
  <si>
    <t xml:space="preserve">ESCORAMENTO METÁLICO PARA LAJE, INCLUSIVE DESCARGA, MONTAGEM, DESMONTAGEM E CARGA</t>
  </si>
  <si>
    <t xml:space="preserve">M2XMÊS</t>
  </si>
  <si>
    <t xml:space="preserve">4.4.3</t>
  </si>
  <si>
    <t xml:space="preserve">ARMAÇÃO DE LAJE DE UMA ESTRUTURA CONVENCIONAL DE CONCRETO ARMADO UTILIZANDO AÇO CA-50 DE 8.0 MM - MONTAGEM</t>
  </si>
  <si>
    <t xml:space="preserve">4.4.4</t>
  </si>
  <si>
    <t xml:space="preserve">ARMAÇÃO DE LAJE DE UMA ESTRUTURA CONVENCIONAL DE CONCRETO ARMADO UTILIZANDO AÇO CA-50 DE 10.0 MM - MONTAGEM</t>
  </si>
  <si>
    <t xml:space="preserve">4.4.5</t>
  </si>
  <si>
    <t xml:space="preserve">ARMAÇÃO DE LAJE DE UMA ESTRUTURA CONVENCIONAL DE CONCRETO ARMADO UTILIZANDO AÇO CA-50 DE 12.5 MM - MONTAGEM</t>
  </si>
  <si>
    <t xml:space="preserve">4.4.6</t>
  </si>
  <si>
    <t xml:space="preserve">ARMAÇÃO DE LAJE DE UMA ESTRUTURA CONVENCIONAL DE CONCRETO ARMADO UTILIZANDO AÇO CA-50 DE 16.0 MM - MONTAGEM</t>
  </si>
  <si>
    <t xml:space="preserve">4.4.7</t>
  </si>
  <si>
    <t xml:space="preserve">ARMAÇÃO DE LAJE DE UMA ESTRUTURA CONVENCIONAL DE CONCRETO ARMADO UTILIZANDO AÇO CA-50 DE 20.0 MM - MONTAGEM</t>
  </si>
  <si>
    <t xml:space="preserve">4.4.8</t>
  </si>
  <si>
    <t xml:space="preserve">4.4.9</t>
  </si>
  <si>
    <t xml:space="preserve">4.5</t>
  </si>
  <si>
    <t xml:space="preserve">LAJE MACIÇA</t>
  </si>
  <si>
    <t xml:space="preserve">4.5.1</t>
  </si>
  <si>
    <t xml:space="preserve">4.5.2</t>
  </si>
  <si>
    <t xml:space="preserve">4.5.3</t>
  </si>
  <si>
    <t xml:space="preserve">4.5.4</t>
  </si>
  <si>
    <t xml:space="preserve">4.5.5</t>
  </si>
  <si>
    <t xml:space="preserve">4.5.6</t>
  </si>
  <si>
    <t xml:space="preserve">4.5.7</t>
  </si>
  <si>
    <t xml:space="preserve">IMPERMEABILIZAÇÃO DE SUPERFÍCIE COM MANTA ASFÁLTICA, INCLUSIVE APLICAÇÃO DE PRIMER ASFÁLTICO, E=3M</t>
  </si>
  <si>
    <t xml:space="preserve">CUSTO TOTAL DO ITEM 04</t>
  </si>
  <si>
    <t xml:space="preserve">COBERTURA</t>
  </si>
  <si>
    <t xml:space="preserve">5.1</t>
  </si>
  <si>
    <t xml:space="preserve">ESTRUTURA METÁLICA DO TELHADO</t>
  </si>
  <si>
    <t xml:space="preserve">5.1.1</t>
  </si>
  <si>
    <t xml:space="preserve">EST-MET-005</t>
  </si>
  <si>
    <t xml:space="preserve">FORNECIMENTO DE ESTRUTURA METÁLICA EM PERFIL LAMINADO, INCLUSIVE FABRICAÇÃO, TRANSPORTE, MONTAGEM E APLICAÇÃO DE FUNDO PREPARADOR ANTICORROSIVO EM SUPERFÍCIE METÁLICA, UMA (1) DEMÃO</t>
  </si>
  <si>
    <t xml:space="preserve">5.2</t>
  </si>
  <si>
    <t xml:space="preserve">TELHAMENTO EM TELHA COLONIAL</t>
  </si>
  <si>
    <t xml:space="preserve">5.2.1</t>
  </si>
  <si>
    <t xml:space="preserve">COB-TEL-050</t>
  </si>
  <si>
    <t xml:space="preserve">COBERTURA EM TELHA METÁLICA GALVANIZADA TRAPEZOIDAL, TIPO DUPLA TERMOACÚSTICA COM DUAS FACES TRAPEZOIDAIS, ESP. 0,43MM, PREENCHIMENTO EM POLIESTIRENO EXPANDIDO/ISOPOR COM ESP. 30MM, ACABAMENTO NATURAL, INCLUSIVE ACESSÓRIOS PARA FIXAÇÃO, FORNECIMENTO E INSTALAÇÃO</t>
  </si>
  <si>
    <t xml:space="preserve">5.2.2</t>
  </si>
  <si>
    <t xml:space="preserve">PINTURA COM TINTA ALQUÍDICA DE ACABAMENTO (ESMALTE SINTÉTICO ACETINADO) PULVERIZADA SOBRE PERFIL METÁLICO EXECUTADO EM FÁBRICA. (COR BRANCA)</t>
  </si>
  <si>
    <t xml:space="preserve">5.2.3</t>
  </si>
  <si>
    <t xml:space="preserve">PIN-ESM-010</t>
  </si>
  <si>
    <t xml:space="preserve">PINTURA ESMALTE EM ESTRUTURA DE AÇO CARBONO, DUAS (2) DEMÃOS, EXCLUSIVE FUNDO ANTICORROSIVO</t>
  </si>
  <si>
    <t xml:space="preserve">5.3</t>
  </si>
  <si>
    <t xml:space="preserve">INSTALAÇÃO DE CALHAS / CUMEEIRAS / DESCIDAS D'ÁGUA</t>
  </si>
  <si>
    <t xml:space="preserve">5.3.1</t>
  </si>
  <si>
    <t xml:space="preserve">CALHA EM CHAPA DE AÇO GALVANIZADO NÚMERO 24, DESENVOLVIMENTO DE 100 CM, INCLUSO TRANSPORTE VERTICAL.</t>
  </si>
  <si>
    <t xml:space="preserve">M</t>
  </si>
  <si>
    <t xml:space="preserve">5.3.2</t>
  </si>
  <si>
    <t xml:space="preserve">PLU-RUF-015</t>
  </si>
  <si>
    <t xml:space="preserve">RUFO E CONTRA-RUFO DE CHAPA GALVANIZADA Nº. 24, DESENVOLVIMENTO = 25 CM</t>
  </si>
  <si>
    <t xml:space="preserve">5.3.3</t>
  </si>
  <si>
    <t xml:space="preserve">INSTALAÇÃO DE TUBOS DE PVC, SÉRIE R, ÁGUA PLUVIAL, DN 100 MM (INSTALADO EM RAMAL DE ENCAMINHAMENTO, OU CONDUTORES VERTICAIS), INCLUSIVE CONEXÕES, CORTES E FIXAÇÕES.</t>
  </si>
  <si>
    <t xml:space="preserve">CUSTO TOTAL DO ITEM 05</t>
  </si>
  <si>
    <t xml:space="preserve">ARQUITETURA </t>
  </si>
  <si>
    <t xml:space="preserve">6.1</t>
  </si>
  <si>
    <t xml:space="preserve">DEMOLIÇÃO E LIMPEZA TERRENO</t>
  </si>
  <si>
    <t xml:space="preserve">6.1.1</t>
  </si>
  <si>
    <t xml:space="preserve">DEMOLIÇÃO DE ALVENARIA DE BLOCO FURADO, DE FORMA MANUAL, SEM REAPROVEITAMENTO.</t>
  </si>
  <si>
    <t xml:space="preserve">6.1.2</t>
  </si>
  <si>
    <t xml:space="preserve"> 98524 </t>
  </si>
  <si>
    <t xml:space="preserve">LIMPEZA MANUAL DE VEGETAÇÃO EM TERRENO COM ENXADA.</t>
  </si>
  <si>
    <t xml:space="preserve">6.2</t>
  </si>
  <si>
    <t xml:space="preserve">EXECUÇÃO DE ALVENARIA</t>
  </si>
  <si>
    <t xml:space="preserve">6.2.1</t>
  </si>
  <si>
    <t xml:space="preserve">ALVENARIA DE VEDAÇÃO DE BLOCOS CERÂMICOS FURADOS NA VERTICAL DE 14X19X39 CM (ESPESSURA 14 CM) E ARGAMASSA DE ASSENTAMENTO COM PREPARO EM BETONEIRA.</t>
  </si>
  <si>
    <t xml:space="preserve">6.2.2</t>
  </si>
  <si>
    <t xml:space="preserve">ALVENARIA DE VEDAÇÃO DE BLOCOS CERÂMICOS FURADOS NA VERTICAL DE 9X19X39 CM (ESPESSURA 9 CM) E ARGAMASSA DE ASSENTAMENTO COM PREPARO EM BETONEIRA.</t>
  </si>
  <si>
    <t xml:space="preserve">6.2.3</t>
  </si>
  <si>
    <t xml:space="preserve">VERGA MOLDADA IN LOCO COM UTILIZAÇÃO DE BLOCOS CANALETA PARA JANELAS COM MAIS DE 1,5 M DE VÃO.</t>
  </si>
  <si>
    <t xml:space="preserve">6.2.4</t>
  </si>
  <si>
    <t xml:space="preserve">CONTRAVERGA MOLDADA IN LOCO COM UTILIZAÇÃO DE BLOCOS CANALETA PARA VÃOS DE MAIS DE 1,5 M DE COMPRIMENTO.</t>
  </si>
  <si>
    <t xml:space="preserve">6.2.5</t>
  </si>
  <si>
    <t xml:space="preserve">ALVENARIA DE VEDAÇÃO COM ELEMENTO VAZADO DE CERÂMICA (COBOGÓ) DE 7X20X20CM E ARGAMASSA DE ASSENTAMENTO COM PREPARO EM BETONEIRA.</t>
  </si>
  <si>
    <t xml:space="preserve">6.2.6</t>
  </si>
  <si>
    <t xml:space="preserve">FIXAÇÃO (ENCUNHAMENTO) DE ALVENARIA DE VEDAÇÃO COM ARGAMASSA APLICADA COM BISNAGA.</t>
  </si>
  <si>
    <t xml:space="preserve">6.3</t>
  </si>
  <si>
    <t xml:space="preserve">EXECUÇÃO DE REVESTIMENTO</t>
  </si>
  <si>
    <t xml:space="preserve">6.3.1</t>
  </si>
  <si>
    <t xml:space="preserve">CHAPISCO APLICADO EM ALVENARIA E ESTRUTURAS DE CONCRETO DE FACHADA, COM COLHER DE PEDREIRO. ARGAMASSA TRAÇO 1:3 COM PREPARO EM BETONEIRA 400L.</t>
  </si>
  <si>
    <t xml:space="preserve">6.3.2</t>
  </si>
  <si>
    <t xml:space="preserve">EMBOÇO/MASSA ÚNICA, TRAÇO 1:2:8, PREPARO MECÂNICO, COM BETONEIRA DE 400L, EM PAREDES DE AMBIENTES INTERNOS, COM EXECUÇÃO DE TALISCAS</t>
  </si>
  <si>
    <t xml:space="preserve">6.3.3</t>
  </si>
  <si>
    <t xml:space="preserve">EMBOÇO OU MASSA ÚNICA EM ARGAMASSA TRAÇO 1:2:8, PREPARO MECÂNICO COM BETONEIRA 400 L, APLICADA MANUALMENTE ESPESSURA DE 25 MM.</t>
  </si>
  <si>
    <t xml:space="preserve">6.3.4</t>
  </si>
  <si>
    <t xml:space="preserve">REVESTIMENTO CERÂMICO PARA PAREDES INTERNAS, MEIA PAREDE, OU PAREDE INTEIRA, PLACAS GRÊS OU SEMI-GRÊS DE 20X20 CM</t>
  </si>
  <si>
    <t xml:space="preserve">6.4</t>
  </si>
  <si>
    <t xml:space="preserve">INSTALAÇÃO DE FORRO PVC</t>
  </si>
  <si>
    <t xml:space="preserve">6.4.1</t>
  </si>
  <si>
    <t xml:space="preserve">FORRO DE PVC, LISO, PARA AMBIENTES COMERCIAIS, INCLUSIVE ESTRUTURA DE FIXAÇÃO.</t>
  </si>
  <si>
    <t xml:space="preserve">6.5</t>
  </si>
  <si>
    <t xml:space="preserve">PINTURA INTERNA PAREDES E PORTAS</t>
  </si>
  <si>
    <t xml:space="preserve">6.5.1</t>
  </si>
  <si>
    <t xml:space="preserve">APLICAÇÃO MANUAL DE PINTURA COM TINTA LÁTEX ACRÍLICA EM PAREDES, DUAS DEMÃOS.</t>
  </si>
  <si>
    <t xml:space="preserve">6.5.2</t>
  </si>
  <si>
    <t xml:space="preserve">APLICAÇÃO DE FUNDO SELADOR ACRÍLICO EM PAREDES, UMA DEMÃO.</t>
  </si>
  <si>
    <t xml:space="preserve">6.5.3</t>
  </si>
  <si>
    <t xml:space="preserve">PINTURA TINTA DE ACABAMENTO (PIGMENTADA) ESMALTE SINTÉTICO FOSCO EM MADEIRA, 2 DEMÃOS.</t>
  </si>
  <si>
    <t xml:space="preserve">6.6</t>
  </si>
  <si>
    <t xml:space="preserve">PINTURA EXTERNA</t>
  </si>
  <si>
    <t xml:space="preserve">6.6.1</t>
  </si>
  <si>
    <t xml:space="preserve">APLICAÇÃO MANUAL DE PINTURA COM TINTA TEXTURIZADA ACRÍLICA EM PAREDES EXTERNAS</t>
  </si>
  <si>
    <t xml:space="preserve">6.6.2</t>
  </si>
  <si>
    <t xml:space="preserve">6.7</t>
  </si>
  <si>
    <t xml:space="preserve">PISO E SOLEIRAS</t>
  </si>
  <si>
    <t xml:space="preserve">6.7.1</t>
  </si>
  <si>
    <t xml:space="preserve">PIS-MIT-020</t>
  </si>
  <si>
    <t xml:space="preserve">PISO EM GRANILITE/MARMORITE, ESP. 8MM, ACABAMENTO LAVADO TIPO FULGET, COR NATURAL, MODULAÇÃO DE 1X1M, INCLUSO JUNTA PLÁSTICA</t>
  </si>
  <si>
    <t xml:space="preserve">6.7.2</t>
  </si>
  <si>
    <t xml:space="preserve">SOL-ARD-005</t>
  </si>
  <si>
    <t xml:space="preserve">SOLEIRA DE ARDÓSIA E = 2 CM</t>
  </si>
  <si>
    <t xml:space="preserve">6.7.3</t>
  </si>
  <si>
    <t xml:space="preserve">COMP-RU-09</t>
  </si>
  <si>
    <t xml:space="preserve">RODAPÉ ARREDONDADO COM RAIO INFERIOR MAIOR, GAIL REF.4706 OU SIMILAR, APLICADO COM ARGAMASSA INDUSTRIALIZADA AC-I, REJUNTADO</t>
  </si>
  <si>
    <t xml:space="preserve">6.7.4</t>
  </si>
  <si>
    <t xml:space="preserve">PIS-FAI-005</t>
  </si>
  <si>
    <t xml:space="preserve">APLICAÇÃO DE FAIXA/FITA ADESIVA ANTIDERRAPANTE, LARGURA 50MM, EM DEGRAUS DE ESCADA, INCLUSIVE FORNECIMENTO</t>
  </si>
  <si>
    <t xml:space="preserve">6.7.5</t>
  </si>
  <si>
    <t xml:space="preserve">ROD-MIT-010</t>
  </si>
  <si>
    <t xml:space="preserve">RODAPÉ EM GRANILITE/MARMORITE, ACABAMENTO LAVADO, ALTURA 7CM</t>
  </si>
  <si>
    <t xml:space="preserve">6.7.6</t>
  </si>
  <si>
    <t xml:space="preserve">COMP-RU-10</t>
  </si>
  <si>
    <t xml:space="preserve">REVESTIMENTO CERÂMICO PARA PISO OU PAREDE, 24 X 11,6 CM, E=9MM, PLACA EXTRUDADA, GAIL, REF. 1001 OU SIMILAR, APLICADO COM ARGAMASSA INDUSTRIALIZADA AC-I, REJUNTADO.</t>
  </si>
  <si>
    <t xml:space="preserve">6.8</t>
  </si>
  <si>
    <t xml:space="preserve">INSTALAÇÃO DE PORTAS E FECHADURAS</t>
  </si>
  <si>
    <t xml:space="preserve">6.8.1</t>
  </si>
  <si>
    <t xml:space="preserve"> 91341 </t>
  </si>
  <si>
    <t xml:space="preserve">PORTA EM ALUMÍNIO DE ABRIR TIPO VENEZIANA COM GUARNIÇÃO, FIXAÇÃO COM PARAFUSOS - FORNECIMENTO E INSTALAÇÃO.</t>
  </si>
  <si>
    <t xml:space="preserve">6.8.2</t>
  </si>
  <si>
    <t xml:space="preserve"> FRG-FEC-015 </t>
  </si>
  <si>
    <t xml:space="preserve">FECHADURA TIPO BANHEIRO (TRANQUETA), GRAU DE SEGURANÇA MÉDIO, DISTÂNCIA DE BROCA 40MM, ACABAMENTO COM ESPELHO CROMADO E MAÇANETA MODELO ALAVANCA EM ZAMAC, INCLUSIVE ACESSÓRIOS PARA FIXAÇÃO E UMA (1) CHAVE</t>
  </si>
  <si>
    <t xml:space="preserve">6.8.3</t>
  </si>
  <si>
    <t xml:space="preserve"> 91306 </t>
  </si>
  <si>
    <t xml:space="preserve">FECHADURA DE EMBUTIR PARA PORTAS INTERNAS, COMPLETA, ACABAMENTO PADRÃO MÉDIO, COM EXECUÇÃO DE FURO - FORNECIMENTO E INSTALAÇÃO.</t>
  </si>
  <si>
    <t xml:space="preserve">6.8.4</t>
  </si>
  <si>
    <t xml:space="preserve"> 91314 </t>
  </si>
  <si>
    <t xml:space="preserve">KIT DE PORTA DE MADEIRA PARA PINTURA, SEMI-OCA (LEVE OU MÉDIA), PADRÃO POPULAR, 80X210CM, ESPESSURA DE 3,5CM, ITENS INCLUSOS: DOBRADIÇAS, MONTAGEM E INSTALAÇÃO DO BATENTE, FECHADURA COM EXECUÇÃO DO FURO - FORNECIMENTO E INSTALAÇÃO.</t>
  </si>
  <si>
    <t xml:space="preserve">6.8.5</t>
  </si>
  <si>
    <t xml:space="preserve"> FRG-MOL-005 </t>
  </si>
  <si>
    <t xml:space="preserve">MOLA HIDRÁULICA NORMAL</t>
  </si>
  <si>
    <t xml:space="preserve">6.8.6</t>
  </si>
  <si>
    <t xml:space="preserve"> 100702 </t>
  </si>
  <si>
    <t xml:space="preserve">PORTA DE CORRER DE ALUMÍNIO, INCLUSO VIDRO LISO INCOLOR, FECHADURA E PUXADOR, SEM ALIZAR.</t>
  </si>
  <si>
    <t xml:space="preserve">6.8.7</t>
  </si>
  <si>
    <t xml:space="preserve"> 91315 </t>
  </si>
  <si>
    <t xml:space="preserve">KIT DE PORTA DE MADEIRA PARA PINTURA, SEMI-OCA (LEVE OU MÉDIA), PADRÃO POPULAR, 90X210CM, ESPESSURA DE 3,5CM, ITENS INCLUSOS: DOBRADIÇAS, MONTAGEM E INSTALAÇÃO DO BATENTE, FECHADURA COM EXECUÇÃO DO FURO - FORNECIMENTO E INSTALAÇÃO.</t>
  </si>
  <si>
    <t xml:space="preserve">6.8.8</t>
  </si>
  <si>
    <t xml:space="preserve">COMP-RU-03</t>
  </si>
  <si>
    <t xml:space="preserve">PORTA VAI E VEM DE  ABS ALTO IMPACTO DE 12 MM DE ESPESSURA,  DOBRADIÇA COM FECHAMENTO AUTOMÁTICO POR GRAVIDADE, VEDAÇÃO COM LONA ESPECIAL, VISOR EM POLICARBONATO DE 3 MM, PARACHOQUE ABS DE ALTO IMPACTO</t>
  </si>
  <si>
    <t xml:space="preserve">6.8.9</t>
  </si>
  <si>
    <t xml:space="preserve">COMP-RU-04</t>
  </si>
  <si>
    <t xml:space="preserve">PORTA DE CORRER DE ALUMÍNIO, COM DUAS FOLHAS EM VENEZIANA E VIDRO, INCLUSO VIDRO LISO INCOLOR, FECHADURA E PUXADOR, SEM ALIZAR (E03) </t>
  </si>
  <si>
    <t xml:space="preserve">6.9</t>
  </si>
  <si>
    <t xml:space="preserve">INSTALAÇÃO DE ESQUADRIAS DE ALÚMÍNIO</t>
  </si>
  <si>
    <t xml:space="preserve">6.9.1</t>
  </si>
  <si>
    <t xml:space="preserve">COMP-RU-05</t>
  </si>
  <si>
    <t xml:space="preserve">FORNECIMENTO E ASSENTAMENTO DE JANELA DE ALUMÍNIO, LINHA SUPREMA ACABAMENTO ANODIZADO, VIDRO FIXO E VENEZIANA COM CONTRAMARCO, INCLUSIVE FORNECIMENTO DE VIDRO LISO DE 4MM, FERRAGENS E ACESSÓRIOS</t>
  </si>
  <si>
    <t xml:space="preserve">6.9.2</t>
  </si>
  <si>
    <t xml:space="preserve"> SER-JAN-035 </t>
  </si>
  <si>
    <t xml:space="preserve">FORNECIMENTO E ASSENTAMENTO DE VISOR DE ALUMÍNIO, LINHA SUPREMA ACABAMENTO ANODIZADO, TIPO FIXO, COM CONTRAMARCO, INCLUSIVE FORNECIMENTO DE VIDRO LISO DE 4MM, FERRAGENS E ACESSÓRIOS</t>
  </si>
  <si>
    <t xml:space="preserve">6.9.3</t>
  </si>
  <si>
    <t xml:space="preserve"> PEI-ARD-006 </t>
  </si>
  <si>
    <t xml:space="preserve">PEITORIL DE ARDÓSIA E = 2 CM</t>
  </si>
  <si>
    <t xml:space="preserve">6.9.4</t>
  </si>
  <si>
    <t xml:space="preserve">COMP-RU-06</t>
  </si>
  <si>
    <t xml:space="preserve">TELA MOSQUITEIRO FIXADA EM PERFIL DE ALUMÍNIO - FORNECIMENTO E INSTALAÇÃO</t>
  </si>
  <si>
    <t xml:space="preserve">6.9.5</t>
  </si>
  <si>
    <t xml:space="preserve">COMP-RU-07</t>
  </si>
  <si>
    <t xml:space="preserve">FORNECIMENTO E ASSENTAMENTO DE JANELA DE ALUMÍNIO  TIPO VENEZIANA, LINHA SUPREMA ACABAMENTO ANODIZADO,COM CONTRAMARCO, INCLUSIVE FORNECIMENTO DE FERRAGENS E ACESSÓRIOS</t>
  </si>
  <si>
    <t xml:space="preserve">6.10</t>
  </si>
  <si>
    <t xml:space="preserve">BANCADA E DIVISÓRIAS</t>
  </si>
  <si>
    <t xml:space="preserve">6.10.1</t>
  </si>
  <si>
    <t xml:space="preserve"> DIV-PED-025 </t>
  </si>
  <si>
    <t xml:space="preserve">DIVISÓRIA EM ARDÓSIA E = 3 CM, INCLUSIVE PERFIS EM CHAPA 18</t>
  </si>
  <si>
    <t xml:space="preserve">6.10.2</t>
  </si>
  <si>
    <t xml:space="preserve"> BAN-ARD-010 </t>
  </si>
  <si>
    <t xml:space="preserve">BANCADA EM ARDÓSIA E = 3 CM, L = 55 CM, APOIADA EM CONSOLE DE METALON</t>
  </si>
  <si>
    <t xml:space="preserve">6.10.3</t>
  </si>
  <si>
    <t xml:space="preserve"> 101740 </t>
  </si>
  <si>
    <t xml:space="preserve">RODOBANCADA EM ARDÓSIA ALTURA 10CM. AF_09/2020</t>
  </si>
  <si>
    <t xml:space="preserve">6.11</t>
  </si>
  <si>
    <t xml:space="preserve">JUNTA DE DILATAÇÃO</t>
  </si>
  <si>
    <t xml:space="preserve">6.11.1</t>
  </si>
  <si>
    <t xml:space="preserve">REV-CAN-010</t>
  </si>
  <si>
    <t xml:space="preserve">CANTONEIRA DE ALUMÍNIO PARA ACABAMENTO DE QUINAS (JUNTA DILATAÇÃO PAREDE)</t>
  </si>
  <si>
    <t xml:space="preserve">6.11.2</t>
  </si>
  <si>
    <t xml:space="preserve">PIS-JUN-005</t>
  </si>
  <si>
    <t xml:space="preserve">APLICAÇÃO DE SELANTE, MASTIQUE ELÁSTICO, EM JUNTA DE DILAÇÃO, DIMENSÃO 20X10 MM</t>
  </si>
  <si>
    <t xml:space="preserve">6.11.3</t>
  </si>
  <si>
    <t xml:space="preserve">ED-8145</t>
  </si>
  <si>
    <t xml:space="preserve">JUNTA DE DILATAÇÃO COM ISOPOR 20 MM, EXCLUSIVE SELANTE</t>
  </si>
  <si>
    <t xml:space="preserve">6.12</t>
  </si>
  <si>
    <t xml:space="preserve">ACESSÓRIOS E GUARDA-CORPO</t>
  </si>
  <si>
    <t xml:space="preserve">6.12.1</t>
  </si>
  <si>
    <t xml:space="preserve"> 99841 </t>
  </si>
  <si>
    <t xml:space="preserve">GUARDA-CORPO PANORÂMICO COM PERFIS DE ALUMÍNIO E VIDRO LAMINADO 8 MM, FIXADO COM CHUMBADOR MECÂNICO.</t>
  </si>
  <si>
    <t xml:space="preserve">6.12.2</t>
  </si>
  <si>
    <t xml:space="preserve"> 95547 </t>
  </si>
  <si>
    <t xml:space="preserve">SABONETEIRA PLASTICA TIPO DISPENSER PARA SABONETE LIQUIDO COM RESERVATORIO 800 A 1500 ML, INCLUSO FIXAÇÃO.</t>
  </si>
  <si>
    <t xml:space="preserve">6.12.3</t>
  </si>
  <si>
    <t xml:space="preserve"> ACE-PAP-025 </t>
  </si>
  <si>
    <t xml:space="preserve">PAPELEIRA PLASTICA TIPO DISPENSER PARA PAPEL HIGIENICO ROLAO</t>
  </si>
  <si>
    <t xml:space="preserve">6.12.4</t>
  </si>
  <si>
    <t xml:space="preserve"> ACE-PAP-015 </t>
  </si>
  <si>
    <t xml:space="preserve">PAPELEIRA METÁLICA CROMADA, INCLUSIVE FIXAÇÃO</t>
  </si>
  <si>
    <t xml:space="preserve">6.12.5</t>
  </si>
  <si>
    <t xml:space="preserve"> VID-ESP-015 </t>
  </si>
  <si>
    <t xml:space="preserve">ESPELHO (40X60CM) ESP.4MM INCLUSIVE FIXAÇÃO COM PARAFUSO FINESSON - FORNECIMENTO E INSTALAÇÃO</t>
  </si>
  <si>
    <t xml:space="preserve">6.12.6</t>
  </si>
  <si>
    <t xml:space="preserve"> ACE-BAR-005 </t>
  </si>
  <si>
    <t xml:space="preserve">BARRA DE APOIO EM AÇO INOX POLIDO RETA, DN 1.1/4" (31,75MM), PARA ACESSIBILIDADE (PMR/PCR), COMPRIMENTO 80CM, INSTALADO EM PAREDE, INCLUSIVE FORNECIMENTO, INSTALAÇÃO E ACESSÓRIOS PARA FIXAÇÃO</t>
  </si>
  <si>
    <t xml:space="preserve">6.12.7</t>
  </si>
  <si>
    <t xml:space="preserve"> ACE-BAR-040 </t>
  </si>
  <si>
    <t xml:space="preserve">BARRA DE APOIO EM AÇO INOX POLIDO PARA LAVATÓRIO DE CANTO, DN 1.1/4" (31,75MM), PARA ACESSIBILIDADE (PMR/PCR), INSTALADO EM PAREDE, INCLUSIVE FORNECIMENTO, INSTALAÇÃO E ACESSÓRIOS PARA FIXAÇÃO</t>
  </si>
  <si>
    <t xml:space="preserve">6.12.8</t>
  </si>
  <si>
    <t xml:space="preserve"> SER-COR-040 </t>
  </si>
  <si>
    <t xml:space="preserve">GUARDA-CORPO EM AÇO INOX D = 1 1/2", COM SUBDIVISÕES EM TUBO DE AÇO INOX D = 1/2", H = 1,05 M - COM CORRIMÃO DUPLO DE TUBO DE AÇO INOX D = 1 1/2"</t>
  </si>
  <si>
    <t xml:space="preserve">6.13</t>
  </si>
  <si>
    <t xml:space="preserve">REVITALIZAÇÃO ÁREA EXTERNA</t>
  </si>
  <si>
    <t xml:space="preserve">6.13.1</t>
  </si>
  <si>
    <t xml:space="preserve"> 98525 </t>
  </si>
  <si>
    <t xml:space="preserve">LIMPEZA MECANIZADA DE CAMADA VEGETAL, VEGETAÇÃO E PEQUENAS ÁRVORES (DIÂMETRO DE TRONCO MENOR QUE 0,20 M), COM TRATOR DE ESTEIRAS</t>
  </si>
  <si>
    <t xml:space="preserve">6.13.2</t>
  </si>
  <si>
    <t xml:space="preserve"> 100576 </t>
  </si>
  <si>
    <t xml:space="preserve">REGULARIZAÇÃO E COMPACTAÇÃO DE SOLO</t>
  </si>
  <si>
    <t xml:space="preserve">6.13.3</t>
  </si>
  <si>
    <t xml:space="preserve"> 92400 </t>
  </si>
  <si>
    <t xml:space="preserve">EXECUÇÃO DE PÁTIO/ESTACIONAMENTO EM PISO INTERTRAVADO, COM BLOCO RETANGULAR DE 20 X 10 CM, ESPESSURA 10 CM.</t>
  </si>
  <si>
    <t xml:space="preserve">6.13.4</t>
  </si>
  <si>
    <t xml:space="preserve"> 94280 </t>
  </si>
  <si>
    <t xml:space="preserve">ASSENTAMENTO DE GUIA (MEIO-FIO) EM TRECHO CURVO, CONFECCIONADA EM CONCRETO PRÉ-FABRICADO, DIMENSÕES 39X6,5X6,5X19 CM (COMPRIMENTO X BASE INFERIOR X BASE SUPERIOR X ALTURA)</t>
  </si>
  <si>
    <t xml:space="preserve">6.13.5</t>
  </si>
  <si>
    <t xml:space="preserve"> 4413985 </t>
  </si>
  <si>
    <t xml:space="preserve">REGULARIZAÇÃO MANUAL DE TALUDES DE CORTES E ATERROS (TALUDES)</t>
  </si>
  <si>
    <t xml:space="preserve">6.13.6</t>
  </si>
  <si>
    <t xml:space="preserve"> 98504 </t>
  </si>
  <si>
    <t xml:space="preserve">PLANTIO DE GRAMA EM PLACAS</t>
  </si>
  <si>
    <t xml:space="preserve">6.13.7</t>
  </si>
  <si>
    <t xml:space="preserve"> 98520 </t>
  </si>
  <si>
    <t xml:space="preserve">APLICAÇÃO DE ADUBO EM SOLO</t>
  </si>
  <si>
    <t xml:space="preserve">6.13.8</t>
  </si>
  <si>
    <t xml:space="preserve"> 98511 </t>
  </si>
  <si>
    <t xml:space="preserve">PLANTIO DE ÁRVORE ORNAMENTAL COM ALTURA DE MUDA MAIOR QUE 2,00 M E MENOR OU IGUAL A 4,00 M. (IPÊ ROSA/IPÊ AMARELO)</t>
  </si>
  <si>
    <t xml:space="preserve">6.13.9</t>
  </si>
  <si>
    <t xml:space="preserve"> 98516 </t>
  </si>
  <si>
    <t xml:space="preserve">PLANTIO DE PALMEIRA COM ALTURA DE MUDA MENOR OU IGUAL A 2,00 M. (PALMEIRA LICURI)</t>
  </si>
  <si>
    <t xml:space="preserve">6.13.10</t>
  </si>
  <si>
    <t xml:space="preserve"> 98510 </t>
  </si>
  <si>
    <t xml:space="preserve">PLANTIO DE ÁRVORE ORNAMENTAL COM ALTURA DE MUDA MENOR OU IGUAL A 2,00 M. (SALVIA BLACK AND BLUE)</t>
  </si>
  <si>
    <t xml:space="preserve">CUSTO TOTAL DO ITEM 06</t>
  </si>
  <si>
    <t xml:space="preserve">COMBATE A INCENDIO</t>
  </si>
  <si>
    <t xml:space="preserve">7.1</t>
  </si>
  <si>
    <t xml:space="preserve">ABRIGO PARA HIDRANTE, 90X60X17CM, COM REGISTRO GLOBO ANGULAR 45 GRAUS 2 1/2", ADAPTADOR STORZ 2 1/2", MANGUEIRA DE INCÊNDIO 20M, REDUÇÃO 2 1/2 X 1 1/2" E ESGUICHO EM LATÃO 1 1/2" E CHAVE STORZ - FORNECIMENTO E INSTALAÇÃO.</t>
  </si>
  <si>
    <t xml:space="preserve">7.2</t>
  </si>
  <si>
    <t xml:space="preserve">CONJUNTO DE MANGUEIRA PARA COMBATE A INCÊNDIO EM FIBRA DE POLIESTER PURA, COM 1.1/2", REVESTIDA INTERNAMENTE, COMPRIMENTO DE 15M - FORNECIMENTO E INSTALAÇÃO.</t>
  </si>
  <si>
    <t xml:space="preserve">7.3</t>
  </si>
  <si>
    <t xml:space="preserve">TUBO DE AÇO GALVANIZADO COM COSTURA, CLASSE MÉDIA, DN 65 (2 1/2"), CONEXÃO ROSQUEADA, INSTALADO EM REDE DE ALIMENTAÇÃO PARA HIDRANTE, INCLUSO PINTURA EM COR VERMELHA - FORNECIMENTO E INSTALAÇÃO.</t>
  </si>
  <si>
    <t xml:space="preserve">7.4</t>
  </si>
  <si>
    <t xml:space="preserve">TÊ, EM AÇO, CONEXÃO SOLDADA, DN 50 (2"), INSTALADO EM REDE DE ALIMENTAÇÃO PARA HIDRANTE - FORNECIMENTO E INSTALAÇÃO.</t>
  </si>
  <si>
    <t xml:space="preserve">7.5</t>
  </si>
  <si>
    <t xml:space="preserve">COTOVELO 90 GRAUS, EM FERRO GALVANIZADO, CONEXÃO ROSQUEADA, DN 65 (2 1/2_x0094_) - FORNECIMENTO E INSTALAÇÃO</t>
  </si>
  <si>
    <t xml:space="preserve">7.6</t>
  </si>
  <si>
    <t xml:space="preserve">COTOVELO 45 GRAUS, EM FERRO GALVANIZADO, CONEXÃO ROSQUEADA, DN 65 (2 1/2_x0094_) - FORNECIMENTO E INSTALAÇÃO</t>
  </si>
  <si>
    <t xml:space="preserve">7.7</t>
  </si>
  <si>
    <t xml:space="preserve">LUVA, EM FERRO GALVANIZADO, CONEXÃO ROSQUEADA, DN 65 (2 1/2_x0094_), INSTALADO EM REDE DE ALIMENTAÇÃO PARA HIDRANTE - FORNECIMENTO E INSTALAÇÃO.</t>
  </si>
  <si>
    <t xml:space="preserve">7.8</t>
  </si>
  <si>
    <t xml:space="preserve">COMP-RU-AUX-13</t>
  </si>
  <si>
    <t xml:space="preserve">CENTRAL DE ALARME DE INCÊNDIO ATÉ 8 LAÇOS, COM 2 LINHAS - FORNECIMENTO E INSTALAÇÃO</t>
  </si>
  <si>
    <t xml:space="preserve">7.9</t>
  </si>
  <si>
    <t xml:space="preserve">ELE-SIR-010</t>
  </si>
  <si>
    <t xml:space="preserve">SIRENE DE ALTA POTÊNCIA, TIMBRE Ø 150MM, 100DCB - FORNECIMENTO E INSTALAÇÃO</t>
  </si>
  <si>
    <t xml:space="preserve">7.10</t>
  </si>
  <si>
    <t xml:space="preserve">INC-ACI-005</t>
  </si>
  <si>
    <t xml:space="preserve">ACIONADOR MANUAL DE ALARME DE INCÊNDIO - FORNECIMENTO E INSTALAÇÃO</t>
  </si>
  <si>
    <t xml:space="preserve">7.11</t>
  </si>
  <si>
    <t xml:space="preserve">INC-EXT-016</t>
  </si>
  <si>
    <t xml:space="preserve">EXTINTOR DE INCÊNDIO TIPO PÓ QUÍMICO 20-A:20-B:C, CAPACIDADE 6 KG, INCLUSO SUPORTE E FIXAÇÃO</t>
  </si>
  <si>
    <t xml:space="preserve">7.12</t>
  </si>
  <si>
    <t xml:space="preserve">INC-EXT-015</t>
  </si>
  <si>
    <t xml:space="preserve">EXTINTOR DE INCÊNDIO TIPO PÓ QUÍMICO 20-B:C, CAPACIDADE 6 KG, INCLUSO SUPORTE E FIXAÇÃO</t>
  </si>
  <si>
    <t xml:space="preserve">7.13</t>
  </si>
  <si>
    <t xml:space="preserve">INC-ABRIGOEXT-02</t>
  </si>
  <si>
    <t xml:space="preserve">ABRIGO PARA EXTINTOR DE INCÊNDIO COM PINGADEIRA 75X30X25CM</t>
  </si>
  <si>
    <t xml:space="preserve">7.14</t>
  </si>
  <si>
    <t xml:space="preserve">LUMINÁRIA DE EMERGÊNCIA - FORNECIMENTO E INSTALAÇÃO.</t>
  </si>
  <si>
    <t xml:space="preserve">7.15</t>
  </si>
  <si>
    <t xml:space="preserve">INC-PLA-015</t>
  </si>
  <si>
    <t xml:space="preserve">PLACA FOTOLUMINESCENTE DE SINALIZAÇÃO</t>
  </si>
  <si>
    <t xml:space="preserve">7.16</t>
  </si>
  <si>
    <t xml:space="preserve">INC-HID-005</t>
  </si>
  <si>
    <t xml:space="preserve">HIDRANTE DE RECALQUE COMPLETO EM CAIXA DE ALVENARIA</t>
  </si>
  <si>
    <t xml:space="preserve">7.17</t>
  </si>
  <si>
    <t xml:space="preserve">SER-ESC-010</t>
  </si>
  <si>
    <t xml:space="preserve">ESCADA MARINHEIRO - TUBO GALVANIZADO D = 3/4" E D = 1/2"</t>
  </si>
  <si>
    <t xml:space="preserve">7.18</t>
  </si>
  <si>
    <t xml:space="preserve">ED-9941</t>
  </si>
  <si>
    <t xml:space="preserve">RESERVATÓRIO DE ÁGUA ENTERRADO, CAPACIDADE DE 15M3, EM CONCRETO ARMADO COM CASAS DE BOMBAS, INCLUSIVE ALÇAPÃO, ESCAVAÇÃO, REATERRO E TRANSPORTE E RETIRADA DO MATERIAL ESCAVADO (EM CAÇAMBA), EXCLUSIVE TUBULAÇÕES, BOMBAS E QUADROS</t>
  </si>
  <si>
    <t xml:space="preserve">7.19</t>
  </si>
  <si>
    <t xml:space="preserve">INC-BOM-010</t>
  </si>
  <si>
    <t xml:space="preserve">QUADRO DE FORÇA PARA MOTOR DE 3,0 CV, 220V, TRIFÁSICO, CONTENDO DISPOSITIVO PARA PARTIDA MANUAL E AUTOMÁTICA ATRAVÉS DE PRESSOSTATO E SAÍDA PARA ALARME DE BOMBA EM FUNCIONAMENTO</t>
  </si>
  <si>
    <t xml:space="preserve">7.20</t>
  </si>
  <si>
    <t xml:space="preserve">BOMBA CENTRÍFUGA, TRIFÁSICA, 3 CV OU 2,96 HP, HM 34 A 40 M, Q 8,6 A 14,8 M3/H - FORNECIMENTO E INSTALAÇÃO</t>
  </si>
  <si>
    <t xml:space="preserve">CUSTO TOTAL DO ITEM 07</t>
  </si>
  <si>
    <t xml:space="preserve">INSTALAÇÃO HIDROSSANITÁRIA</t>
  </si>
  <si>
    <t xml:space="preserve">8.1</t>
  </si>
  <si>
    <t xml:space="preserve">ÁGUA FRIA</t>
  </si>
  <si>
    <t xml:space="preserve">8.1.1</t>
  </si>
  <si>
    <t xml:space="preserve">JOELHO 90 GRAUS COM BUCHA DE LATÃO, PVC, SOLDÁVEL, DN 25MM, X 1/2" INSTALADO EM RAMAL OU SUB-RAMAL DE ÁGUA - FORNECIMENTO E INSTALAÇÃO.</t>
  </si>
  <si>
    <t xml:space="preserve">8.1.2</t>
  </si>
  <si>
    <t xml:space="preserve">JOELHO 90 GRAUS COM BUCHA DE LATÃO, PVC, SOLDÁVEL, DN 25MM, X 3/4" INSTALADO EM RAMAL OU SUB-RAMAL DE ÁGUA - FORNECIMENTO E INSTALAÇÃO. </t>
  </si>
  <si>
    <t xml:space="preserve">8.1.3</t>
  </si>
  <si>
    <t xml:space="preserve">LUVA COM BUCHA DE LATÃO, PVC, SOLDÁVEL, DN 25MM X 3/4", INSTALADO EM RAMAL DE DISTRIBUIÇÃO DE ÁGUA - FORNECIMENTO E INSTALAÇÃO. </t>
  </si>
  <si>
    <t xml:space="preserve">8.1.4</t>
  </si>
  <si>
    <t xml:space="preserve">HID-REG-075</t>
  </si>
  <si>
    <t xml:space="preserve">REGISTRO DE GAVETA, TIPO BASE,  ROSCÁVEL 3/4" (PARA TUBO SOLDÁVEL OU PPR DN 25MM/CPVC DN 22MM), INCLUSIVE ACABAMENTO (PADRÃO MÉDIO) E CANOPLA CROMADO</t>
  </si>
  <si>
    <t xml:space="preserve">8.1.5</t>
  </si>
  <si>
    <t xml:space="preserve">HID-REG-080</t>
  </si>
  <si>
    <t xml:space="preserve">REGISTRO DE GAVETA, TIPO BASE,  ROSCÁVEL 1" (PARA TUBO SOLDÁVEL OU PPR DN 32MM/CPVC DN 28MM), INCLUSIVE ACABAMENTO (PADRÃO MÉDIO) E CANOPLA CROMADOS</t>
  </si>
  <si>
    <t xml:space="preserve">8.1.6</t>
  </si>
  <si>
    <t xml:space="preserve">ADAPTADOR CURTO COM BOLSA E ROSCA PARA REGISTRO, PVC, SOLDÁVEL, DN 25MM X 3/4", INSTALADO EM RAMAL OU SUB-RAMAL DE ÁGUA - FORNECIMENTO E INSTALAÇÃO. AF_12/2014</t>
  </si>
  <si>
    <t xml:space="preserve">8.1.7</t>
  </si>
  <si>
    <t xml:space="preserve">ADAPTADOR CURTO COM BOLSA E ROSCA PARA REGISTRO, PVC, SOLDÁVEL, DN 32MM X 1", INSTALADO EM RAMAL OU SUB-RAMAL DE ÁGUA - FORNECIMENTO E INSTALAÇÃO. AF_12/2014</t>
  </si>
  <si>
    <t xml:space="preserve">8.1.8</t>
  </si>
  <si>
    <t xml:space="preserve">ADAPTADOR COM FLANGE E ANEL DE VEDAÇÃO, PVC, SOLDÁVEL, DN  25 MM X 3/4", INSTALADO EM RESERVAÇÃO DE ÁGUA DE EDIFICAÇÃO QUE POSSUA RESERVATÓRIO DE FIBRA/FIBROCIMENTO   FORNECIMENTO E INSTALAÇÃO. </t>
  </si>
  <si>
    <t xml:space="preserve">8.1.9</t>
  </si>
  <si>
    <t xml:space="preserve">TORNEIRA DE BOIA, ROSCÁVEL, 3/4" , FORNECIDA E INSTALADA EM RESERVAÇÃO DE ÁGUA.</t>
  </si>
  <si>
    <t xml:space="preserve">8.1.10</t>
  </si>
  <si>
    <t xml:space="preserve">ADAPTADOR COM FLANGE E ANEL DE VEDAÇÃO, PVC, SOLDÁVEL, DN 60 MM X 2", INSTALADO EM RESERVAÇÃO DE ÁGUA DE EDIFICAÇÃO QUE POSSUA RESERVATÓRIO DE FIBRA/FIBROCIMENTO   FORNECIMENTO E INSTALAÇÃO. AF_06/2016</t>
  </si>
  <si>
    <t xml:space="preserve">8.1.11</t>
  </si>
  <si>
    <t xml:space="preserve">JOELHO 90 GRAUS, PVC, SOLDÁVEL, DN 25MM, INSTALADO EM RAMAL DE DISTRIBUIÇÃO DE ÁGUA - FORNECIMENTO E INSTALAÇÃO. AF_12/2014</t>
  </si>
  <si>
    <t xml:space="preserve">8.1.12</t>
  </si>
  <si>
    <t xml:space="preserve">JOELHO 90 GRAUS, PVC, SOLDÁVEL, DN 32MM, INSTALADO EM RAMAL DE DISTRIBUIÇÃO DE ÁGUA - FORNECIMENTO E INSTALAÇÃO. AF_12/2014</t>
  </si>
  <si>
    <t xml:space="preserve">8.1.13</t>
  </si>
  <si>
    <t xml:space="preserve">JOELHO 90 GRAUS, PVC, SOLDÁVEL, DN 40MM, INSTALADO EM PRUMADA DE ÁGUA - FORNECIMENTO E INSTALAÇÃO. AF_12/2014</t>
  </si>
  <si>
    <t xml:space="preserve">8.1.14</t>
  </si>
  <si>
    <t xml:space="preserve">JOELHO 90 GRAUS, PVC, SOLDÁVEL, DN 60 MM INSTALADO EM RESERVAÇÃO DE ÁGUA DE EDIFICAÇÃO QUE POSSUA RESERVATÓRIO DE FIBRA/FIBROCIMENTO   FORNECIMENTO E INSTALAÇÃO. AF_06/2016</t>
  </si>
  <si>
    <t xml:space="preserve">8.1.15</t>
  </si>
  <si>
    <t xml:space="preserve">COMP-HID-013</t>
  </si>
  <si>
    <t xml:space="preserve">JOELHO REDUCAO PVC SOLDAVEL 90º AGUA FRIA 32X25MM - FORNECIMENTO EINSTALACAO</t>
  </si>
  <si>
    <t xml:space="preserve">descontinuado</t>
  </si>
  <si>
    <t xml:space="preserve">8.1.16</t>
  </si>
  <si>
    <t xml:space="preserve">LUVA, PVC, SOLDÁVEL, DN 32MM, INSTALADO EM RAMAL OU SUB-RAMAL DE ÁGUA - FORNECIMENTO E INSTALAÇÃO</t>
  </si>
  <si>
    <t xml:space="preserve">8.1.17</t>
  </si>
  <si>
    <t xml:space="preserve">LUVA, PVC, SOLDÁVEL, DN 25MM, INSTALADO EM RAMAL OU SUB-RAMAL DE ÁGUA - FORNECIMENTO E INSTALAÇÃO</t>
  </si>
  <si>
    <t xml:space="preserve">8.1.18</t>
  </si>
  <si>
    <t xml:space="preserve">TUBO, PVC, SOLDÁVEL, DN 25MM, INSTALADO EM RAMAL OU SUB-RAMAL DE ÁGUA - FORNECIMENTO E INSTALAÇÃO</t>
  </si>
  <si>
    <t xml:space="preserve">8.1.19</t>
  </si>
  <si>
    <t xml:space="preserve">TUBO, PVC, SOLDÁVEL, DN 32MM, INSTALADO EM RAMAL OU SUB-RAMAL DE ÁGUA - FORNECIMENTO E INSTALAÇÃO</t>
  </si>
  <si>
    <t xml:space="preserve">8.1.20</t>
  </si>
  <si>
    <t xml:space="preserve">TUBO, PVC, SOLDÁVEL, DN 40MM, INSTALADO EM PRUMADA DE ÁGUA - FORNECIMENTO E INSTALAÇÃO</t>
  </si>
  <si>
    <t xml:space="preserve">8.1.21</t>
  </si>
  <si>
    <t xml:space="preserve">TUBO, PVC, SOLDÁVEL, DN 50MM, INSTALADO EM PRUMADA DE ÁGUA - FORNECIMENTO E INSTALAÇÃO</t>
  </si>
  <si>
    <t xml:space="preserve">8.1.22</t>
  </si>
  <si>
    <t xml:space="preserve">TUBO, PVC, SOLDÁVEL, DN 60 MM, INSTALADO EM RESERVAÇÃO DE ÁGUA DE EDIFICAÇÃO QUE POSSUA RESERVATÓRIO DE FIBRA/FIBROCIMENTO   FORNECIMENTO E INSTALAÇÃO.</t>
  </si>
  <si>
    <t xml:space="preserve">8.1.23</t>
  </si>
  <si>
    <t xml:space="preserve">COMP-HID-005</t>
  </si>
  <si>
    <t xml:space="preserve">BUCHA DE REDUCAO DE PVC, SOLDAVEL, LONGA, COM 50 X 32 MM, INSTALADO EM RAMAL DE ÁGUA DE DISTRIBUIÇÃO DE ÁGUA - FORNECIMENTO E INSTALAÇÃO</t>
  </si>
  <si>
    <t xml:space="preserve">código alterado</t>
  </si>
  <si>
    <t xml:space="preserve">8.1.24</t>
  </si>
  <si>
    <t xml:space="preserve">COMP-HID-012</t>
  </si>
  <si>
    <t xml:space="preserve">BUCHA DE REDUCAO DE PVC, SOLDAVEL, LONGA, COM 60 X 25 MM, INSTALADO EM RAMAL DE ÁGUA DE DISTRIBUIÇÃO DE ÁGUA - FORNECIMENTO E INSTALAÇÃO</t>
  </si>
  <si>
    <t xml:space="preserve">8.1.25</t>
  </si>
  <si>
    <t xml:space="preserve">COMP-HID-011</t>
  </si>
  <si>
    <t xml:space="preserve">BUCHA DE REDUCAO DE PVC, SOLDAVEL, LONGA, COM 60 X 32 MM, INSTALADO EM RAMAL DE ÁGUA DE DISTRIBUIÇÃO DE ÁGUA - FORNECIMENTO E INSTALAÇÃO</t>
  </si>
  <si>
    <t xml:space="preserve">8.1.26</t>
  </si>
  <si>
    <t xml:space="preserve">COMP-HID-006</t>
  </si>
  <si>
    <t xml:space="preserve">BUCHA DE REDUCAO DE PVC, SOLDAVEL, LONGA, COM 60 X 40 MM, INSTALADO EM RAMAL DE ÁGUA DE DISTRIBUIÇÃO DE ÁGUA - FORNECIMENTO E INSTALAÇÃO</t>
  </si>
  <si>
    <t xml:space="preserve">8.1.27</t>
  </si>
  <si>
    <t xml:space="preserve">TE, PVC, SOLDÁVEL, DN 25MM, INSTALADO EM RAMAL OU SUB-RAMAL DE ÁGUA - FORNECIMENTO E INSTALAÇÃO. AF_12/2014</t>
  </si>
  <si>
    <t xml:space="preserve">8.1.28</t>
  </si>
  <si>
    <t xml:space="preserve">TE, PVC, SOLDÁVEL, DN 32MM, INSTALADO EM RAMAL OU SUB-RAMAL DE ÁGUA - FORNECIMENTO E INSTALAÇÃO. AF_12/2014</t>
  </si>
  <si>
    <t xml:space="preserve">8.1.29</t>
  </si>
  <si>
    <t xml:space="preserve">TE, PVC, SOLDÁVEL, DN 60MM, INSTALADO EM PRUMADA DE ÁGUA - FORNECIMENTO E INSTALAÇÃO</t>
  </si>
  <si>
    <t xml:space="preserve">8.1.30</t>
  </si>
  <si>
    <t xml:space="preserve">TÊ DE REDUÇÃO, PVC, SOLDÁVEL, DN 32MM X 25MM, INSTALADO EM RAMAL OU SUB-RAMAL DE ÁGUA - FORNECIMENTO E INSTALAÇÃO. AF_12/2014</t>
  </si>
  <si>
    <t xml:space="preserve">8.1.31</t>
  </si>
  <si>
    <t xml:space="preserve">COMP-HID-002</t>
  </si>
  <si>
    <t xml:space="preserve">TÊ DE REDUÇÃO, PVC, SOLDÁVEL, DN 50MM X 32MM, INSTALADO EM PRUMADA DE ÁGUA - FORNECIMENTO E INSTALAÇÃO. AF_12/2014</t>
  </si>
  <si>
    <t xml:space="preserve">8.1.32</t>
  </si>
  <si>
    <t xml:space="preserve">REGISTRO DE ESFERA, PVC, SOLDÁVEL, DN  25 MM, INSTALADO EM RESERVAÇÃO DE ÁGUA DE EDIFICAÇÃO QUE POSSUA RESERVATÓRIO DE FIBRA/FIBROCIMENTO   FORNECIMENTO E INSTALAÇÃO. AF_06/2016</t>
  </si>
  <si>
    <t xml:space="preserve">8.1.33</t>
  </si>
  <si>
    <t xml:space="preserve">REGISTRO DE ESFERA, PVC, SOLDÁVEL, DN  32 MM, INSTALADO EM RESERVAÇÃO DE ÁGUA DE EDIFICAÇÃO QUE POSSUA RESERVATÓRIO DE FIBRA/FIBROCIMENTO   FORNECIMENTO E INSTALAÇÃO. AF_06/2016</t>
  </si>
  <si>
    <t xml:space="preserve">8.1.34</t>
  </si>
  <si>
    <t xml:space="preserve">REGISTRO DE ESFERA, PVC, SOLDÁVEL, DN  60 MM, INSTALADO EM RESERVAÇÃO DE ÁGUA DE EDIFICAÇÃO QUE POSSUA RESERVATÓRIO DE FIBRA/FIBROCIMENTO   FORNECIMENTO E INSTALAÇÃO. AF_06/2016</t>
  </si>
  <si>
    <t xml:space="preserve">8.1.35</t>
  </si>
  <si>
    <t xml:space="preserve">REGISTRO DE PRESSÃO BRUTO, LATÃO, ROSCÁVEL, 3/4", COM ACABAMENTO E CANOPLA CROMADOS - FORNECIMENTO E INSTALAÇÃO. AF_08/2021</t>
  </si>
  <si>
    <t xml:space="preserve">8.1.36</t>
  </si>
  <si>
    <t xml:space="preserve">LUVA DE REDUÇÃO, PVC, SOLDÁVEL, DN 32MM X 25MM, INSTALADO EM RAMAL DE DISTRIBUIÇÃO DE ÁGUA - FORNECIMENTO E INSTALAÇÃO. AF_12/2014</t>
  </si>
  <si>
    <t xml:space="preserve">8.1.37</t>
  </si>
  <si>
    <t xml:space="preserve">LUVA DE REDUÇÃO, PVC, SOLDÁVEL, DN 40MM X 32MM, INSTALADO EM RAMAL DE DISTRIBUIÇÃO DE ÁGUA - FORNECIMENTO E INSTALAÇÃO. AF_12/2014</t>
  </si>
  <si>
    <t xml:space="preserve">8.1.38</t>
  </si>
  <si>
    <t xml:space="preserve">LUVA DE REDUÇÃO, PVC, SOLDÁVEL, DN 60MM X 50MM, INSTALADO EM PRUMADA DE ÁGUA - FORNECIMENTO E INSTALAÇÃO. AF_12/2014</t>
  </si>
  <si>
    <t xml:space="preserve">8.1.39</t>
  </si>
  <si>
    <t xml:space="preserve">JOELHO 45 GRAUS, PVC, SOLDÁVEL, DN 50MM, INSTALADO EM PRUMADA DE ÁGUA - FORNECIMENTO E INSTALAÇÃO. AF_12/2014</t>
  </si>
  <si>
    <t xml:space="preserve">8.1.40</t>
  </si>
  <si>
    <t xml:space="preserve">ENGATE FLEXÍVEL EM INOX, 1/2"X 40CM - FORNECIMENTO E INSTALAÇÃO. AF_01/2020</t>
  </si>
  <si>
    <t xml:space="preserve">8.1.41</t>
  </si>
  <si>
    <t xml:space="preserve">FORNECIMENTO E INSTALAÇÃO DE RESERVATÓRIO METÁLICO TIPO TAÇA DE 20.000 LITROS PINTURA INTERNA E EXTERNA COM ESCADA DE ACESSO E BASE DE CONCRETO ARMADO</t>
  </si>
  <si>
    <t xml:space="preserve">SICRO</t>
  </si>
  <si>
    <t xml:space="preserve">8.1.42</t>
  </si>
  <si>
    <t xml:space="preserve">HID-BOM-040</t>
  </si>
  <si>
    <t xml:space="preserve">CONJUNTO ELEVATÓRIO MOTOR-BOMBA (CENTRÍFUGA) DE 5 HP</t>
  </si>
  <si>
    <t xml:space="preserve">8.1.43</t>
  </si>
  <si>
    <t xml:space="preserve">VÁLVULA DE RETENÇÃO VERTICAL, DE BRONZE, ROSCÁVEL, 2 1/2" - FORNECIMENTO E INSTALAÇÃO. AF_08/2021</t>
  </si>
  <si>
    <t xml:space="preserve">8.1.44</t>
  </si>
  <si>
    <t xml:space="preserve">ADAPTADOR CURTO COM BOLSA E ROSCA PARA REGISTRO, PVC, SOLDÁVEL, DN 60MM X 2", INSTALADO EM PRUMADA DE ÁGUA - FORNECIMENTO E INSTALAÇÃO. AF_12/2014</t>
  </si>
  <si>
    <t xml:space="preserve">8.2</t>
  </si>
  <si>
    <t xml:space="preserve">ESGOTO</t>
  </si>
  <si>
    <t xml:space="preserve">8.2.1</t>
  </si>
  <si>
    <t xml:space="preserve">RALO SIFONADO, PVC, DN 100 X 40 MM, JUNTA SOLDÁVEL, FORNECIDO E INSTALADO EM RAMAL DE DESCARGA OU EM RAMAL DE ESGOTO SANITÁRIO. AF_12/2014</t>
  </si>
  <si>
    <t xml:space="preserve">8.2.2</t>
  </si>
  <si>
    <t xml:space="preserve">HID-SIF-005</t>
  </si>
  <si>
    <t xml:space="preserve">CAIXA SIFONADA EM PVC COM GRELHA QUADRADA150 X 150 X 50 MM</t>
  </si>
  <si>
    <t xml:space="preserve">8.2.3</t>
  </si>
  <si>
    <t xml:space="preserve">CAIXA SIFONADA, PVC, DN 150 X 185 X 75 MM, JUNTA ELÁSTICA, FORNECIDA E INSTALADA EM RAMAL DE DESCARGA OU EM RAMAL DE ESGOTO SANITÁRIO. AF_12/2014</t>
  </si>
  <si>
    <t xml:space="preserve">8.2.4</t>
  </si>
  <si>
    <t xml:space="preserve">CAIXA DE GORDURA PEQUENA (CAPACIDADE: 19 L), CIRCULAR, EM PVC, DIÂMETRO INTERNO= 0,3 M.</t>
  </si>
  <si>
    <t xml:space="preserve">8.2.5</t>
  </si>
  <si>
    <t xml:space="preserve">CURVA CURTA 90 GRAUS, PVC, SERIE NORMAL, ESGOTO PREDIAL, DN 40 MM, JUNTA SOLDÁVEL, FORNECIDO E INSTALADO EM RAMAL DE DESCARGA OU RAMAL DE ESGOTO SANITÁRIO. </t>
  </si>
  <si>
    <t xml:space="preserve">8.2.6</t>
  </si>
  <si>
    <t xml:space="preserve">JOELHO 45 GRAUS, PVC, SERIE NORMAL, ESGOTO PREDIAL, DN 40 MM, JUNTA SOLDÁVEL, FORNECIDO E INSTALADO EM RAMAL DE DESCARGA OU RAMAL DE ESGOTO SANITÁRIO. </t>
  </si>
  <si>
    <t xml:space="preserve">8.2.7</t>
  </si>
  <si>
    <t xml:space="preserve">JOELHO 45 GRAUS, PVC, SERIE NORMAL, ESGOTO PREDIAL, DN 50 MM, JUNTA ELÁSTICA, FORNECIDO E INSTALADO EM RAMAL DE DESCARGA OU RAMAL DE ESGOTO SANITÁRIO.</t>
  </si>
  <si>
    <t xml:space="preserve">8.2.8</t>
  </si>
  <si>
    <t xml:space="preserve">JOELHO 45 GRAUS, PVC, SERIE NORMAL, ESGOTO PREDIAL, DN 75 MM, JUNTA ELÁSTICA, FORNECIDO E INSTALADO EM RAMAL DE DESCARGA OU RAMAL DE ESGOTO SANITÁRIO.</t>
  </si>
  <si>
    <t xml:space="preserve">8.2.9</t>
  </si>
  <si>
    <t xml:space="preserve">JOELHO 45 GRAUS, PVC, SERIE NORMAL, ESGOTO PREDIAL, DN 100 MM, JUNTA ELÁSTICA, FORNECIDO E INSTALADO EM RAMAL DE DESCARGA OU RAMAL DE ESGOTO SANITÁRIO.</t>
  </si>
  <si>
    <t xml:space="preserve">8.2.10</t>
  </si>
  <si>
    <t xml:space="preserve">JOELHO 90 GRAUS, PVC, SERIE NORMAL, ESGOTO PREDIAL, DN 50 MM, JUNTA ELÁSTICA, FORNECIDO E INSTALADO EM RAMAL DE DESCARGA OU RAMAL DE ESGOTO SANITÁRIO.</t>
  </si>
  <si>
    <t xml:space="preserve">8.2.11</t>
  </si>
  <si>
    <t xml:space="preserve">JOELHO 90 GRAUS, PVC, SERIE NORMAL, ESGOTO PREDIAL, DN 75 MM, JUNTA ELÁSTICA, FORNECIDO E INSTALADO EM RAMAL DE DESCARGA OU RAMAL DE ESGOTO SANITÁRIO.</t>
  </si>
  <si>
    <t xml:space="preserve">8.2.12</t>
  </si>
  <si>
    <t xml:space="preserve">JOELHO 90 GRAUS, PVC, SERIE NORMAL, ESGOTO PREDIAL, DN 100 MM, JUNTA ELÁSTICA, FORNECIDO E INSTALADO EM RAMAL DE DESCARGA OU RAMAL DE ESGOTO SANITÁRIO.</t>
  </si>
  <si>
    <t xml:space="preserve">8.2.13</t>
  </si>
  <si>
    <t xml:space="preserve">COMP-ESG-003</t>
  </si>
  <si>
    <t xml:space="preserve">JOELHO PVC, COM BOLSA E ANEL, 90 GRAUS, DN 40 X *38* MM, SERIE NORMAL, PARA ESGOTO PREDIAL - FORNECIDO E INSTALADO EM RAMAL DE DESCARGA OU RAMAL DE ESGOTO SANITÁRIO</t>
  </si>
  <si>
    <t xml:space="preserve">8.2.14</t>
  </si>
  <si>
    <t xml:space="preserve">TUBO PVC, SERIE NORMAL, ESGOTO PREDIAL, DN 40 MM, FORNECIDO E INSTALADO EM RAMAL DE DESCARGA OU RAMAL DE ESGOTO SANITÁRIO. AF_12/2014</t>
  </si>
  <si>
    <t xml:space="preserve">8.2.15</t>
  </si>
  <si>
    <t xml:space="preserve">TUBO PVC, SERIE NORMAL, ESGOTO PREDIAL, DN 50 MM, FORNECIDO E INSTALADO EM RAMAL DE DESCARGA OU RAMAL DE ESGOTO SANITÁRIO. AF_12/2014</t>
  </si>
  <si>
    <t xml:space="preserve">8.2.16</t>
  </si>
  <si>
    <t xml:space="preserve">TUBO PVC, SERIE NORMAL, ESGOTO PREDIAL, DN 75 MM, FORNECIDO E INSTALADO EM RAMAL DE DESCARGA OU RAMAL DE ESGOTO SANITÁRIO. AF_12/2014</t>
  </si>
  <si>
    <t xml:space="preserve">8.2.17</t>
  </si>
  <si>
    <t xml:space="preserve">TUBO PVC, SERIE NORMAL, ESGOTO PREDIAL, DN 100 MM, FORNECIDO E INSTALADO EM RAMAL DE DESCARGA OU RAMAL DE ESGOTO SANITÁRIO. AF_12/2014</t>
  </si>
  <si>
    <t xml:space="preserve">8.2.18</t>
  </si>
  <si>
    <t xml:space="preserve">TUBO PVC, SÉRIE R, ESGOTO PREDIAL, DN 40 MM,  FORNECIDO E INSTALADO EM RAMAL DE DESCARGA OU RAMAL DE ESGOTO SANITÁRIO. AF_12/2014</t>
  </si>
  <si>
    <t xml:space="preserve">8.2.19</t>
  </si>
  <si>
    <t xml:space="preserve">TUBO PVC, SÉRIE R, ESGOTO PREDIAL, DN 50 MM,  FORNECIDO E INSTALADO EM RAMAL DE DESCARGA OU RAMAL DE ESGOTO SANITÁRIO. AF_12/2014</t>
  </si>
  <si>
    <t xml:space="preserve">8.2.20</t>
  </si>
  <si>
    <t xml:space="preserve">TUBO PVC, SÉRIE R, ESGOTO PREDIAL, DN 75 MM,  FORNECIDO E INSTALADO EM RAMAL DE DESCARGA OU RAMAL DE ESGOTO SANITÁRIO. AF_12/2014</t>
  </si>
  <si>
    <t xml:space="preserve">8.2.21</t>
  </si>
  <si>
    <t xml:space="preserve">TUBO PVC, SÉRIE R, ESGOTO PREDIAL, DN 100 MM,  FORNECIDO E INSTALADO EM RAMAL DE DESCARGA OU RAMAL DE ESGOTO SANITÁRIO. AF_12/2014</t>
  </si>
  <si>
    <t xml:space="preserve">8.2.22</t>
  </si>
  <si>
    <t xml:space="preserve">TUBO PVC, SÉRIE R, ESGOTO PREDIAL, DN 150 MM, FORNECIDO E INSTALADO EM RAMAL DE DESCARGA OU RAMAL DE ESGOTO SANITÁRIO. AF_12/2014</t>
  </si>
  <si>
    <t xml:space="preserve">8.2.23</t>
  </si>
  <si>
    <t xml:space="preserve">JUNÇÃO SIMPLES, PVC, SERIE NORMAL, ESGOTO PREDIAL, DN 40 MM, JUNTA SOLDÁVEL, FORNECIDO E INSTALADO EM RAMAL DE DESCARGA OU RAMAL DE ESGOTO SANITÁRIO. AF_12/2014</t>
  </si>
  <si>
    <t xml:space="preserve">8.2.24</t>
  </si>
  <si>
    <t xml:space="preserve">JUNÇÃO SIMPLES, PVC, SERIE NORMAL, ESGOTO PREDIAL, DN 50 X 50 MM, JUNTA ELÁSTICA, FORNECIDO E INSTALADO EM RAMAL DE DESCARGA OU RAMAL DE ESGOTO SANITÁRIO.</t>
  </si>
  <si>
    <t xml:space="preserve">8.2.25</t>
  </si>
  <si>
    <t xml:space="preserve">JUNÇÃO SIMPLES, PVC, SERIE NORMAL, ESGOTO PREDIAL, DN 75 X 75 MM, JUNTA ELÁSTICA, FORNECIDO E INSTALADO EM PRUMADA DE ESGOTO SANITÁRIO OU VENTILAÇÃO.</t>
  </si>
  <si>
    <t xml:space="preserve">8.2.26</t>
  </si>
  <si>
    <t xml:space="preserve">JUNÇÃO SIMPLES, PVC, SERIE NORMAL, ESGOTO PREDIAL, DN 100 X 100 MM, JUNTA ELÁSTICA, FORNECIDO E INSTALADO EM RAMAL DE DESCARGA OU RAMAL DE ESGOTO SANITÁRIO.</t>
  </si>
  <si>
    <t xml:space="preserve">8.2.27</t>
  </si>
  <si>
    <t xml:space="preserve">COMP-ESG-007</t>
  </si>
  <si>
    <t xml:space="preserve">JUNÇÃO SIMPLES, PVC, SERIE NORMAL, ESGOTO PREDIAL, DN 100 X 75 MM, JUNTA ELÁSTICA, FORNECIDO E INSTALADO EM RAMAL DE DESCARGA OU RAMAL DE ESGOTO SANITÁRIO.</t>
  </si>
  <si>
    <t xml:space="preserve">8.2.28</t>
  </si>
  <si>
    <t xml:space="preserve">COMP-ESG-011</t>
  </si>
  <si>
    <t xml:space="preserve">JUNÇÃO SIMPLES, PVC, SERIE NORMAL, ESGOTO PREDIAL, DN 100 X 50 MM, JUNTA ELÁSTICA, FORNECIDO E INSTALADO EM RAMAL DE DESCARGA OU RAMAL DE ESGOTO SANITÁRIO.</t>
  </si>
  <si>
    <t xml:space="preserve">8.2.29</t>
  </si>
  <si>
    <t xml:space="preserve">COMP-ESG-012</t>
  </si>
  <si>
    <t xml:space="preserve">JUNÇÃO SIMPLES, PVC, SERIE NORMAL, ESGOTO PREDIAL, DN 75 X 50 MM, JUNTA ELÁSTICA, FORNECIDO E INSTALADO EM RAMAL DE DESCARGA OU RAMAL DE ESGOTO SANITÁRIO.</t>
  </si>
  <si>
    <t xml:space="preserve">8.2.30</t>
  </si>
  <si>
    <t xml:space="preserve">COMP-ESG-013</t>
  </si>
  <si>
    <t xml:space="preserve">REDUÇÃO EXCÊNTRICA, PVC, SERIE R,  DN 100 X 50 MM, JUNTA ELÁSTICA, FORNECIDO E INSTALADO EM REDE DE ESGOTO</t>
  </si>
  <si>
    <t xml:space="preserve">8.2.31</t>
  </si>
  <si>
    <t xml:space="preserve">COMP-ESG-009</t>
  </si>
  <si>
    <t xml:space="preserve">BUCHA DE REDUCAO DE PVC, SOLDAVEL, LONGA, 100 X 75 MM, PARA ESGOTO PREDIAL - FORNECIDO E INSTALADO EM RAMAL DE DESCARGA OU RAMAL DE ESGOTO SANITÁRIO</t>
  </si>
  <si>
    <t xml:space="preserve">8.2.32</t>
  </si>
  <si>
    <t xml:space="preserve">COMP-ESG-010</t>
  </si>
  <si>
    <t xml:space="preserve">BUCHA DE REDUCAO DE PVC, SOLDAVEL, LONGA, 75X50 MM, PARA ESGOTO PREDIAL - FORNECIDO E INSTALADO EM RAMAL DE DESCARGA OU RAMAL DE ESGOTO SANITÁRIO</t>
  </si>
  <si>
    <t xml:space="preserve">8.2.33</t>
  </si>
  <si>
    <t xml:space="preserve">TE, PVC, SERIE NORMAL, ESGOTO PREDIAL, DN 50 X 50 MM, JUNTA ELÁSTICA, FORNECIDO E INSTALADO EM RAMAL DE DESCARGA OU RAMAL DE ESGOTO SANITÁRIO. AF_12/2014</t>
  </si>
  <si>
    <t xml:space="preserve">8.2.34</t>
  </si>
  <si>
    <t xml:space="preserve">TE, PVC, SERIE NORMAL, ESGOTO PREDIAL, DN 75 X 75 MM, JUNTA ELÁSTICA, FORNECIDO E INSTALADO EM RAMAL DE DESCARGA OU RAMAL DE ESGOTO SANITÁRIO. AF_12/2014</t>
  </si>
  <si>
    <t xml:space="preserve">8.2.35</t>
  </si>
  <si>
    <t xml:space="preserve">TE, PVC, SERIE NORMAL, ESGOTO PREDIAL, DN 100 X 100 MM, JUNTA ELÁSTICA, FORNECIDO E INSTALADO EM RAMAL DE DESCARGA OU RAMAL DE ESGOTO SANITÁRIO. AF_12/2014</t>
  </si>
  <si>
    <t xml:space="preserve">8.2.36</t>
  </si>
  <si>
    <t xml:space="preserve">HID-CXS-110</t>
  </si>
  <si>
    <t xml:space="preserve">CAIXA DE ESGOTO DE INSPEÇÃO/PASSAGEM EM ALVENARIA (80X80X100CM), REVESTIMENTO EM ARGAMASSA COM ADITIVO IMPERMEABILIZANTE, COM TAMPA DE CONCRETO, INCLUSIVE ESCAVAÇÃO, REATERRO E TRANSPORTE E RETIRADA DO MATERIAL ESCAVADO (EM CAÇAMBA)</t>
  </si>
  <si>
    <t xml:space="preserve">8.2.37</t>
  </si>
  <si>
    <t xml:space="preserve">HID-CXS-060</t>
  </si>
  <si>
    <t xml:space="preserve">CAIXA DE ESGOTO DE INSPEÇÃO/PASSAGEM (GORDURA) EM ALVENARIA (60X60X60CM), REVESTIMENTO EM ARGAMASSA COM ADITIVO IMPERMEABILIZANTE, COM TAMPA DE CONCRETO, INCLUSIVE ESCAVAÇÃO, REATERRO E TRANSPORTE E RETIRADA DO MATERIAL ESCAVADO (EM CAÇAMBA)</t>
  </si>
  <si>
    <t xml:space="preserve">8.2.38</t>
  </si>
  <si>
    <t xml:space="preserve">COMP-VENT-001</t>
  </si>
  <si>
    <t xml:space="preserve">TERMINAL DE VENTILAÇÃO, PVC, SERIE NORMAL, DN 50 MM, JUNTA ELÁSTICA, FORNECIDO E INSTALADO EM PRUMADA DE ESGOTO SANITÁRIO OU VENTILAÇÃO. AF_12/2014</t>
  </si>
  <si>
    <t xml:space="preserve">8.2.39</t>
  </si>
  <si>
    <t xml:space="preserve">COMP-VENT-002</t>
  </si>
  <si>
    <t xml:space="preserve">TERMINAL DE VENTILAÇÃO, PVC, SERIE NORMAL, DN 75 MM, JUNTA ELÁSTICA, FORNECIDO E INSTALADO EM PRUMADA DE ESGOTO SANITÁRIO OU VENTILAÇÃO. AF_12/2014</t>
  </si>
  <si>
    <t xml:space="preserve">8.2.40</t>
  </si>
  <si>
    <t xml:space="preserve">GRELHA DE FERRO FUNDIDO SIMPLES COM REQUADRO, 150 X 1000 MM, ASSENTADA COM ARGAMASSA 1 : 3 CIMENTO: AREIA - FORNECIMENTO E INSTALAÇÃO. AF_08/2021</t>
  </si>
  <si>
    <t xml:space="preserve">8.2.41</t>
  </si>
  <si>
    <t xml:space="preserve">ESCAVAÇÃO MANUAL DE VALA COM PROFUNDIDADE MENOR OU IGUAL A 1,30 M.</t>
  </si>
  <si>
    <t xml:space="preserve">8.2.42</t>
  </si>
  <si>
    <t xml:space="preserve">REATERRO MANUAL DE VALAS COM COMPACTAÇÃO MECANIZADA.</t>
  </si>
  <si>
    <t xml:space="preserve">8.3</t>
  </si>
  <si>
    <t xml:space="preserve">BANHEIROS E LOUÇAS</t>
  </si>
  <si>
    <t xml:space="preserve">8.3.1</t>
  </si>
  <si>
    <t xml:space="preserve">VASO SANITÁRIO SIFONADO COM CAIXA ACOPLADA LOUÇA BRANCA - PADRÃO MÉDIO, INCLUSO ENGATE FLEXÍVEL EM METAL CROMADO, 1/2  X 40CM - FORNECIMENTO E INSTALAÇÃO.</t>
  </si>
  <si>
    <t xml:space="preserve">8.3.2</t>
  </si>
  <si>
    <t xml:space="preserve">ASSENTO SANITÁRIO CONVENCIONAL - FORNECIMENTO E INSTALACAO.</t>
  </si>
  <si>
    <t xml:space="preserve">8.3.3</t>
  </si>
  <si>
    <t xml:space="preserve">ACE-ASS-015</t>
  </si>
  <si>
    <t xml:space="preserve">ASSENTO PARA VASO PNE (NBR 9050)</t>
  </si>
  <si>
    <t xml:space="preserve">8.3.4</t>
  </si>
  <si>
    <t xml:space="preserve">MET-DUC-005</t>
  </si>
  <si>
    <t xml:space="preserve">DUCHA HIGIÊNICA COM REGISTRO PARA CONTROLE DE FLUXO DE ÁGUA, DIÂMETRO 1/2" (20MM), INCLUSIVE FORNECIMENTO E INSTALAÇÃO</t>
  </si>
  <si>
    <t xml:space="preserve">8.3.5</t>
  </si>
  <si>
    <t xml:space="preserve">MICTÓRIO SIFONADO LOUÇA BRANCA _x0096_ PADRÃO MÉDIO _x0096_ FORNECIMENTO E INSTALAÇÃO</t>
  </si>
  <si>
    <t xml:space="preserve">8.3.6</t>
  </si>
  <si>
    <t xml:space="preserve">MET-VAL-030</t>
  </si>
  <si>
    <t xml:space="preserve">VÁLVULA PARA MICTÓRIO COM FECHAMENTO AUTOMÁTICO D = 1/2" (PRESSMATIC)</t>
  </si>
  <si>
    <t xml:space="preserve">8.3.7</t>
  </si>
  <si>
    <t xml:space="preserve">CHUVEIRO ELÉTRICO COMUM CORPO PLÁSTICO, TIPO DUCHA _x0096_ FORNECIMENTO E INSTALAÇÃO.</t>
  </si>
  <si>
    <t xml:space="preserve">8.3.8</t>
  </si>
  <si>
    <t xml:space="preserve">LAVATÓRIO LOUÇA BRANCA COM COLUNA, 45 X 55CM OU EQUIVALENTE, PADRÃO MÉDIO, INCLUSO SIFÃO TIPO GARRAFA, VÁLVULA E ENGATE FLEXÍVEL DE 40CM EM METAL CROMADO, COM TORNEIRA CROMADA DE MESA, PADRÃO MÉDIO - FORNECIMENTO E INSTALAÇÃO.</t>
  </si>
  <si>
    <t xml:space="preserve">8.3.9</t>
  </si>
  <si>
    <t xml:space="preserve">LOU-CUB-005</t>
  </si>
  <si>
    <t xml:space="preserve">CUBA DE LOUÇA BRANCA DE EMBUTIR, FORMATO OVAL, INCLUSIVE VÁLVULA DE ESCOAMENTO DE METAL COM ACABAMENTO CROMADO, SIFÃO DE METAL TIPO COPO COM ACABAMENTO CROMADO, FORNECIMENTO E INSTALAÇÃO</t>
  </si>
  <si>
    <t xml:space="preserve">8.3.10</t>
  </si>
  <si>
    <t xml:space="preserve">COMP-LOUÇ-001</t>
  </si>
  <si>
    <t xml:space="preserve">CUBA DE LOUÇA BRANCA DE SOBREPOR, FORMATO RETANGULAR, INCLUSIVE VÁLVULA DE ESCOAMENTO DE METAL COM ACABAMENTO CROMADO, SIFÃO DE METAL TIPO COPO COM ACABAMENTO CROMADO, FORNECIMENTO E INSTALAÇÃO</t>
  </si>
  <si>
    <t xml:space="preserve">8.3.11</t>
  </si>
  <si>
    <t xml:space="preserve">LOU-BOJ-010</t>
  </si>
  <si>
    <t xml:space="preserve">CUBA EM AÇO INOXIDÁVEL DE EMBUTIR, AISI 304, APLICAÇÃO PARA PIA (560X330X115MM), NÚMERO 2, ASSENTAMENTO EM BANCADA, INCLUSIVE VÁLVULA DE ESCOAMENTO DE METAL COM ACABAMENTO CROMADO, SIFÃO DE METAL TIPO COPO COM ACABAMENTO CROMADO, FORNECIMENTO E INSTALAÇÃO</t>
  </si>
  <si>
    <t xml:space="preserve">8.3.12</t>
  </si>
  <si>
    <t xml:space="preserve">COMP-CUBA-001</t>
  </si>
  <si>
    <t xml:space="preserve">CUBA EM AÇO INOXIDÁVEL DE EMBUTIR, AISI 304, APLICAÇÃO PARA PIA (720X440X300MM), ASSENTAMENTO EM BANCADA, INCLUSIVE VÁLVULA DE ESCOAMENTO DE METAL COM ACABAMENTO CROMADO, SIFÃO DE METAL TIPO COPO COM ACABAMENTO CROMADO, FORNECIMENTO E INSTALAÇÃO</t>
  </si>
  <si>
    <t xml:space="preserve">8.3.13</t>
  </si>
  <si>
    <t xml:space="preserve">COMP-CUBA-002</t>
  </si>
  <si>
    <t xml:space="preserve">MESA PIA EM AÇO INOXIDÁVEL DE EMBUTIR 100X60X80, AISI 304, APLICAÇÃO PARA PIA (500x400x250 mm), ASSENTAMENTO EM BANCADA, INCLUSIVE VÁLVULA DE ESCOAMENTO DE METAL COM ACABAMENTO CROMADO, SIFÃO DE METAL TIPO COPO COM ACABAMENTO CROMADO, FORNECIMENTO E INSTALAÇÃO</t>
  </si>
  <si>
    <t xml:space="preserve">8.3.14</t>
  </si>
  <si>
    <t xml:space="preserve">TANQUE DE LOUÇA BRANCA SUSPENSO, 18L OU EQUIVALENTE, INCLUSO SIFÃO TIPO GARRAFA EM METAL CROMADO, VÁLVULA METÁLICA E TORNEIRA DE METAL CROMADO PADRÃO MÉDIO - FORNECIMENTO E INSTALAÇÃO. AF_01/2020</t>
  </si>
  <si>
    <t xml:space="preserve">8.3.15</t>
  </si>
  <si>
    <t xml:space="preserve">MET-TOR-030</t>
  </si>
  <si>
    <t xml:space="preserve">TORNEIRA METÁLICA PARA LAVATÓRIO, FECHAMENTO AUTOMÁTICO, ACABAMENTO CROMADO, COM AREJADOR, APLICAÇÃO DE MESA, INCLUSIVE ENGATE FLEXÍVEL METÁLICO, FORNECIMENTO E INSTALAÇÃO</t>
  </si>
  <si>
    <t xml:space="preserve">8.3.16</t>
  </si>
  <si>
    <t xml:space="preserve">TORNEIRA CROMADA DE MESA, 1/2" OU 3/4", PARA LAVATÓRIO, PADRÃO MÉDIO - FORNECIMENTO E INSTALAÇÃO.</t>
  </si>
  <si>
    <t xml:space="preserve">8.3.17</t>
  </si>
  <si>
    <t xml:space="preserve">TORNEIRA CROMADA TUBO MÓVEL, DE PAREDE, 1/2" OU 3/4", PARA PIA DE COZINHA, PADRÃO MÉDIO - FORNECIMENTO E INSTALAÇÃO.</t>
  </si>
  <si>
    <t xml:space="preserve">8.3.18</t>
  </si>
  <si>
    <t xml:space="preserve">TORNEIRA CROMADA 1/2" OU 3/4" PARA TANQUE, PADRÃO MÉDIO - FORNECIMENTO E INSTALAÇÃO.</t>
  </si>
  <si>
    <t xml:space="preserve">PLUVIAL</t>
  </si>
  <si>
    <t xml:space="preserve">8.4.1</t>
  </si>
  <si>
    <t xml:space="preserve">DRE-CXS-036</t>
  </si>
  <si>
    <t xml:space="preserve">CAIXA DE AREIA 100 X 100 X 100 CM</t>
  </si>
  <si>
    <t xml:space="preserve">8.4.2</t>
  </si>
  <si>
    <t xml:space="preserve">HID-RAL-020</t>
  </si>
  <si>
    <t xml:space="preserve">RALO SEMI- HEMISFÉRICO TIPO ABACAXI D = 75 MM</t>
  </si>
  <si>
    <t xml:space="preserve">8.4.3</t>
  </si>
  <si>
    <t xml:space="preserve">HID-RAL-025</t>
  </si>
  <si>
    <t xml:space="preserve">RALO SEMI- HEMISFÉRICO TIPO ABACAXI D = 100 MM</t>
  </si>
  <si>
    <t xml:space="preserve">8.4.4</t>
  </si>
  <si>
    <t xml:space="preserve">PLU-GRE-015</t>
  </si>
  <si>
    <t xml:space="preserve">RALO SEMI- HEMISFÉRICO TIPO ABACAXI D = 150 MM</t>
  </si>
  <si>
    <t xml:space="preserve">8.4.5</t>
  </si>
  <si>
    <t xml:space="preserve">PLU-CAL-035</t>
  </si>
  <si>
    <t xml:space="preserve">CALHA DE CHAPA GALVANIZADA Nº. 24 GSG, DESENVOLVIMENTO = 33 CM</t>
  </si>
  <si>
    <t xml:space="preserve">8.4.6</t>
  </si>
  <si>
    <t xml:space="preserve">PLU-CAL-050</t>
  </si>
  <si>
    <t xml:space="preserve">CALHA DE CHAPA GALVANIZADA Nº. 24 GSG, DESENVOLVIMENTO = 66 CM</t>
  </si>
  <si>
    <t xml:space="preserve">8.4.7</t>
  </si>
  <si>
    <t xml:space="preserve">PLU-CAL-055</t>
  </si>
  <si>
    <t xml:space="preserve">CALHA DE CHAPA GALVANIZADA Nº. 24 GSG, DESENVOLVIMENTO = 75 CM</t>
  </si>
  <si>
    <t xml:space="preserve">8.4.8</t>
  </si>
  <si>
    <t xml:space="preserve">89576</t>
  </si>
  <si>
    <t xml:space="preserve">TUBO PVC, SÉRIE R, ÁGUA PLUVIAL, DN 75 MM, FORNECIDO E INSTALADO EM CONDUTORES VERTICAIS DE ÁGUAS PLUVIAIS. AF_12/2014</t>
  </si>
  <si>
    <t xml:space="preserve">8.4.9</t>
  </si>
  <si>
    <t xml:space="preserve">89578</t>
  </si>
  <si>
    <t xml:space="preserve">TUBO PVC, SÉRIE R, ÁGUA PLUVIAL, DN 100 MM, FORNECIDO E INSTALADO EM CONDUTORES VERTICAIS DE ÁGUAS PLUVIAIS. AF_12/2014</t>
  </si>
  <si>
    <t xml:space="preserve">8.4.10</t>
  </si>
  <si>
    <t xml:space="preserve">89580</t>
  </si>
  <si>
    <t xml:space="preserve">TUBO PVC, SÉRIE R, ÁGUA PLUVIAL, DN 150 MM, FORNECIDO E INSTALADO EM CONDUTORES VERTICAIS DE ÁGUAS PLUVIAIS. AF_12/2014</t>
  </si>
  <si>
    <t xml:space="preserve">8.4.11</t>
  </si>
  <si>
    <t xml:space="preserve">89511</t>
  </si>
  <si>
    <t xml:space="preserve">TUBO PVC, SÉRIE R, ÁGUA PLUVIAL, DN 75 MM, FORNECIDO E INSTALADO EM RAMAL DE ENCAMINHAMENTO. AF_12/2014</t>
  </si>
  <si>
    <t xml:space="preserve">8.4.12</t>
  </si>
  <si>
    <t xml:space="preserve">89512</t>
  </si>
  <si>
    <t xml:space="preserve">TUBO PVC, SÉRIE R, ÁGUA PLUVIAL, DN 100 MM, FORNECIDO E INSTALADO EM RAMAL DE ENCAMINHAMENTO. AF_12/2014</t>
  </si>
  <si>
    <t xml:space="preserve">8.4.13</t>
  </si>
  <si>
    <t xml:space="preserve">DRE-TUB-025</t>
  </si>
  <si>
    <t xml:space="preserve">FORNECIMENTO E ASSENTAMENTO DE TUBO PVC RÍGIDO, DRENAGEM/PLUVIAL, PBV - SÉRIE NORMAL, DN 200 MM (8"), INCLUSIVE CONEXÕES</t>
  </si>
  <si>
    <t xml:space="preserve">8.4.14</t>
  </si>
  <si>
    <t xml:space="preserve">HID-TUB-515</t>
  </si>
  <si>
    <t xml:space="preserve">FORNECIMENTO E ASSENTAMENTO DE TUBO PVC RÍGIDO, DRENAGEM/PLUVIAL, PBV - SÉRIE NORMAL, DN 250 MM (10"), INCLUSIVE CONEXÕES</t>
  </si>
  <si>
    <t xml:space="preserve">8.4.15</t>
  </si>
  <si>
    <t xml:space="preserve">89524</t>
  </si>
  <si>
    <t xml:space="preserve">JOELHO 45 GRAUS, PVC, SERIE R, ÁGUA PLUVIAL, DN 75 MM, JUNTA ELÁSTICA, FORNECIDO E INSTALADO EM RAMAL DE ENCAMINHAMENTO. AF_12/2014</t>
  </si>
  <si>
    <t xml:space="preserve">8.4.16</t>
  </si>
  <si>
    <t xml:space="preserve">89531</t>
  </si>
  <si>
    <t xml:space="preserve">JOELHO 45 GRAUS, PVC, SERIE R, ÁGUA PLUVIAL, DN 100 MM, JUNTA ELÁSTICA, FORNECIDO E INSTALADO EM RAMAL DE ENCAMINHAMENTO. AF_12/2014</t>
  </si>
  <si>
    <t xml:space="preserve">8.4.17</t>
  </si>
  <si>
    <t xml:space="preserve">89581</t>
  </si>
  <si>
    <t xml:space="preserve">JOELHO 90 GRAUS, PVC, SERIE R, ÁGUA PLUVIAL, DN 75 MM, JUNTA ELÁSTICA, FORNECIDO E INSTALADO EM CONDUTORES VERTICAIS DE ÁGUAS PLUVIAIS. AF_12/2014</t>
  </si>
  <si>
    <t xml:space="preserve">8.4.18</t>
  </si>
  <si>
    <t xml:space="preserve">89584</t>
  </si>
  <si>
    <t xml:space="preserve">JOELHO 90 GRAUS, PVC, SERIE R, ÁGUA PLUVIAL, DN 100 MM, JUNTA ELÁSTICA, FORNECIDO E INSTALADO EM CONDUTORES VERTICAIS DE ÁGUAS PLUVIAIS. AF_12/2014</t>
  </si>
  <si>
    <t xml:space="preserve">8.4.19</t>
  </si>
  <si>
    <t xml:space="preserve">89590</t>
  </si>
  <si>
    <t xml:space="preserve">JOELHO 90 GRAUS, PVC, SERIE R, ÁGUA PLUVIAL, DN 150 MM, JUNTA ELÁSTICA, FORNECIDO E INSTALADO EM CONDUTORES VERTICAIS DE ÁGUAS PLUVIAIS. AF_12/2014</t>
  </si>
  <si>
    <t xml:space="preserve">8.4.20</t>
  </si>
  <si>
    <t xml:space="preserve">89565</t>
  </si>
  <si>
    <t xml:space="preserve">JUNÇÃO SIMPLES, PVC, SERIE R, ÁGUA PLUVIAL, DN 75 X 75 MM, JUNTA ELÁSTICA, FORNECIDO E INSTALADO EM RAMAL DE ENCAMINHAMENTO. AF_12/2014</t>
  </si>
  <si>
    <t xml:space="preserve">8.4.21</t>
  </si>
  <si>
    <t xml:space="preserve">93358</t>
  </si>
  <si>
    <t xml:space="preserve">CUSTO TOTAL DO ITEM 08</t>
  </si>
  <si>
    <t xml:space="preserve">INSTALAÇÕES ELÉTRICAS E SPDA</t>
  </si>
  <si>
    <t xml:space="preserve">9.1</t>
  </si>
  <si>
    <t xml:space="preserve">ENTRADA DE ENERGIA - RU</t>
  </si>
  <si>
    <t xml:space="preserve">9.1.1</t>
  </si>
  <si>
    <t xml:space="preserve"> 102108 </t>
  </si>
  <si>
    <t xml:space="preserve">TRANSFORMADOR DE DISTRIBUIÇÃO, 300 KVA, TRIFÁSICO, 60 HZ, CLASSE 15 KV, IMERSO EM ÓLEO MINERAL, INSTALAÇÃO EM POSTE (NÃO INCLUSO SUPORTE) - FORNECIMENTO E INSTALAÇÃO. </t>
  </si>
  <si>
    <t xml:space="preserve">9.1.2</t>
  </si>
  <si>
    <t xml:space="preserve"> COMP-ELE-061 </t>
  </si>
  <si>
    <t xml:space="preserve">RETIRADA DE TRANSFORMADOR EM POSTE</t>
  </si>
  <si>
    <t xml:space="preserve">9.1.3</t>
  </si>
  <si>
    <t xml:space="preserve"> 002486 </t>
  </si>
  <si>
    <t xml:space="preserve">INSTALAÇÃO DE TRANSFORMADOR EM POSTE</t>
  </si>
  <si>
    <t xml:space="preserve">9.1.4</t>
  </si>
  <si>
    <t xml:space="preserve"> ELE-CXS-212 </t>
  </si>
  <si>
    <t xml:space="preserve">CAIXA DE INSPEÇÃO EM CONCRETO, TIPO "ZC" PASSEIO, PADRÃO CEMIG, DIMENSÃO (77X67)CM, ALTURA 90CM, COM TAMPA E ARO ARTICULADO EM FERRO FUNDIDO, INCLUSIVE ESCAVAÇÃO, APILOAMENTO, LASTRO DE BRITA, REATERRO E TRANSPORTE E RETIRADA DO MATERIAL ESCAVADO (EM CAÇAMBA)</t>
  </si>
  <si>
    <t xml:space="preserve">9.1.5</t>
  </si>
  <si>
    <t xml:space="preserve"> 93358 </t>
  </si>
  <si>
    <t xml:space="preserve">ESCAVAÇÃO MANUAL DE VALA COM PROFUNDIDADE MENOR OU IGUAL A 1,30 M. </t>
  </si>
  <si>
    <t xml:space="preserve">9.1.6</t>
  </si>
  <si>
    <t xml:space="preserve"> 97669 </t>
  </si>
  <si>
    <t xml:space="preserve">ELETRODUTO FLEXÍVEL CORRUGADO, PEAD, DN 90 (3_x0094_) - FORNECIMENTO E INSTALAÇÃO. AF_04/2016</t>
  </si>
  <si>
    <t xml:space="preserve">9.1.7</t>
  </si>
  <si>
    <t xml:space="preserve"> ELE-ELE-080 </t>
  </si>
  <si>
    <t xml:space="preserve">ELETRODUTO DE AÇO GALVANIZADO MÉDIO, INCLUSIVE CONEXÕES, SUPORTES E FIXAÇÃO DN 65 (2.1/2")</t>
  </si>
  <si>
    <t xml:space="preserve">9.1.8</t>
  </si>
  <si>
    <t xml:space="preserve"> 92992 </t>
  </si>
  <si>
    <t xml:space="preserve">CABO DE COBRE FLEXÍVEL ISOLADO, 95 MM², ANTI-CHAMA 0,6/1,0 KV, PARA DISTRIBUIÇÃO - FORNECIMENTO E INSTALAÇÃO. </t>
  </si>
  <si>
    <t xml:space="preserve">9.1.9</t>
  </si>
  <si>
    <t xml:space="preserve"> 92988 </t>
  </si>
  <si>
    <t xml:space="preserve">CABO DE COBRE FLEXÍVEL ISOLADO, 50 MM², ANTI-CHAMA 0,6/1,0 KV, PARA DISTRIBUIÇÃO - FORNECIMENTO E INSTALAÇÃO. </t>
  </si>
  <si>
    <t xml:space="preserve">9.1.10</t>
  </si>
  <si>
    <t xml:space="preserve"> 93382 </t>
  </si>
  <si>
    <t xml:space="preserve">REATERRO MANUAL DE VALAS COM COMPACTAÇÃO MECANIZADA. </t>
  </si>
  <si>
    <t xml:space="preserve">9.2</t>
  </si>
  <si>
    <t xml:space="preserve">QUADROS DE DISTRIBUIÇÃO</t>
  </si>
  <si>
    <t xml:space="preserve">9.2.1</t>
  </si>
  <si>
    <t xml:space="preserve"> COMP-ELE-103 </t>
  </si>
  <si>
    <t xml:space="preserve">QUADRO DE DISTRIBUIÇÃO DE ENERGIA EM CHAPA DE AÇO GALVANIZADO, DE SOBREPOR, COM BARRAMENTO TRIFÁSICO, PARA 30 DISJUNTORES DIN 225A - FORNECIMENTO E INSTALAÇÃO - QGBT</t>
  </si>
  <si>
    <t xml:space="preserve">9.2.2</t>
  </si>
  <si>
    <t xml:space="preserve"> COMP-ELE-104 </t>
  </si>
  <si>
    <t xml:space="preserve">QUADRO DE DISTRIBUICAO COM BARRAMENTO TRIFASICO, DE SOBREPOR, EM CHAPA DE ACO GALVANIZADO, PARA 48 DISJUNTORES DIN, 100 A - FORNECIMENTO E INSTALAÇÃO - QDC1</t>
  </si>
  <si>
    <t xml:space="preserve">9.2.3</t>
  </si>
  <si>
    <t xml:space="preserve">QUADRO DE DISTRIBUICAO COM BARRAMENTO TRIFASICO, DE SOBREPOR, EM CHAPA DE ACO GALVANIZADO, PARA 48 DISJUNTORES DIN, 150 A - FORNECIMENTO E INSTALAÇÃO - QDC2</t>
  </si>
  <si>
    <t xml:space="preserve">9.2.4</t>
  </si>
  <si>
    <t xml:space="preserve"> 101896 </t>
  </si>
  <si>
    <t xml:space="preserve">DISJUNTOR TERMOMAGNÉTICO TRIPOLAR , CORRENTE NOMINAL DE 200A - FORNECIMENTO E INSTALAÇÃO. (QGBT)</t>
  </si>
  <si>
    <t xml:space="preserve">9.2.5</t>
  </si>
  <si>
    <t xml:space="preserve"> 101895 </t>
  </si>
  <si>
    <t xml:space="preserve">DISJUNTOR TERMOMAGNÉTICO TRIPOLAR , CORRENTE NOMINAL DE 125A - FORNECIMENTO E INSTALAÇÃO. (QGBT)</t>
  </si>
  <si>
    <t xml:space="preserve">9.2.6</t>
  </si>
  <si>
    <t xml:space="preserve"> 101894 </t>
  </si>
  <si>
    <t xml:space="preserve">DISJUNTOR TRIPOLAR TIPO DIN, CORRENTE NOMINAL DE 80A - FORNECIMENTO E INSTALAÇÃO (QGBT)</t>
  </si>
  <si>
    <t xml:space="preserve">9.2.7</t>
  </si>
  <si>
    <t xml:space="preserve"> 93655 </t>
  </si>
  <si>
    <t xml:space="preserve">DISJUNTOR MONOPOLAR TIPO DIN, CORRENTE NOMINAL DE 20A - FORNECIMENTO E INSTALAÇÃO (QDC1)</t>
  </si>
  <si>
    <t xml:space="preserve">9.2.8</t>
  </si>
  <si>
    <t xml:space="preserve">DISJUNTOR MONOPOLAR TIPO DIN, CORRENTE NOMINAL DE 20A - FORNECIMENTO E INSTALAÇÃO (QGBT)</t>
  </si>
  <si>
    <t xml:space="preserve">9.2.9</t>
  </si>
  <si>
    <t xml:space="preserve"> 93662 </t>
  </si>
  <si>
    <t xml:space="preserve">DISJUNTOR BIPOLAR TIPO DIN, CORRENTE NOMINAL DE 20A - FORNECIMENTO E INSTALAÇÃO (QDC1)</t>
  </si>
  <si>
    <t xml:space="preserve">9.2.10</t>
  </si>
  <si>
    <t xml:space="preserve"> 93663 </t>
  </si>
  <si>
    <t xml:space="preserve">DISJUNTOR BIPOLAR TIPO DIN, CORRENTE NOMINAL DE 25A - FORNECIMENTO E INSTALAÇÃO (QDC1)</t>
  </si>
  <si>
    <t xml:space="preserve">9.2.11</t>
  </si>
  <si>
    <t xml:space="preserve"> ED-15114 </t>
  </si>
  <si>
    <t xml:space="preserve">DISJUNTOR DE PROTEÇÃO DIFERENCIAL RESIDUAL (DR), BIPOLAR, TIPO DIN, CORRENTE NOMINAL DE 25A, ALTA SENSIBILIDADE, CORRENTE DIFERENCIAL RESIDUAL NOMINAL COM ATUAÇÃO DE 30MA (QDC1)</t>
  </si>
  <si>
    <t xml:space="preserve">9.2.12</t>
  </si>
  <si>
    <t xml:space="preserve">DISJUNTOR TRIPOLAR TIPO DIN, CORRENTE NOMINAL DE80A - FORNECIMENTO E INSTALAÇÃO. AF_10/2020 (QDC1)</t>
  </si>
  <si>
    <t xml:space="preserve">9.2.13</t>
  </si>
  <si>
    <t xml:space="preserve">DISJUNTOR TERMOMAGNÉTICO TRIPOLAR , CORRENTE NOMINAL DE 125A - FORNECIMENTO E INSTALAÇÃO. (QDC2)</t>
  </si>
  <si>
    <t xml:space="preserve">9.2.14</t>
  </si>
  <si>
    <t xml:space="preserve"> 93673 </t>
  </si>
  <si>
    <t xml:space="preserve">DISJUNTOR TRIPOLAR TIPO DIN, CORRENTE NOMINAL DE 50A - FORNECIMENTO E INSTALAÇÃO (QDC2)</t>
  </si>
  <si>
    <t xml:space="preserve">9.2.15</t>
  </si>
  <si>
    <t xml:space="preserve"> 93670 </t>
  </si>
  <si>
    <t xml:space="preserve">DISJUNTOR TRIPOLAR TIPO DIN, CORRENTE NOMINAL DE 25A - FORNECIMENTO E INSTALAÇÃO (QDC2)</t>
  </si>
  <si>
    <t xml:space="preserve">9.2.16</t>
  </si>
  <si>
    <t xml:space="preserve"> 93664 </t>
  </si>
  <si>
    <t xml:space="preserve">DISJUNTOR BIPOLAR TIPO DIN, CORRENTE NOMINAL DE 32A - FORNECIMENTO E INSTALAÇÃO (QDC2)</t>
  </si>
  <si>
    <t xml:space="preserve">9.2.17</t>
  </si>
  <si>
    <t xml:space="preserve">DISJUNTOR BIPOLAR TIPO DIN, CORRENTE NOMINAL DE 25A - FORNECIMENTO E INSTALAÇÃO (QDC2)</t>
  </si>
  <si>
    <t xml:space="preserve">9.2.18</t>
  </si>
  <si>
    <t xml:space="preserve">DISJUNTOR BIPOLAR TIPO DIN, CORRENTE NOMINAL DE 20A - FORNECIMENTO E INSTALAÇÃO (QDC2)</t>
  </si>
  <si>
    <t xml:space="preserve">9.2.19</t>
  </si>
  <si>
    <t xml:space="preserve">DISJUNTOR MONOPOLAR TIPO DIN, CORRENTE NOMINAL DE 20A - FORNECIMENTO E INSTALAÇÃO (QDC2)</t>
  </si>
  <si>
    <t xml:space="preserve">9.2.20</t>
  </si>
  <si>
    <t xml:space="preserve">DISJUNTOR DE PROTEÇÃO DIFERENCIAL RESIDUAL (DR), BIPOLAR, TIPO DIN, CORRENTE NOMINAL DE 25A, ALTA SENSIBILIDADE, CORRENTE DIFERENCIAL RESIDUAL NOMINAL COM ATUAÇÃO DE 30MA</t>
  </si>
  <si>
    <t xml:space="preserve">9.2.21</t>
  </si>
  <si>
    <t xml:space="preserve"> 002442 </t>
  </si>
  <si>
    <t xml:space="preserve">DISPOSITIVO DPS CLASSE II, 1 POLO, TENSAO MAXIMA DE 175 V, CORRENTE MAXIMA DE *20* KA (TIPO AC) - FORNECIMENTO E INSTALAÇÃO</t>
  </si>
  <si>
    <t xml:space="preserve">verificar  o preço</t>
  </si>
  <si>
    <t xml:space="preserve">9.2.22</t>
  </si>
  <si>
    <t xml:space="preserve">CABO DE COBRE ISOLADO, 25 MM², ANTI-CHAMA 450/750 V - FORNECIMENTO E INSTALAÇÃO. (ALIMENTAÇÃO QDC1)</t>
  </si>
  <si>
    <t xml:space="preserve">9.2.23</t>
  </si>
  <si>
    <t xml:space="preserve"> 92981 </t>
  </si>
  <si>
    <t xml:space="preserve">CABO DE COBRE FLEXÍVEL ISOLADO, 16 MM², ANTI-CHAMA 450/750 V, PARA DISTRIBUIÇÃO - FORNECIMENTO E INSTALAÇÃO.  (ALIMENTAÇÃO QDC1)</t>
  </si>
  <si>
    <t xml:space="preserve">9.2.24</t>
  </si>
  <si>
    <t xml:space="preserve">COMP-ELE-151</t>
  </si>
  <si>
    <t xml:space="preserve">CABO DE COBRE FLEXÍVEL ISOLADO, 50 MM², ANTI-CHAMA 450/750 V, PARA DISTRIBUIÇÃO - FORNECIMENTO E INSTALAÇÃO.  (ALIMENTAÇÃO QDC2)</t>
  </si>
  <si>
    <t xml:space="preserve">9.2.25</t>
  </si>
  <si>
    <t xml:space="preserve">CABO DE COBRE ISOLADO, 25 MM², ANTI-CHAMA 450/750 V - FORNECIMENTO E INSTALAÇÃO.  (ALIMENTAÇÃO QDC2)</t>
  </si>
  <si>
    <t xml:space="preserve">9.3</t>
  </si>
  <si>
    <t xml:space="preserve">CIRCUITOS QDC1 - TUG E TUE</t>
  </si>
  <si>
    <t xml:space="preserve">9.3.1</t>
  </si>
  <si>
    <t xml:space="preserve"> ELE-PER-025 </t>
  </si>
  <si>
    <t xml:space="preserve">PERFILADO PERFURADO (38X38)MM EM CHAPA DE AÇO GALVANIZADO #18, COM TRATAMENTO PRÉ-ZINCADO, INCLUSIVE TAMPA DE ENCAIXE, FIXAÇÃO SUPERIOR, CONEXÕES E ACESSÓRIOS</t>
  </si>
  <si>
    <t xml:space="preserve">9.3.2</t>
  </si>
  <si>
    <t xml:space="preserve"> 95745 </t>
  </si>
  <si>
    <t xml:space="preserve">ELETRODUTO DE AÇO GALVANIZADO, CLASSE LEVE, DN 20 MM (3/4_x0092__x0092_), APARENTE, INSTALADO EM TETO - FORNECIMENTO E INSTALAÇÃO. </t>
  </si>
  <si>
    <t xml:space="preserve">9.3.3</t>
  </si>
  <si>
    <t xml:space="preserve"> COMP-ELE-004 </t>
  </si>
  <si>
    <t xml:space="preserve">TOMADA APARENTE COMPLETA 10A COM TAMPA EM CONDULETE DE ALUMÍNIO 3/4</t>
  </si>
  <si>
    <t xml:space="preserve">9.3.4</t>
  </si>
  <si>
    <t xml:space="preserve"> COMP-ELE-005 </t>
  </si>
  <si>
    <t xml:space="preserve">TOMADA APARENTE COMPLETA 20A COM TAMPA EM CONDULETE DE ALUMÍNIO 3/4</t>
  </si>
  <si>
    <t xml:space="preserve">9.3.5</t>
  </si>
  <si>
    <t xml:space="preserve"> 91926 </t>
  </si>
  <si>
    <t xml:space="preserve">CABO DE COBRE FLEXÍVEL ISOLADO, 2,5 MM², ANTI-CHAMA 450/750 V, PARA CIRCUITOS TERMINAIS - FORNECIMENTO E INSTALAÇÃO.</t>
  </si>
  <si>
    <t xml:space="preserve">9.3.6</t>
  </si>
  <si>
    <t xml:space="preserve"> 91928 </t>
  </si>
  <si>
    <t xml:space="preserve">CABO DE COBRE FLEXÍVEL ISOLADO, 4 MM², ANTI-CHAMA 450/750 V, PARA CIRCUITOS TERMINAIS - FORNECIMENTO E INSTALAÇÃO.</t>
  </si>
  <si>
    <t xml:space="preserve">9.4</t>
  </si>
  <si>
    <t xml:space="preserve">CIRCUITOS QDC1 - ILUMINAÇÃO</t>
  </si>
  <si>
    <t xml:space="preserve">9.4.1</t>
  </si>
  <si>
    <t xml:space="preserve"> COMP-ELE-105 </t>
  </si>
  <si>
    <t xml:space="preserve">LUMINÁRIA DE SOBREPOR, PARA 2 LÂMPADAS DE LED TUBULARES DE 20W(2X20W), COM CORPO EM CHAPA DE AÇO FOSFATIZADA E PINTADA ELETROSTATICAMENTE, REFLETOR E ALETAS PARABÓLICAS EM ALUMÍNIO ANODIZADO DE ALTA PUREZA E REFLETÂNCIA COM CAIXA DE TOMADA PARA FIXAÇÃO EM PERFILADO- FORNECIMENTO E INSTALAÇÃO</t>
  </si>
  <si>
    <t xml:space="preserve">9.4.2</t>
  </si>
  <si>
    <t xml:space="preserve"> COMP-ELE-106 </t>
  </si>
  <si>
    <t xml:space="preserve">LUMINARIA DE TETO PLAFON/PLAFONIER EM PLASTICO COM BASE E27 COM LÂMPADA LED TIPO BULBO DE 10W- FORNECIMENTO E INSTALAÇÃO</t>
  </si>
  <si>
    <t xml:space="preserve">9.4.3</t>
  </si>
  <si>
    <t xml:space="preserve">CABO DE COBRE FLEXÍVEL ISOLADO, 2,5 MM², ANTI-CHAMA 450/750 V, PARA CIRCUITOS TERMINAIS - FORNECIMENTO E INSTALAÇÃO. </t>
  </si>
  <si>
    <t xml:space="preserve">9.4.4</t>
  </si>
  <si>
    <t xml:space="preserve"> COMP-ELE-28 </t>
  </si>
  <si>
    <t xml:space="preserve">INTERRUPTOR SIMPLES APARENTE COMPLETO COM TAMPA EM CONDULETE DE ALUMÍNIO 3/4</t>
  </si>
  <si>
    <t xml:space="preserve">9.4.5</t>
  </si>
  <si>
    <t xml:space="preserve"> COMP-ELE-031 </t>
  </si>
  <si>
    <t xml:space="preserve">INTERRUPTOR PARALELO (THREE WAY) APARENTE COMPLETO COM TAMPA EM CONDULETE DE ALUMÍNIO 3/4</t>
  </si>
  <si>
    <t xml:space="preserve">9.4.6</t>
  </si>
  <si>
    <t xml:space="preserve">9.4.7</t>
  </si>
  <si>
    <t xml:space="preserve"> COMP-ELE-038 </t>
  </si>
  <si>
    <t xml:space="preserve">INTERRUPTOR INTERMEDIÁRIO ( FOUR WAY) APARENTE COMPLETO COM TAMPA EM CONDULETE DE ALUMÍNIO 3/4</t>
  </si>
  <si>
    <t xml:space="preserve">9.4.8</t>
  </si>
  <si>
    <t xml:space="preserve"> 95747 </t>
  </si>
  <si>
    <t xml:space="preserve">ELETRODUTO DE AÇO GALVANIZADO, CLASSE SEMI PESADO, DN 32 MM (1 1/4_x0092__x0092_), APARENTE, INSTALADO EM TETO - FORNECIMENTO E INSTALAÇÃO. </t>
  </si>
  <si>
    <t xml:space="preserve">9.4.9</t>
  </si>
  <si>
    <t xml:space="preserve"> 95746 </t>
  </si>
  <si>
    <t xml:space="preserve">ELETRODUTO DE AÇO GALVANIZADO, CLASSE LEVE, DN 25 MM (1_x0092__x0092_), APARENTE, INSTALADO EM TETO - FORNECIMENTO E INSTALAÇÃO. </t>
  </si>
  <si>
    <t xml:space="preserve">9.5</t>
  </si>
  <si>
    <t xml:space="preserve">CIRCUITOS QDC2 - TUG E TUE</t>
  </si>
  <si>
    <t xml:space="preserve">9.5.1</t>
  </si>
  <si>
    <t xml:space="preserve">9.5.2</t>
  </si>
  <si>
    <t xml:space="preserve"> ED-19519 </t>
  </si>
  <si>
    <t xml:space="preserve">ELETROCALHA PERFURADA (100X50)MM EM CHAPA DE AÇO GALVANIZADO #18, COM TRATAMENTO PRÉ-ZINCADO, INCLUSIVE TAMPA DE ENCAIXE, FIXAÇÃO SUPERIOR, CONEXÕES E ACESSÓRIOS</t>
  </si>
  <si>
    <t xml:space="preserve">9.5.3</t>
  </si>
  <si>
    <t xml:space="preserve">ELETRODUTO DE AÇO GALVANIZADO, CLASSE LEVE, DN 20 MM (3/4_x0092__x0092_), APARENTE, INSTALADO EM TETO - FORNECIMENTO E INSTALAÇÃO.</t>
  </si>
  <si>
    <t xml:space="preserve">9.5.4</t>
  </si>
  <si>
    <t xml:space="preserve">9.5.5</t>
  </si>
  <si>
    <t xml:space="preserve">9.5.6</t>
  </si>
  <si>
    <t xml:space="preserve">9.5.7</t>
  </si>
  <si>
    <t xml:space="preserve">CABO DE COBRE FLEXÍVEL ISOLADO, 4 MM², ANTI-CHAMA 450/750 V, PARA CIRCUITOS TERMINAIS - FORNECIMENTO E INSTALAÇÃO. </t>
  </si>
  <si>
    <t xml:space="preserve">9.5.8</t>
  </si>
  <si>
    <t xml:space="preserve"> 91930 </t>
  </si>
  <si>
    <t xml:space="preserve">CABO DE COBRE FLEXÍVEL ISOLADO, 6 MM², ANTI-CHAMA 450/750 V, PARA CIRCUITOS TERMINAIS - FORNECIMENTO E INSTALAÇÃO. </t>
  </si>
  <si>
    <t xml:space="preserve">9.5.9</t>
  </si>
  <si>
    <t xml:space="preserve"> 92979 </t>
  </si>
  <si>
    <t xml:space="preserve">CABO DE COBRE FLEXÍVEL ISOLADO, 10 MM², ANTI-CHAMA 450/750 V, PARA DISTRIBUIÇÃO - FORNECIMENTO E INSTALAÇÃO. </t>
  </si>
  <si>
    <t xml:space="preserve">9.5.10</t>
  </si>
  <si>
    <t xml:space="preserve">9.5.11</t>
  </si>
  <si>
    <t xml:space="preserve"> 95801 </t>
  </si>
  <si>
    <t xml:space="preserve">CONDULETE DE ALUMÍNIO, TIPO X, PARA ELETRODUTO DE AÇO GALVANIZADO DN 20 MM (3/4''), APARENTE - FORNECIMENTO E INSTALAÇÃO (CIRCUITO 2.2)</t>
  </si>
  <si>
    <t xml:space="preserve">9.6</t>
  </si>
  <si>
    <t xml:space="preserve">CIRCUITOS QDC2 - ILUMINAÇÃO</t>
  </si>
  <si>
    <t xml:space="preserve">9.6.1</t>
  </si>
  <si>
    <t xml:space="preserve">9.6.2</t>
  </si>
  <si>
    <t xml:space="preserve">9.6.3</t>
  </si>
  <si>
    <t xml:space="preserve">9.6.4</t>
  </si>
  <si>
    <t xml:space="preserve">INTERRUPTOR APARENTE COMPLETO COM TAMPA EM CONDULETE DE ALUMÍNIO 3/4</t>
  </si>
  <si>
    <t xml:space="preserve">9.6.5</t>
  </si>
  <si>
    <t xml:space="preserve">9.6.6</t>
  </si>
  <si>
    <t xml:space="preserve">9.7</t>
  </si>
  <si>
    <t xml:space="preserve">CIRCUITOS DO PCI E ALIMENTAÇÃO DA BOMBA - QGBT</t>
  </si>
  <si>
    <t xml:space="preserve">9.7.1</t>
  </si>
  <si>
    <t xml:space="preserve">9.7.2</t>
  </si>
  <si>
    <t xml:space="preserve">TOMADA APARENTE COMPLETA 10A COM TAMPA EM CONDULETE DE ALUMÍNIO 3/4''  COM UNIDUT - FORNECIMENTO E INSTALAÇÃO (PARA ALIMENTAÇÃO DAS LUMINÁRIAS DE EMERGÊNCIA)</t>
  </si>
  <si>
    <t xml:space="preserve">9.7.3</t>
  </si>
  <si>
    <t xml:space="preserve">9.7.4</t>
  </si>
  <si>
    <t xml:space="preserve">DISJUNTOR BIPOLAR TIPO DIN, CORRENTE NOMINAL DE 20A - FORNECIMENTO E INSTALAÇÃO</t>
  </si>
  <si>
    <t xml:space="preserve">9.7.5</t>
  </si>
  <si>
    <t xml:space="preserve">DISJUNTOR TRIPOLAR TIPO DIN, CORRENTE NOMINAL DE 25A - FORNECIMENTO E INSTALAÇÃO (ALIMENTAÇÃO QUADRO BOMBA)</t>
  </si>
  <si>
    <t xml:space="preserve">9.7.6</t>
  </si>
  <si>
    <t xml:space="preserve">9.7.7</t>
  </si>
  <si>
    <t xml:space="preserve">ELETRODUTO FLEXÍVEL CORRUGADO REFORÇADO, PVC, DN 32 MM (1"), PARA CIRCUITOS TERMINAIS, INSTALADO EM LAJE - FORNECIMENTO E INSTALAÇÃO.</t>
  </si>
  <si>
    <t xml:space="preserve">9.8</t>
  </si>
  <si>
    <t xml:space="preserve">ATERRAMENTO E SPDA</t>
  </si>
  <si>
    <t xml:space="preserve">9.8.1</t>
  </si>
  <si>
    <t xml:space="preserve"> COMP-ELE-108 </t>
  </si>
  <si>
    <t xml:space="preserve">HASTE DE ATERRAMENTO 3/4  PARA SPDA COM GRAMPO METÁLICO PARA CONEXÃO EM MALHA DE ATERRAMENTO- FORNECIMENTO E INSTALAÇÃO. AF_12/2017</t>
  </si>
  <si>
    <t xml:space="preserve">9.8.2</t>
  </si>
  <si>
    <t xml:space="preserve"> SPDA-CXS-010 </t>
  </si>
  <si>
    <t xml:space="preserve">CAIXA DE EQUALIZAÇÃO PARA USO INTERNO COM 9 TERMINAIS 210X210X90MM EM AÇO (QEP)</t>
  </si>
  <si>
    <t xml:space="preserve">9.8.3</t>
  </si>
  <si>
    <t xml:space="preserve"> SPDA-CXS-020 </t>
  </si>
  <si>
    <t xml:space="preserve">CAIXA DE INSPEÇÃO EM PVC, DIÂMETRO DE 30CM, ALTURA DE 30CM, COM TAMPA EM FERRO FUNDIDO, EXCLUSIVE HASTE DE ATERRAMENTO, INCLUSIVE INSTALAÇÃO</t>
  </si>
  <si>
    <t xml:space="preserve">9.8.4</t>
  </si>
  <si>
    <t xml:space="preserve"> COMP-ELE-107 </t>
  </si>
  <si>
    <t xml:space="preserve">MINICAPTORES DE INSERCAO, EM ACO GALVANIZADO A FOGO, H=600,MM X DN=10,MM PARA FIXAÇÃO EM COBERTURA OU LAJE COM MALHA DE SPDA - FORNECIMENTO E INSTALAÇÃO</t>
  </si>
  <si>
    <t xml:space="preserve">9.8.5</t>
  </si>
  <si>
    <t xml:space="preserve"> 96973 </t>
  </si>
  <si>
    <t xml:space="preserve">CORDOALHA DE COBRE NU 35 MM², NÃO ENTERRADA, COM ISOLADOR - FORNECIMENTO E INSTALAÇÃO.</t>
  </si>
  <si>
    <t xml:space="preserve">9.8.6</t>
  </si>
  <si>
    <t xml:space="preserve"> 96977 </t>
  </si>
  <si>
    <t xml:space="preserve">CORDOALHA DE COBRE NU 50 MM², ENTERRADA, SEM ISOLADOR - FORNECIMENTO E INSTALAÇÃO.</t>
  </si>
  <si>
    <t xml:space="preserve">9.8.7</t>
  </si>
  <si>
    <t xml:space="preserve"> 96984 </t>
  </si>
  <si>
    <t xml:space="preserve">ELETRODUTO PVC 40MM (1 ¼ ) PARA SPDA - FORNECIMENTO E INSTALAÇÃO.</t>
  </si>
  <si>
    <t xml:space="preserve">CUSTO TOTAL DO ITEM 09</t>
  </si>
  <si>
    <t xml:space="preserve">GAS (GLP)</t>
  </si>
  <si>
    <t xml:space="preserve">10.1</t>
  </si>
  <si>
    <t xml:space="preserve">HID-TUB-425</t>
  </si>
  <si>
    <t xml:space="preserve">FORNECIMENTO E ASSENTAMENTO DE TUBO DE COBRE CLASSE "A" SEM COSTURA SOLDÁVEL, INCLUSIVE CONEXÕES E SUPORTES, D = 42 MM (1 1/2")</t>
  </si>
  <si>
    <t xml:space="preserve">10.2</t>
  </si>
  <si>
    <t xml:space="preserve">HID-TUB-415</t>
  </si>
  <si>
    <t xml:space="preserve">FORNECIMENTO E ASSENTAMENTO DE TUBO DE COBRE CLASSE "A" SEM COSTURA SOLDÁVEL, INCLUSIVE CONEXÕES E SUPORTES, D = 28 MM (1")</t>
  </si>
  <si>
    <t xml:space="preserve">10.3</t>
  </si>
  <si>
    <t xml:space="preserve">HID-TUB-420</t>
  </si>
  <si>
    <t xml:space="preserve">FORNECIMENTO E ASSENTAMENTO DE TUBO DE COBRE CLASSE "A" SEM COSTURA SOLDÁVEL, INCLUSIVE CONEXÕES E SUPORTES, D = 35 MM (1 1/4")</t>
  </si>
  <si>
    <t xml:space="preserve">10.4</t>
  </si>
  <si>
    <t xml:space="preserve">HID-TUB-410</t>
  </si>
  <si>
    <t xml:space="preserve">FORNECIMENTO E ASSENTAMENTO DE TUBO DE COBRE CLASSE "A" SEM COSTURA SOLDÁVEL, INCLUSIVE CONEXÕES E SUPORTES, D = 22 MM (3/4")</t>
  </si>
  <si>
    <t xml:space="preserve">10.5</t>
  </si>
  <si>
    <t xml:space="preserve">GAS-REDUC-42</t>
  </si>
  <si>
    <t xml:space="preserve">BUCHA DE REDUÇÃO EM COBRE, DN 42 MM X 35 MM, SEM ANEL DE SOLDA, INSTALADO EM RAMAL E SUB-RAMAL DE GÁS COMBUSTÍVEL - FORNECIMENTO E INSTALAÇÃO. AF_04/2022</t>
  </si>
  <si>
    <t xml:space="preserve">SBC</t>
  </si>
  <si>
    <t xml:space="preserve">10.6</t>
  </si>
  <si>
    <t xml:space="preserve">GAS-TE-42x35</t>
  </si>
  <si>
    <t xml:space="preserve">TE COM REDUCAO CENTRAL COBRE 611 RC 42mm x 35mm</t>
  </si>
  <si>
    <t xml:space="preserve">10.7</t>
  </si>
  <si>
    <t xml:space="preserve">GAS-TE-35x22</t>
  </si>
  <si>
    <t xml:space="preserve">TE COM REDUCAO CENTRAL COBRE 35MM x 22MM</t>
  </si>
  <si>
    <t xml:space="preserve">10.8</t>
  </si>
  <si>
    <t xml:space="preserve">TÊ EM COBRE, DN 28 MM, SEM ANEL DE SOLDA, INSTALADO EM RAMAL E SUB-RAMAL DE GÁS COMBUSTÍVEL - FORNECIMENTO E INSTALAÇÃO. AF_04/2022</t>
  </si>
  <si>
    <t xml:space="preserve">10.9</t>
  </si>
  <si>
    <t xml:space="preserve">ED-15716</t>
  </si>
  <si>
    <t xml:space="preserve">DEPÓSITO PARA CILINDRO DE GÁS (GLP), INCLUSIVE ALVENARIA DE VEDAÇÃO COM ESP. 14CM, CHAPISCO COM ARGAMASSA (TRAÇO 1:3), ESP. 5MM, REBOCO COM ARGAMASSA (TRAÇO 1:2:8), ESP. 20MM, PINTURA ACRÍLICA EM DUAS (2) DEMÃOS, LAJE IMPERMEABILIZADA E PORTÃO EM TELA GALVANIZADA FIO 12 COM CADEADO, EXCLUSIVE CILINDROS - PADRÃO DER-MG</t>
  </si>
  <si>
    <t xml:space="preserve">10.10</t>
  </si>
  <si>
    <t xml:space="preserve">GAS-PTAIL-01</t>
  </si>
  <si>
    <t xml:space="preserve">FORNECIMENTO E INSTALAÇÃO DE CONEXÕES PARA GLP - PIG TAIL - BOTIJÕES P190</t>
  </si>
  <si>
    <t xml:space="preserve">10.11</t>
  </si>
  <si>
    <t xml:space="preserve">GAS-01</t>
  </si>
  <si>
    <t xml:space="preserve">REGULADOR PRIMEIRO ESTAGIO PARA GLP, INCLUSO FORNECIMENTO E INSTALAÇÃO</t>
  </si>
  <si>
    <t xml:space="preserve">10.12</t>
  </si>
  <si>
    <t xml:space="preserve">ARC-VAL-020</t>
  </si>
  <si>
    <t xml:space="preserve">VÁLVULA DE ESFERA EM LATÃO, DIÂMETRO DE 3/4" NPT</t>
  </si>
  <si>
    <t xml:space="preserve">10.13</t>
  </si>
  <si>
    <t xml:space="preserve">REGISTRO OU REGULADOR DE GÁS DE COZINHA - FORNECIMENTO E INSTALAÇÃO. </t>
  </si>
  <si>
    <t xml:space="preserve">10.14</t>
  </si>
  <si>
    <t xml:space="preserve">VÁLVULA DE RETENÇÃO VERTICAL, DE BRONZE, ROSCÁVEL, 3/4" - FORNECIMENTO E INSTALAÇÃO.</t>
  </si>
  <si>
    <t xml:space="preserve">10.15</t>
  </si>
  <si>
    <t xml:space="preserve">EXTINTOR DE INCÊNDIO PORTÁTIL COM CARGA DE PQS DE 12 KG, CLASSE BC - FORNECIMENTO E INSTALAÇÃO. AF_10/2020_P</t>
  </si>
  <si>
    <t xml:space="preserve">SUDECAP</t>
  </si>
  <si>
    <t xml:space="preserve">10.16</t>
  </si>
  <si>
    <t xml:space="preserve">PLC-SEG-01</t>
  </si>
  <si>
    <t xml:space="preserve">FORNECIMENTO E INSTALAÇÃO DE PLACA DE SINALIZAÇÃO DE SEGURANÇA PARA EQUIPAMENTOS - SINALIZAÇÃO DE EXTINTOR</t>
  </si>
  <si>
    <t xml:space="preserve">10.17</t>
  </si>
  <si>
    <t xml:space="preserve">TESTE-ESTANQUEIDADE</t>
  </si>
  <si>
    <t xml:space="preserve">Teste de estanqueidade em tubulação executada em cobre, GLP, com emissão de ART</t>
  </si>
  <si>
    <t xml:space="preserve">10.18</t>
  </si>
  <si>
    <t xml:space="preserve">PLC-SEG-02</t>
  </si>
  <si>
    <t xml:space="preserve">FORNECIMENTO E INSTALAÇÃO DE PLACA DE SINALIZAÇÃO DE SEGURANÇA ALERTA - INSCRIÇÃO: "PERIGO - INFLAMÁVEL"</t>
  </si>
  <si>
    <t xml:space="preserve">10.19</t>
  </si>
  <si>
    <t xml:space="preserve">TUBO DE AÇO PRETO SEM COSTURA, CLASSE MÉDIA, CONEXÃO SOLDADA, DN 20 (3/4"), INSTALADO EM RAMAIS E SUB-RAMAIS DE GÁS - FORNECIMENTO E INSTALAÇÃO.</t>
  </si>
  <si>
    <t xml:space="preserve">10.20</t>
  </si>
  <si>
    <t xml:space="preserve">PLC-SEG-03</t>
  </si>
  <si>
    <t xml:space="preserve">FORNECIMENTO E INSTALAÇÃO DE PLACA DE SINALIZAÇÃO DE SEGURANÇA CIRCULAR - INSCRIÇÃO: "PROIBIDO FUMAR"</t>
  </si>
  <si>
    <t xml:space="preserve">CUSTO TOTAL DO ITEM 10</t>
  </si>
  <si>
    <t xml:space="preserve">SERVIÇOS COMPLEMENTARES EM GERAL</t>
  </si>
  <si>
    <t xml:space="preserve">11.1</t>
  </si>
  <si>
    <t xml:space="preserve">LIM-GER-005</t>
  </si>
  <si>
    <t xml:space="preserve">LIMPEZA GERAL DE OBRA</t>
  </si>
  <si>
    <t xml:space="preserve">11.2</t>
  </si>
  <si>
    <t xml:space="preserve">PLA-ALU-005</t>
  </si>
  <si>
    <t xml:space="preserve">PLACA DE INAUGURAÇÃO EM ALUMÍNIO FUNDIDO, 60 X 40 CM</t>
  </si>
  <si>
    <t xml:space="preserve">11.3</t>
  </si>
  <si>
    <t xml:space="preserve">K-ADM-0001</t>
  </si>
  <si>
    <t xml:space="preserve">ANDAIME METÁLICO FACHADEIRO - LOCAÇÃO, MONTAGEM E DESMONTAGEM, INCLUSO SAPATAS E ITENS NECESSÁRIOS A INSTALAÇÃO</t>
  </si>
  <si>
    <t xml:space="preserve">M2 X MÊS</t>
  </si>
  <si>
    <t xml:space="preserve">11.4</t>
  </si>
  <si>
    <t xml:space="preserve"> 100982 </t>
  </si>
  <si>
    <t xml:space="preserve">CARGA, MANOBRA E DESCARGA DE ENTULHO EM CAMINHÃO BASCULANTE 10 M³ - CARGA COM ESCAVADEIRA HIDRÁULICA  (CAÇAMBA DE 0,80 M³ / 111 HP) E DESCARGA LIVRE</t>
  </si>
  <si>
    <t xml:space="preserve">11.5</t>
  </si>
  <si>
    <t xml:space="preserve"> TRA-CAÇ-015 </t>
  </si>
  <si>
    <t xml:space="preserve">TRANSPORTE DE MATERIAL DEMOLIDO EM CAÇAMBA</t>
  </si>
  <si>
    <t xml:space="preserve">CUSTO TOTAL DO ITEM 11</t>
  </si>
  <si>
    <t xml:space="preserve">EQUIPAMENTOS</t>
  </si>
  <si>
    <t xml:space="preserve">12.1</t>
  </si>
  <si>
    <t xml:space="preserve">COMP-RU-08</t>
  </si>
  <si>
    <t xml:space="preserve">FORNECIMENTO E INSTALAÇÃO DE CATRACA DE ACESSO MECÂNICA CONTADORA DE GIROS</t>
  </si>
  <si>
    <t xml:space="preserve">CUSTO TOTAL DO ITEM 12</t>
  </si>
  <si>
    <t xml:space="preserve">TOTAL DA OBRA SEM BDI</t>
  </si>
  <si>
    <t xml:space="preserve">BDI (28,93%)</t>
  </si>
  <si>
    <t xml:space="preserve">BDI EQUIPAMENTOS (10,00%)</t>
  </si>
  <si>
    <t xml:space="preserve">Valor anterior</t>
  </si>
  <si>
    <t xml:space="preserve">VALOR TOTAL COM BDI</t>
  </si>
  <si>
    <t xml:space="preserve">R$ 5.267.273,77</t>
  </si>
  <si>
    <t xml:space="preserve">orçafacio</t>
  </si>
  <si>
    <r>
      <rPr>
        <b val="true"/>
        <sz val="13"/>
        <color rgb="FF000000"/>
        <rFont val="Calibri"/>
        <family val="2"/>
        <charset val="1"/>
      </rPr>
      <t xml:space="preserve">UNIVERSIDADE FEDERAL DOS VALES DO JEQUITINHONHA E MUCURI
CAMPUS PRESIDENTE JUSCELINO KUBITSCHEK - DIAMANTINA - MG
CONSTRUÇÃO DO RESTAURANTE UNIVERSITÁRIO - ETAPA 02 DO CAMPUS JK
PLANILHA ORÇAMENTÁRIA SINTÉTICA DE REFERÊNCIA - </t>
    </r>
    <r>
      <rPr>
        <b val="true"/>
        <sz val="13"/>
        <color rgb="FFFF0000"/>
        <rFont val="Calibri"/>
        <family val="2"/>
        <charset val="1"/>
      </rPr>
      <t xml:space="preserve">NÃO DESONERADA</t>
    </r>
  </si>
  <si>
    <r>
      <rPr>
        <b val="true"/>
        <sz val="13"/>
        <color rgb="FF000000"/>
        <rFont val="Calibri"/>
        <family val="2"/>
        <charset val="1"/>
      </rPr>
      <t xml:space="preserve">UNIVERSIDADE FEDERAL DOS VALES DO JEQUITINHONHA E MUCURI
CAMPUS PRESIDENTE JUSCELINO KUBITSCHEK - DIAMANTINA - MG
CONSTRUÇÃO DO RESTAURANTE UNIVERSITÁRIO DO CAMPUS JK
PLANILHA ORÇAMENTÁRIA ANALÍTICA DE REFERÊNCIA - </t>
    </r>
    <r>
      <rPr>
        <b val="true"/>
        <sz val="13"/>
        <color rgb="FFFF0000"/>
        <rFont val="Calibri"/>
        <family val="2"/>
        <charset val="1"/>
      </rPr>
      <t xml:space="preserve">DESONERADA</t>
    </r>
  </si>
  <si>
    <t xml:space="preserve"> 1.1 </t>
  </si>
  <si>
    <t xml:space="preserve">Código</t>
  </si>
  <si>
    <t xml:space="preserve">Descrição</t>
  </si>
  <si>
    <t xml:space="preserve">Und</t>
  </si>
  <si>
    <t xml:space="preserve">Quant.</t>
  </si>
  <si>
    <t xml:space="preserve">Valor Unit</t>
  </si>
  <si>
    <t xml:space="preserve">Total</t>
  </si>
  <si>
    <t xml:space="preserve">Composição</t>
  </si>
  <si>
    <t xml:space="preserve"> MOB-DES-020 </t>
  </si>
  <si>
    <t xml:space="preserve">OBRAS ATÉ O VALOR DE 1.000.000,00</t>
  </si>
  <si>
    <t xml:space="preserve"> 2.1 </t>
  </si>
  <si>
    <t xml:space="preserve"> 93563 </t>
  </si>
  <si>
    <t xml:space="preserve">MES</t>
  </si>
  <si>
    <t xml:space="preserve">Composição Auxiliar</t>
  </si>
  <si>
    <t xml:space="preserve"> 95413 </t>
  </si>
  <si>
    <t xml:space="preserve">CURSO DE CAPACITAÇÃO PARA ALMOXARIFE (ENCARGOS COMPLEMENTARES) - MENSALISTA</t>
  </si>
  <si>
    <t xml:space="preserve">Insumo</t>
  </si>
  <si>
    <t xml:space="preserve"> 00040809 </t>
  </si>
  <si>
    <t xml:space="preserve">ALMOXARIFE (MENSALISTA)</t>
  </si>
  <si>
    <t xml:space="preserve"> 00043494 </t>
  </si>
  <si>
    <t xml:space="preserve">EPI - FAMILIA ALMOXARIFE - MENSALISTA (ENCARGOS COMPLEMENTARES - COLETADO CAIXA)</t>
  </si>
  <si>
    <t xml:space="preserve"> 00040863 </t>
  </si>
  <si>
    <t xml:space="preserve">EXAMES - MENSALISTA (COLETADO CAIXA)</t>
  </si>
  <si>
    <t xml:space="preserve"> 00043470 </t>
  </si>
  <si>
    <t xml:space="preserve">FERRAMENTAS - FAMILIA ALMOXARIFE - MENSALISTA (ENCARGOS COMPLEMENTARES - COLETADO CAIXA)</t>
  </si>
  <si>
    <t xml:space="preserve"> 00040864 </t>
  </si>
  <si>
    <t xml:space="preserve">SEGURO - MENSALISTA (COLETADO CAIXA)</t>
  </si>
  <si>
    <t xml:space="preserve"> 2.2 </t>
  </si>
  <si>
    <t xml:space="preserve"> 93572 </t>
  </si>
  <si>
    <t xml:space="preserve">ENCARREGADO GERAL DE OBRAS COM ENCARGOS COMPLEMENTARES</t>
  </si>
  <si>
    <t xml:space="preserve"> 95422 </t>
  </si>
  <si>
    <t xml:space="preserve">CURSO DE CAPACITAÇÃO PARA ENCARREGADO GERAL DE OBRAS (ENCARGOS COMPLEMENTARES) - MENSALISTA</t>
  </si>
  <si>
    <t xml:space="preserve"> 00040818 </t>
  </si>
  <si>
    <t xml:space="preserve">ENCARREGADO GERAL DE OBRAS (MENSALISTA)</t>
  </si>
  <si>
    <t xml:space="preserve"> 00043499 </t>
  </si>
  <si>
    <t xml:space="preserve">EPI - FAMILIA ENCARREGADO GERAL - MENSALISTA (ENCARGOS COMPLEMENTARES - COLETADO CAIXA)</t>
  </si>
  <si>
    <t xml:space="preserve"> 00043475 </t>
  </si>
  <si>
    <t xml:space="preserve">FERRAMENTAS - FAMILIA ENCARREGADO GERAL - MENSALISTA (ENCARGOS COMPLEMENTARES - COLETADO CAIXA)</t>
  </si>
  <si>
    <t xml:space="preserve"> 2.3 </t>
  </si>
  <si>
    <t xml:space="preserve"> 100309 </t>
  </si>
  <si>
    <t xml:space="preserve">TÉCNICO EM SEGURANÇA DO TRABALHO COM ENCARGOS COMPLEMENTARES</t>
  </si>
  <si>
    <t xml:space="preserve"> 100299 </t>
  </si>
  <si>
    <t xml:space="preserve">CURSO DE CAPACITAÇÃO PARA TÉCNICO EM SEGURANÇA DO TRABALHO (ENCARGOS COMPLEMENTARES) - HORISTA</t>
  </si>
  <si>
    <t xml:space="preserve"> 00043482 </t>
  </si>
  <si>
    <t xml:space="preserve">EPI - FAMILIA ALMOXARIFE - HORISTA (ENCARGOS COMPLEMENTARES - COLETADO CAIXA)</t>
  </si>
  <si>
    <t xml:space="preserve"> 00037372 </t>
  </si>
  <si>
    <t xml:space="preserve">EXAMES - HORISTA (COLETADO CAIXA)</t>
  </si>
  <si>
    <t xml:space="preserve"> 00043458 </t>
  </si>
  <si>
    <t xml:space="preserve">FERRAMENTAS - FAMILIA ALMOXARIFE - HORISTA (ENCARGOS COMPLEMENTARES - COLETADO CAIXA)</t>
  </si>
  <si>
    <t xml:space="preserve"> 00037373 </t>
  </si>
  <si>
    <t xml:space="preserve">SEGURO - HORISTA (COLETADO CAIXA)</t>
  </si>
  <si>
    <t xml:space="preserve"> 00040943 </t>
  </si>
  <si>
    <t xml:space="preserve">TECNICO EM SEGURANCA DO TRABALHO</t>
  </si>
  <si>
    <t xml:space="preserve"> 2.4 </t>
  </si>
  <si>
    <t xml:space="preserve"> 91677 </t>
  </si>
  <si>
    <t xml:space="preserve">ENGENHEIRO ELETRICISTA COM ENCARGOS COMPLEMENTARES</t>
  </si>
  <si>
    <t xml:space="preserve"> 95407 </t>
  </si>
  <si>
    <t xml:space="preserve">CURSO DE CAPACITAÇÃO PARA ENGENHEIRO ELETRICISTA (ENCARGOS COMPLEMENTARES) - HORISTA</t>
  </si>
  <si>
    <t xml:space="preserve"> 00034783 </t>
  </si>
  <si>
    <t xml:space="preserve">ENGENHEIRO ELETRICISTA</t>
  </si>
  <si>
    <t xml:space="preserve"> 00043486 </t>
  </si>
  <si>
    <t xml:space="preserve">EPI - FAMILIA ENGENHEIRO CIVIL - HORISTA (ENCARGOS COMPLEMENTARES - COLETADO CAIXA)</t>
  </si>
  <si>
    <t xml:space="preserve"> 00043462 </t>
  </si>
  <si>
    <t xml:space="preserve">FERRAMENTAS - FAMILIA ENGENHEIRO CIVIL - HORISTA (ENCARGOS COMPLEMENTARES - COLETADO CAIXA)</t>
  </si>
  <si>
    <t xml:space="preserve"> 2.5 </t>
  </si>
  <si>
    <t xml:space="preserve"> 100305 </t>
  </si>
  <si>
    <t xml:space="preserve">ENGENHEIRO CIVIL JUNIOR COM ENCARGOS COMPLEMENTARES</t>
  </si>
  <si>
    <t xml:space="preserve"> 100296 </t>
  </si>
  <si>
    <t xml:space="preserve">CURSO DE CAPACITAÇÃO PARA ENGENHEIRO CIVIL JUNIOR (ENCARGOS COMPLEMENTARES) - HORISTA</t>
  </si>
  <si>
    <t xml:space="preserve"> 00034779 </t>
  </si>
  <si>
    <t xml:space="preserve">ENGENHEIRO CIVIL JUNIOR</t>
  </si>
  <si>
    <t xml:space="preserve"> 3.1 </t>
  </si>
  <si>
    <t xml:space="preserve"> COMP-RU-11 </t>
  </si>
  <si>
    <t xml:space="preserve">m²</t>
  </si>
  <si>
    <t xml:space="preserve"> 74130/001 </t>
  </si>
  <si>
    <t xml:space="preserve">DISJUNTOR TERMOMAGNETICO MONOPOLAR PADRAO NEMA (AMERICANO) 10 A 30A 240V, FORNECIMENTO E INSTALACAO</t>
  </si>
  <si>
    <t xml:space="preserve"> 74166/001 </t>
  </si>
  <si>
    <t xml:space="preserve">CAIXA DE INSPEÇÃO EM CONCRETO PRÉ-MOLDADO DN 60CM COM TAMPA H= 60CM - FORNECIMENTO E INSTALACAO</t>
  </si>
  <si>
    <t xml:space="preserve"> 101876 </t>
  </si>
  <si>
    <t xml:space="preserve">QUADRO DE DISTRIBUIÇÃO DE ENERGIA EM PVC, DE EMBUTIR, SEM BARRAMENTO, PARA 6 DISJUNTORES - FORNECIMENTO E INSTALAÇÃO. AF_10/2020</t>
  </si>
  <si>
    <t xml:space="preserve"> 86934 </t>
  </si>
  <si>
    <t xml:space="preserve">BANCADA DE MÁRMORE SINTÉTICO 120 X 60CM, COM CUBA INTEGRADA, INCLUSO SIFÃO TIPO FLEXÍVEL EM PVC, VÁLVULA EM PLÁSTICO CROMADO TIPO AMERICANA E TORNEIRA CROMADA LONGA, DE PAREDE, PADRÃO POPULAR - FORNECIMENTO E INSTALAÇÃO. AF_01/2020</t>
  </si>
  <si>
    <t xml:space="preserve"> 86943 </t>
  </si>
  <si>
    <t xml:space="preserve">LAVATÓRIO LOUÇA BRANCA SUSPENSO, 29,5 X 39CM OU EQUIVALENTE, PADRÃO POPULAR, INCLUSO SIFÃO FLEXÍVEL EM PVC, VÁLVULA E ENGATE FLEXÍVEL 30CM EM PLÁSTICO E TORNEIRA CROMADA DE MESA, PADRÃO POPULAR - FORNECIMENTO E INSTALAÇÃO. AF_01/2020</t>
  </si>
  <si>
    <t xml:space="preserve"> 88262 </t>
  </si>
  <si>
    <t xml:space="preserve">CARPINTEIRO DE FORMAS COM ENCARGOS COMPLEMENTARES</t>
  </si>
  <si>
    <t xml:space="preserve"> 88489 </t>
  </si>
  <si>
    <t xml:space="preserve">APLICAÇÃO MANUAL DE PINTURA COM TINTA LÁTEX ACRÍLICA EM PAREDES, DUAS DEMÃOS. AF_06/2014</t>
  </si>
  <si>
    <t xml:space="preserve"> 89711 </t>
  </si>
  <si>
    <t xml:space="preserve"> 89714 </t>
  </si>
  <si>
    <t xml:space="preserve"> 89724 </t>
  </si>
  <si>
    <t xml:space="preserve">JOELHO 90 GRAUS, PVC, SERIE NORMAL, ESGOTO PREDIAL, DN 40 MM, JUNTA SOLDÁVEL, FORNECIDO E INSTALADO EM RAMAL DE DESCARGA OU RAMAL DE ESGOTO SANITÁRIO. AF_12/2014</t>
  </si>
  <si>
    <t xml:space="preserve"> 89957 </t>
  </si>
  <si>
    <t xml:space="preserve">PONTO DE CONSUMO TERMINAL DE ÁGUA FRIA (SUBRAMAL) COM TUBULAÇÃO DE PVC, DN 25 MM, INSTALADO EM RAMAL DE ÁGUA, INCLUSOS RASGO E CHUMBAMENTO EM ALVENARIA. AF_12/2014</t>
  </si>
  <si>
    <t xml:space="preserve"> 90822 </t>
  </si>
  <si>
    <t xml:space="preserve">PORTA DE MADEIRA PARA PINTURA, SEMI-OCA (LEVE OU MÉDIA), 80X210CM, ESPESSURA DE 3,5CM, INCLUSO DOBRADIÇAS - FORNECIMENTO E INSTALAÇÃO. AF_12/2019</t>
  </si>
  <si>
    <t xml:space="preserve"> 91170 </t>
  </si>
  <si>
    <t xml:space="preserve">FIXAÇÃO DE TUBOS HORIZONTAIS DE PVC, CPVC OU COBRE DIÂMETROS MENORES OU IGUAIS A 40 MM OU ELETROCALHAS ATÉ 150MM DE LARGURA, COM ABRAÇADEIRA METÁLICA RÍGIDA TIPO D 1/2_x0094_, FIXADA EM PERFILADO EM LAJE. AF_05/2015</t>
  </si>
  <si>
    <t xml:space="preserve"> 91173 </t>
  </si>
  <si>
    <t xml:space="preserve">FIXAÇÃO DE TUBOS VERTICAIS DE PPR DIÂMETROS MENORES OU IGUAIS A 40 MM COM ABRAÇADEIRA METÁLICA RÍGIDA TIPO D 1/2", FIXADA EM PERFILADO EM ALVENARIA. AF_05/2015</t>
  </si>
  <si>
    <t xml:space="preserve"> 91862 </t>
  </si>
  <si>
    <t xml:space="preserve">ELETRODUTO RÍGIDO ROSCÁVEL, PVC, DN 20 MM (1/2"), PARA CIRCUITOS TERMINAIS, INSTALADO EM FORRO - FORNECIMENTO E INSTALAÇÃO. AF_12/2015</t>
  </si>
  <si>
    <t xml:space="preserve"> 91870 </t>
  </si>
  <si>
    <t xml:space="preserve">ELETRODUTO RÍGIDO ROSCÁVEL, PVC, DN 20 MM (1/2"), PARA CIRCUITOS TERMINAIS, INSTALADO EM PAREDE - FORNECIMENTO E INSTALAÇÃO. AF_12/2015</t>
  </si>
  <si>
    <t xml:space="preserve"> 91911 </t>
  </si>
  <si>
    <t xml:space="preserve">CURVA 90 GRAUS PARA ELETRODUTO, PVC, ROSCÁVEL, DN 20 MM (1/2"), PARA CIRCUITOS TERMINAIS, INSTALADA EM PAREDE - FORNECIMENTO E INSTALAÇÃO. AF_12/2015</t>
  </si>
  <si>
    <t xml:space="preserve"> 91924 </t>
  </si>
  <si>
    <t xml:space="preserve">CABO DE COBRE FLEXÍVEL ISOLADO, 1,5 MM², ANTI-CHAMA 450/750 V, PARA CIRCUITOS TERMINAIS - FORNECIMENTO E INSTALAÇÃO. AF_12/2015</t>
  </si>
  <si>
    <t xml:space="preserve">CABO DE COBRE FLEXÍVEL ISOLADO, 2,5 MM², ANTI-CHAMA 450/750 V, PARA CIRCUITOS TERMINAIS - FORNECIMENTO E INSTALAÇÃO. AF_12/2015</t>
  </si>
  <si>
    <t xml:space="preserve"> 91937 </t>
  </si>
  <si>
    <t xml:space="preserve">CAIXA OCTOGONAL 3" X 3", PVC, INSTALADA EM LAJE - FORNECIMENTO E INSTALAÇÃO. AF_12/2015</t>
  </si>
  <si>
    <t xml:space="preserve"> 92000 </t>
  </si>
  <si>
    <t xml:space="preserve">TOMADA BAIXA DE EMBUTIR (1 MÓDULO), 2P+T 10 A, INCLUINDO SUPORTE E PLACA - FORNECIMENTO E INSTALAÇÃO. AF_12/2015</t>
  </si>
  <si>
    <t xml:space="preserve"> 92008 </t>
  </si>
  <si>
    <t xml:space="preserve">TOMADA BAIXA DE EMBUTIR (2 MÓDULOS), 2P+T 10 A, INCLUINDO SUPORTE E PLACA - FORNECIMENTO E INSTALAÇÃO. AF_12/2015</t>
  </si>
  <si>
    <t xml:space="preserve"> 92023 </t>
  </si>
  <si>
    <t xml:space="preserve">INTERRUPTOR SIMPLES (1 MÓDULO) COM 1 TOMADA DE EMBUTIR 2P+T 10 A,  INCLUINDO SUPORTE E PLACA - FORNECIMENTO E INSTALAÇÃO. AF_12/2015</t>
  </si>
  <si>
    <t xml:space="preserve"> 92543 </t>
  </si>
  <si>
    <t xml:space="preserve">TRAMA DE MADEIRA COMPOSTA POR TERÇAS PARA TELHADOS DE ATÉ 2 ÁGUAS PARA TELHA ONDULADA DE FIBROCIMENTO, METÁLICA, PLÁSTICA OU TERMOACÚSTICA, INCLUSO TRANSPORTE VERTICAL. AF_07/2019</t>
  </si>
  <si>
    <t xml:space="preserve">ESCAVAÇÃO MANUAL DE VALA COM PROFUNDIDADE MENOR OU IGUAL A 1,30 M. AF_02/2021</t>
  </si>
  <si>
    <t xml:space="preserve">m³</t>
  </si>
  <si>
    <t xml:space="preserve"> 94210 </t>
  </si>
  <si>
    <t xml:space="preserve">TELHAMENTO COM TELHA ONDULADA DE FIBROCIMENTO E = 6 MM, COM RECOBRIMENTO LATERAL DE 1 1/4 DE ONDA PARA TELHADO COM INCLINAÇÃO MÁXIMA DE 10°, COM ATÉ 2 ÁGUAS, INCLUSO IÇAMENTO. AF_07/2019</t>
  </si>
  <si>
    <t xml:space="preserve"> 95240 </t>
  </si>
  <si>
    <t xml:space="preserve">LASTRO DE CONCRETO MAGRO, APLICADO EM PISOS, LAJES SOBRE SOLO OU RADIERS, ESPESSURA DE 3 CM. AF_07/2016</t>
  </si>
  <si>
    <t xml:space="preserve"> 95241 </t>
  </si>
  <si>
    <t xml:space="preserve">LASTRO DE CONCRETO MAGRO, APLICADO EM PISOS, LAJES SOBRE SOLO OU RADIERS, ESPESSURA DE 5 CM. AF_07/2016</t>
  </si>
  <si>
    <t xml:space="preserve"> 95805 </t>
  </si>
  <si>
    <t xml:space="preserve">CONDULETE DE PVC, TIPO B, PARA ELETRODUTO DE PVC SOLDÁVEL DN 25 MM (3/4''), APARENTE - FORNECIMENTO E INSTALAÇÃO. AF_11/2016</t>
  </si>
  <si>
    <t xml:space="preserve"> 95811 </t>
  </si>
  <si>
    <t xml:space="preserve">CONDULETE DE PVC, TIPO LB, PARA ELETRODUTO DE PVC SOLDÁVEL DN 25 MM (3/4''), APARENTE - FORNECIMENTO E INSTALAÇÃO. AF_11/2016</t>
  </si>
  <si>
    <t xml:space="preserve"> 96995 </t>
  </si>
  <si>
    <t xml:space="preserve">REATERRO MANUAL APILOADO COM SOQUETE. AF_10/2017</t>
  </si>
  <si>
    <t xml:space="preserve"> 97586 </t>
  </si>
  <si>
    <t xml:space="preserve">LUMINÁRIA TIPO CALHA, DE SOBREPOR, COM 2 LÂMPADAS TUBULARES FLUORESCENTES DE 36 W, COM REATOR DE PARTIDA RÁPIDA - FORNECIMENTO E INSTALAÇÃO. AF_02/2020</t>
  </si>
  <si>
    <t xml:space="preserve"> 98102 </t>
  </si>
  <si>
    <t xml:space="preserve">CAIXA DE GORDURA SIMPLES, CIRCULAR, EM CONCRETO PRÉ-MOLDADO, DIÂMETRO INTERNO = 0,4 M, ALTURA INTERNA = 0,4 M. AF_12/2020</t>
  </si>
  <si>
    <t xml:space="preserve"> 98441 </t>
  </si>
  <si>
    <t xml:space="preserve">PAREDE DE MADEIRA COMPENSADA PARA CONSTRUÇÃO TEMPORÁRIA EM CHAPA SIMPLES, EXTERNA, COM ÁREA LÍQUIDA MAIOR OU IGUAL A 6 M², SEM VÃO. AF_05/2018</t>
  </si>
  <si>
    <t xml:space="preserve"> 98442 </t>
  </si>
  <si>
    <t xml:space="preserve">PAREDE DE MADEIRA COMPENSADA PARA CONSTRUÇÃO TEMPORÁRIA EM CHAPA SIMPLES, EXTERNA, COM ÁREA LÍQUIDA MENOR QUE 6 M², SEM VÃO. AF_05/2018</t>
  </si>
  <si>
    <t xml:space="preserve"> 98445 </t>
  </si>
  <si>
    <t xml:space="preserve">PAREDE DE MADEIRA COMPENSADA PARA CONSTRUÇÃO TEMPORÁRIA EM CHAPA SIMPLES, EXTERNA, COM ÁREA LÍQUIDA MAIOR OU IGUAL A 6 M², COM VÃO. AF_05/2018</t>
  </si>
  <si>
    <t xml:space="preserve"> 98446 </t>
  </si>
  <si>
    <t xml:space="preserve">PAREDE DE MADEIRA COMPENSADA PARA CONSTRUÇÃO TEMPORÁRIA EM CHAPA SIMPLES, EXTERNA, COM ÁREA LÍQUIDA MENOR QUE 6 M², COM VÃO. AF_05/2018</t>
  </si>
  <si>
    <t xml:space="preserve"> 100860 </t>
  </si>
  <si>
    <t xml:space="preserve">CHUVEIRO ELÉTRICO COMUM CORPO PLÁSTICO, TIPO DUCHA _x0096_ FORNECIMENTO E INSTALAÇÃO. AF_01/2020</t>
  </si>
  <si>
    <t xml:space="preserve"> 00003080 </t>
  </si>
  <si>
    <t xml:space="preserve">FECHADURA ESPELHO PARA PORTA EXTERNA, EM ACO INOX (MAQUINA, TESTA E CONTRA-TESTA) E EM ZAMAC (MACANETA, LINGUETA E TRINCOS) COM ACABAMENTO CROMADO, MAQUINA DE 40 MM, INCLUINDO CHAVE TIPO CILINDRO</t>
  </si>
  <si>
    <t xml:space="preserve">CJ</t>
  </si>
  <si>
    <t xml:space="preserve"> 00010886 </t>
  </si>
  <si>
    <t xml:space="preserve">EXTINTOR DE INCENDIO PORTATIL COM CARGA DE AGUA PRESSURIZADA DE 10 L, CLASSE A</t>
  </si>
  <si>
    <t xml:space="preserve"> 00010891 </t>
  </si>
  <si>
    <t xml:space="preserve">EXTINTOR DE INCENDIO PORTATIL COM CARGA DE PO QUIMICO SECO (PQS) DE 4 KG, CLASSE BC</t>
  </si>
  <si>
    <t xml:space="preserve"> 00037525 </t>
  </si>
  <si>
    <t xml:space="preserve">TELA PLASTICA TECIDA LISTRADA BRANCA E LARANJA, TIPO GUARDA CORPO, EM POLIETILENO MONOFILADO, ROLO 1,20 X 50 M (L X C)</t>
  </si>
  <si>
    <t xml:space="preserve"> 00011697 </t>
  </si>
  <si>
    <t xml:space="preserve">MICTORIO COLETIVO ACO INOX (AISI 304), E = 0,8 MM, DE *100 X 40 X 30* CM (C X A X P)</t>
  </si>
  <si>
    <t xml:space="preserve"> 00021112 </t>
  </si>
  <si>
    <t xml:space="preserve">VALVULA DE DESCARGA EM METAL CROMADO PARA MICTORIO COM ACIONAMENTO POR PRESSAO E FECHAMENTO AUTOMATICO</t>
  </si>
  <si>
    <t xml:space="preserve"> 3.2 </t>
  </si>
  <si>
    <t xml:space="preserve"> IIO-LIG-005 </t>
  </si>
  <si>
    <t xml:space="preserve">LIGAÇÃO DE ÁGUA PROVISÓRIA PARA CANTEIRO,  INCLUSIVE HIDRÔMETRO E CAVALETE PARA MEDIÇÃO DE ÁGUA - ENTRADA PRINCIPAL, EM AÇO GALVANIZADO DN 20MM (1/2") - PADRÃO CONCESSIONÁRIA</t>
  </si>
  <si>
    <t xml:space="preserve"> MAO-AJD-020 </t>
  </si>
  <si>
    <t xml:space="preserve">AJUDANTE DE BOMBEIRO/ENCANADOR COM ENCARGOS COMPLEMENTARES</t>
  </si>
  <si>
    <t xml:space="preserve">HORA</t>
  </si>
  <si>
    <t xml:space="preserve"> MAO-OFC-040 </t>
  </si>
  <si>
    <t xml:space="preserve">BOMBEIRO/ENCANADOR COM ENCARGOS COMPLEMENTARES</t>
  </si>
  <si>
    <t xml:space="preserve"> ED-15206 </t>
  </si>
  <si>
    <t xml:space="preserve">KIT CAVALETE PARA MEDIÇÃO DE ÁGUA, INSTALADO SOBRE PISO, EM AÇO GALVANIZADO DN 20MM (1/2") - PADRÃO CONCESSIONÁRIA LOCAL, INCLUSIVE BASE EM CONCRETO DE 25 MPA PARA CAVALETE, EXCLUSIVE HIDRÔMETRO</t>
  </si>
  <si>
    <t xml:space="preserve"> MATED- 15224 </t>
  </si>
  <si>
    <t xml:space="preserve">HIDRÔMETRO - MEDIDOR DE VAZÃO DE ÁGUA - PADRÃO CONCESSIONÁRIA LOCA (DIÂMETRO: 20MM (1 /2")|VAZÃO NOMINAL: 1,5( M3/H)|VAZÃO MÁXIMA: 3,0( M3/H)|COMPRIMENTO APROXIMADO: 115MM)</t>
  </si>
  <si>
    <t xml:space="preserve">un</t>
  </si>
  <si>
    <t xml:space="preserve"> 3.3 </t>
  </si>
  <si>
    <t xml:space="preserve"> IIO-LIG-010 </t>
  </si>
  <si>
    <t xml:space="preserve">U</t>
  </si>
  <si>
    <t xml:space="preserve"> MAO-AJD-015 </t>
  </si>
  <si>
    <t xml:space="preserve">AJUDANTE DE ELETRICISTA COM ENCARGOS COMPLEMENTARES</t>
  </si>
  <si>
    <t xml:space="preserve"> MAO-OFC-035 </t>
  </si>
  <si>
    <t xml:space="preserve">ELETRICISTA COM ENCARGOS COMPLEMENTARES</t>
  </si>
  <si>
    <t xml:space="preserve"> MATED- 11242 </t>
  </si>
  <si>
    <t xml:space="preserve">PADRAO DE ENTRADA PROVISÓRIO 30KVA TRIFÁSICO POSTE H=7M, 70A</t>
  </si>
  <si>
    <t xml:space="preserve"> 3.4 </t>
  </si>
  <si>
    <t xml:space="preserve"> ED-16660 </t>
  </si>
  <si>
    <t xml:space="preserve"> ED-16671 </t>
  </si>
  <si>
    <t xml:space="preserve">FIXAÇÃO DE PLACA DE OBRA EM SUPORTE DE EUCALIPTO AUTOCLAVADO , INCLUSIVE PINTURA LÁTEX (PVA) EM SUPERFÍCIE DE MADEIRA, EM DUAS (2) DEMÃOS E ESCAVAÇÃO (MONTAGEM)</t>
  </si>
  <si>
    <t xml:space="preserve"> ED-16670 </t>
  </si>
  <si>
    <t xml:space="preserve">PLACA DE OBRA EM CHAPA GALVANIZADA ENRIJECIDA , PLOTADA COM ADESIVO VINÍLICO, FIXADA COM REBITES 4,8X40MM, EM ESTRUTURA METÁLICA DE METALON 20X20MM, ESP. 1 ,25MM, EXCLUSIVE SUPORTE EM EUCALIPTO - PADRÃO GOVERNO DE MINAS GERAIS ( FABRICAÇÃO)</t>
  </si>
  <si>
    <t xml:space="preserve"> 3.5 </t>
  </si>
  <si>
    <t xml:space="preserve"> 98459 </t>
  </si>
  <si>
    <t xml:space="preserve">TAPUME COM TELHA METÁLICA. AF_05/2018</t>
  </si>
  <si>
    <t xml:space="preserve"> 91692 </t>
  </si>
  <si>
    <t xml:space="preserve">SERRA CIRCULAR DE BANCADA COM MOTOR ELÉTRICO POTÊNCIA DE 5HP, COM COIFA PARA DISCO 10" - CHP DIURNO. AF_08/2015</t>
  </si>
  <si>
    <t xml:space="preserve">CHP</t>
  </si>
  <si>
    <t xml:space="preserve"> 91693 </t>
  </si>
  <si>
    <t xml:space="preserve">SERRA CIRCULAR DE BANCADA COM MOTOR ELÉTRICO POTÊNCIA DE 5HP, COM COIFA PARA DISCO 10" - CHI DIURNO. AF_08/2015</t>
  </si>
  <si>
    <t xml:space="preserve">CHI</t>
  </si>
  <si>
    <t xml:space="preserve"> 94974 </t>
  </si>
  <si>
    <t xml:space="preserve">CONCRETO MAGRO PARA LASTRO, TRAÇO 1:4,5:4,5 (EM MASSA SECA DE CIMENTO/ AREIA MÉDIA/ BRITA 1) - PREPARO MANUAL. AF_05/2021</t>
  </si>
  <si>
    <t xml:space="preserve"> 88239 </t>
  </si>
  <si>
    <t xml:space="preserve">AJUDANTE DE CARPINTEIRO COM ENCARGOS COMPLEMENTARES</t>
  </si>
  <si>
    <t xml:space="preserve"> 00004433 </t>
  </si>
  <si>
    <t xml:space="preserve">CAIBRO NAO APARELHADO  *7,5 X 7,5* CM, EM MACARANDUBA, ANGELIM OU EQUIVALENTE DA REGIAO -  BRUTA</t>
  </si>
  <si>
    <t xml:space="preserve"> 00005061 </t>
  </si>
  <si>
    <t xml:space="preserve">PREGO DE ACO POLIDO COM CABECA 18 X 27 (2 1/2 X 10)</t>
  </si>
  <si>
    <t xml:space="preserve"> 00003992 </t>
  </si>
  <si>
    <t xml:space="preserve">TABUA APARELHADA *2,5 X 30* CM, EM MACARANDUBA, ANGELIM OU EQUIVALENTE DA REGIAO</t>
  </si>
  <si>
    <t xml:space="preserve"> 00007243 </t>
  </si>
  <si>
    <t xml:space="preserve">TELHA TRAPEZOIDAL EM ACO ZINCADO, SEM PINTURA, ALTURA DE APROXIMADAMENTE 40 MM, ESPESSURA DE 0,50 MM E LARGURA UTIL DE 980 MM</t>
  </si>
  <si>
    <t xml:space="preserve"> 3.6 </t>
  </si>
  <si>
    <t xml:space="preserve"> COMP-RU-01 </t>
  </si>
  <si>
    <t xml:space="preserve">PCMAT - Programa de Condições e meio Ambiente de Trabalho na Indústria de Construção</t>
  </si>
  <si>
    <t xml:space="preserve">UNI</t>
  </si>
  <si>
    <t xml:space="preserve"> PM01 </t>
  </si>
  <si>
    <t xml:space="preserve">SINDUSCON DE BELO HORIZONTE/MG</t>
  </si>
  <si>
    <t xml:space="preserve"> 3.7 </t>
  </si>
  <si>
    <t xml:space="preserve"> COMP-RU-02 </t>
  </si>
  <si>
    <t xml:space="preserve">PCMSO - Programa de Controle Médio de Saúde Ocupacional</t>
  </si>
  <si>
    <t xml:space="preserve"> PM02 </t>
  </si>
  <si>
    <t xml:space="preserve"> 4.1.1 </t>
  </si>
  <si>
    <t xml:space="preserve"> PIS-LON-005 </t>
  </si>
  <si>
    <t xml:space="preserve"> MAO-AJD-040 </t>
  </si>
  <si>
    <t xml:space="preserve">SERVENTE COM ENCARGOS COMPLEMENTARES</t>
  </si>
  <si>
    <t xml:space="preserve"> MATED- 12058 </t>
  </si>
  <si>
    <t xml:space="preserve">LONA PLÁSTICA (COR: PRETA/ESPESSURA: 150 MICRAS)</t>
  </si>
  <si>
    <t xml:space="preserve"> 4.1.2 </t>
  </si>
  <si>
    <t xml:space="preserve"> ARM-TEL-010 </t>
  </si>
  <si>
    <t xml:space="preserve"> MAO-AJD-005 </t>
  </si>
  <si>
    <t xml:space="preserve">AJUDANTE DE ARMADOR COM ENCARGOS COMPLEMENTARES</t>
  </si>
  <si>
    <t xml:space="preserve"> MAO-OFC-045 </t>
  </si>
  <si>
    <t xml:space="preserve">ARMADOR COM ENCARGOS COMPLEMENTARES</t>
  </si>
  <si>
    <t xml:space="preserve"> MATED- 11333 </t>
  </si>
  <si>
    <t xml:space="preserve">ARAME RECOZIDO (BITOLA: 18BWG|DIÂMETRO DO FIO: 1,25MM|MASSA LINEAR: 0, 01KG/M)</t>
  </si>
  <si>
    <t xml:space="preserve">Kg</t>
  </si>
  <si>
    <t xml:space="preserve"> MATED- 9297 </t>
  </si>
  <si>
    <t xml:space="preserve">ESPAÇADOR/ DISTANCIADOR (MATERIAL: PLÁSTICO/COBRIMENTO: 30MM/TIPO: PINO/BITOLA AÇO: MENOR OU IGUAL 12, 5MM)</t>
  </si>
  <si>
    <t xml:space="preserve"> MATED- 11288 </t>
  </si>
  <si>
    <t xml:space="preserve">TELA DE AÇO CA-60 SOLDADA TIPO Q-92 ( DIÂMETRO DO FIO: 4,20MM/ DIMENSÕES DA TRAMA: 150X150MM/TIPO DA MALHA: QUADRANGULAR/ PESO: 1,48KG/M2)</t>
  </si>
  <si>
    <t xml:space="preserve"> 4.1.3 </t>
  </si>
  <si>
    <t xml:space="preserve"> 97096 </t>
  </si>
  <si>
    <t xml:space="preserve">CONCRETAGEM DE RADIER, PISO DE CONCRETO OU LAJE SOBRE SOLO, FCK 30 MPA - LANÇAMENTO, ADENSAMENTO E ACABAMENTO. AF_09/2021</t>
  </si>
  <si>
    <t xml:space="preserve"> 90586 </t>
  </si>
  <si>
    <t xml:space="preserve">VIBRADOR DE IMERSÃO, DIÂMETRO DE PONTEIRA 45MM, MOTOR ELÉTRICO TRIFÁSICO POTÊNCIA DE 2 CV - CHP DIURNO. AF_06/2015</t>
  </si>
  <si>
    <t xml:space="preserve"> 90587 </t>
  </si>
  <si>
    <t xml:space="preserve">VIBRADOR DE IMERSÃO, DIÂMETRO DE PONTEIRA 45MM, MOTOR ELÉTRICO TRIFÁSICO POTÊNCIA DE 2 CV - CHI DIURNO. AF_06/2015</t>
  </si>
  <si>
    <t xml:space="preserve"> 88309 </t>
  </si>
  <si>
    <t xml:space="preserve">PEDREIRO COM ENCARGOS COMPLEMENTARES</t>
  </si>
  <si>
    <t xml:space="preserve"> 88316 </t>
  </si>
  <si>
    <t xml:space="preserve"> 00001525 </t>
  </si>
  <si>
    <t xml:space="preserve">CONCRETO USINADO BOMBEAVEL, CLASSE DE RESISTENCIA C30, COM BRITA 0 E 1, SLUMP = 100 +/- 20 MM, INCLUI SERVICO DE BOMBEAMENTO (NBR 8953)</t>
  </si>
  <si>
    <t xml:space="preserve"> 4.1.4 </t>
  </si>
  <si>
    <t xml:space="preserve"> TER-REG-010 </t>
  </si>
  <si>
    <t xml:space="preserve"> MAO-OFC-075 </t>
  </si>
  <si>
    <t xml:space="preserve"> MATED- 11198 </t>
  </si>
  <si>
    <t xml:space="preserve">COMPACTADOR DE SOLOS COM PLACA VIBRATORIA, DE 135 A 156 KG, COM MOTOR A DIESEL OU GASOLINA DE 4 A 6 HP, NAO REVERSIVEL ( LOCACAO)</t>
  </si>
  <si>
    <t xml:space="preserve"> 4.2.1 </t>
  </si>
  <si>
    <t xml:space="preserve"> 92775 </t>
  </si>
  <si>
    <t xml:space="preserve">ARMAÇÃO DE PILAR OU VIGA DE UMA ESTRUTURA CONVENCIONAL DE CONCRETO ARMADO EM UMA EDIFICAÇÃO TÉRREA OU SOBRADO UTILIZANDO AÇO CA-60 DE 5,0 MM - MONTAGEM. AF_12/2015</t>
  </si>
  <si>
    <t xml:space="preserve"> 92791 </t>
  </si>
  <si>
    <t xml:space="preserve">CORTE E DOBRA DE AÇO CA-60, DIÂMETRO DE 5,0 MM, UTILIZADO EM ESTRUTURAS DIVERSAS, EXCETO LAJES. AF_12/2015</t>
  </si>
  <si>
    <t xml:space="preserve"> 88245 </t>
  </si>
  <si>
    <t xml:space="preserve"> 88238 </t>
  </si>
  <si>
    <t xml:space="preserve"> 00043132 </t>
  </si>
  <si>
    <t xml:space="preserve">ARAME RECOZIDO 16 BWG, D = 1,65 MM (0,016 KG/M) OU 18 BWG, D = 1,25 MM (0,01 KG/M)</t>
  </si>
  <si>
    <t xml:space="preserve"> 00039017 </t>
  </si>
  <si>
    <t xml:space="preserve">ESPACADOR / DISTANCIADOR CIRCULAR COM ENTRADA LATERAL, EM PLASTICO, PARA VERGALHAO *4,2 A 12,5* MM, COBRIMENTO 20 MM</t>
  </si>
  <si>
    <t xml:space="preserve"> 4.2.2 </t>
  </si>
  <si>
    <t xml:space="preserve"> 92776 </t>
  </si>
  <si>
    <t xml:space="preserve">ARMAÇÃO DE PILAR OU VIGA DE UMA ESTRUTURA CONVENCIONAL DE CONCRETO ARMADO EM UMA EDIFICAÇÃO TÉRREA OU SOBRADO UTILIZANDO AÇO CA-50 DE 6,3 MM - MONTAGEM. AF_12/2015</t>
  </si>
  <si>
    <t xml:space="preserve"> 92792 </t>
  </si>
  <si>
    <t xml:space="preserve">CORTE E DOBRA DE AÇO CA-50, DIÂMETRO DE 6,3 MM, UTILIZADO EM ESTRUTURAS DIVERSAS, EXCETO LAJES. AF_12/2015</t>
  </si>
  <si>
    <t xml:space="preserve"> 4.2.3 </t>
  </si>
  <si>
    <t xml:space="preserve"> 92777 </t>
  </si>
  <si>
    <t xml:space="preserve">ARMAÇÃO DE PILAR OU VIGA DE UMA ESTRUTURA CONVENCIONAL DE CONCRETO ARMADO EM UMA EDIFICAÇÃO TÉRREA OU SOBRADO UTILIZANDO AÇO CA-50 DE 8,0 MM - MONTAGEM. AF_12/2015</t>
  </si>
  <si>
    <t xml:space="preserve"> 92793 </t>
  </si>
  <si>
    <t xml:space="preserve">CORTE E DOBRA DE AÇO CA-50, DIÂMETRO DE 8,0 MM, UTILIZADO EM ESTRUTURAS DIVERSAS, EXCETO LAJES. AF_12/2015</t>
  </si>
  <si>
    <t xml:space="preserve"> 4.2.4 </t>
  </si>
  <si>
    <t xml:space="preserve"> 92778 </t>
  </si>
  <si>
    <t xml:space="preserve">ARMAÇÃO DE PILAR OU VIGA DE UMA ESTRUTURA CONVENCIONAL DE CONCRETO ARMADO EM UMA EDIFICAÇÃO TÉRREA OU SOBRADO UTILIZANDO AÇO CA-50 DE 10,0 MM - MONTAGEM. AF_12/2015</t>
  </si>
  <si>
    <t xml:space="preserve"> 92794 </t>
  </si>
  <si>
    <t xml:space="preserve">CORTE E DOBRA DE AÇO CA-50, DIÂMETRO DE 10,0 MM, UTILIZADO EM ESTRUTURAS DIVERSAS, EXCETO LAJES. AF_12/2015</t>
  </si>
  <si>
    <t xml:space="preserve"> 4.2.5 </t>
  </si>
  <si>
    <t xml:space="preserve"> 92779 </t>
  </si>
  <si>
    <t xml:space="preserve">ARMAÇÃO DE PILAR OU VIGA DE UMA ESTRUTURA CONVENCIONAL DE CONCRETO ARMADO EM UMA EDIFICAÇÃO TÉRREA OU SOBRADO UTILIZANDO AÇO CA-50 DE 12,5 MM - MONTAGEM. AF_12/2015</t>
  </si>
  <si>
    <t xml:space="preserve"> 92795 </t>
  </si>
  <si>
    <t xml:space="preserve">CORTE E DOBRA DE AÇO CA-50, DIÂMETRO DE 12,5 MM, UTILIZADO EM ESTRUTURAS DIVERSAS, EXCETO LAJES. AF_12/2015</t>
  </si>
  <si>
    <t xml:space="preserve"> 4.2.6 </t>
  </si>
  <si>
    <t xml:space="preserve"> 92780 </t>
  </si>
  <si>
    <t xml:space="preserve">ARMAÇÃO DE PILAR OU VIGA DE UMA ESTRUTURA CONVENCIONAL DE CONCRETO ARMADO EM UMA EDIFICAÇÃO TÉRREA OU SOBRADO UTILIZANDO AÇO CA-50 DE 16,0 MM - MONTAGEM. AF_12/2015</t>
  </si>
  <si>
    <t xml:space="preserve"> 92796 </t>
  </si>
  <si>
    <t xml:space="preserve">CORTE E DOBRA DE AÇO CA-50, DIÂMETRO DE 16,0 MM, UTILIZADO EM ESTRUTURAS DIVERSAS, EXCETO LAJES. AF_12/2015</t>
  </si>
  <si>
    <t xml:space="preserve"> 4.2.7 </t>
  </si>
  <si>
    <t xml:space="preserve"> 92781 </t>
  </si>
  <si>
    <t xml:space="preserve">ARMAÇÃO DE PILAR OU VIGA DE UMA ESTRUTURA CONVENCIONAL DE CONCRETO ARMADO EM UMA EDIFICAÇÃO TÉRREA OU SOBRADO UTILIZANDO AÇO CA-50 DE 20,0 MM - MONTAGEM. AF_12/2015</t>
  </si>
  <si>
    <t xml:space="preserve"> 92797 </t>
  </si>
  <si>
    <t xml:space="preserve">CORTE E DOBRA DE AÇO CA-50, DIÂMETRO DE 20,0 MM, UTILIZADO EM ESTRUTURAS DIVERSAS, EXCETO LAJES. AF_12/2015</t>
  </si>
  <si>
    <t xml:space="preserve"> 4.2.8 </t>
  </si>
  <si>
    <t xml:space="preserve"> EST-FOR-025 </t>
  </si>
  <si>
    <t xml:space="preserve">FORMA E DESFORMA DE COMPENSADO PLASTIFICADO, ESP. 12MM, REAPROVEITAMENTO (5X), EXCLUSIVE ESCORAMENTO</t>
  </si>
  <si>
    <t xml:space="preserve"> ED-8401 </t>
  </si>
  <si>
    <t xml:space="preserve">FORMA E DESFORMA PARA LAJE COM CHAPA DE COMPENSADO PLASTIFICADO, ESP. 12MM, REAPROVEITAMENTO (5X), EXCLUSIVE ESCORAMENTO</t>
  </si>
  <si>
    <t xml:space="preserve"> ED-8399 </t>
  </si>
  <si>
    <t xml:space="preserve">FORMA E DESFORMA PARA PILAR COM CHAPA DE COMPENSADO PLASTIFICADO, ESP. 12MM, REAPROVEITAMENTO (5X), EXCLUSIVE ESCORAMENTO</t>
  </si>
  <si>
    <t xml:space="preserve"> ED-8400 </t>
  </si>
  <si>
    <t xml:space="preserve">FORMA E DESFORMA PARA VIGA COM CHAPA DE COMPENSADO PLASTIFICADO, ESP. 12MM, REAPROVEITAMENTO (5X), EXCLUSIVE ESCORAMENTO</t>
  </si>
  <si>
    <t xml:space="preserve"> 4.2.9 </t>
  </si>
  <si>
    <t xml:space="preserve"> ED-9053 </t>
  </si>
  <si>
    <t xml:space="preserve">FORNECIMENTO DE CONCRETO ESTRUTURAL, USINADO BOMBEADO, AUTO-ADENSÁVEL, COM FCK 25 MPA, INCLUSIVE LANÇAMENTO E ACABAMENTO</t>
  </si>
  <si>
    <t xml:space="preserve"> ED-9058 </t>
  </si>
  <si>
    <t xml:space="preserve">APLICAÇÃO DE CONCRETO AUTO-ADENSÁVEL EM ESTRUTURA, INCLUSIVE ESPALHAMENTO, ADENSAMENTO E ACABAMENTO</t>
  </si>
  <si>
    <t xml:space="preserve"> MATED- 11300 </t>
  </si>
  <si>
    <t xml:space="preserve">CONCRETO DOSADO EM CENTRAL AUTO- ADENSÁVEL (RESISTÊNCIA: 25,0 MPA|BRITA: 0|SLUMP FLOW: 660-750MM|CLASSE: CLASSE SF2)</t>
  </si>
  <si>
    <t xml:space="preserve"> MATED- 12059 </t>
  </si>
  <si>
    <t xml:space="preserve">TAXA DE BOMBEAMENTO DE CONCRETO</t>
  </si>
  <si>
    <t xml:space="preserve"> 4.3.1 </t>
  </si>
  <si>
    <t xml:space="preserve"> 4.3.2 </t>
  </si>
  <si>
    <t xml:space="preserve"> 4.3.3 </t>
  </si>
  <si>
    <t xml:space="preserve"> 4.3.4 </t>
  </si>
  <si>
    <t xml:space="preserve"> 4.4.1 </t>
  </si>
  <si>
    <t xml:space="preserve"> 92500 </t>
  </si>
  <si>
    <t xml:space="preserve">MONTAGEM E DESMONTAGEM DE FÔRMA DE LAJE NERVURADA COM CUBETA E ASSOALHO, PÉ-DIREITO DUPLO, EM CHAPA DE MADEIRA COMPENSADA RESINADA, 14 UTILIZAÇÕES. AF_09/2020</t>
  </si>
  <si>
    <t xml:space="preserve"> 92267 </t>
  </si>
  <si>
    <t xml:space="preserve">FABRICAÇÃO DE FÔRMA PARA LAJES, EM CHAPA DE MADEIRA COMPENSADA RESINADA, E = 17 MM. AF_09/2020</t>
  </si>
  <si>
    <t xml:space="preserve"> 00002692 </t>
  </si>
  <si>
    <t xml:space="preserve">DESMOLDANTE PROTETOR PARA FORMAS DE MADEIRA, DE BASE OLEOSA EMULSIONADA EM AGUA</t>
  </si>
  <si>
    <t xml:space="preserve">L</t>
  </si>
  <si>
    <t xml:space="preserve"> 00040290 </t>
  </si>
  <si>
    <t xml:space="preserve">LOCACAO DE FORMA PLASTICA PARA LAJE NERVURADA, DIMENSOES *60* X *60* X *16* CM</t>
  </si>
  <si>
    <t xml:space="preserve"> 00040291 </t>
  </si>
  <si>
    <t xml:space="preserve">LOCACAO DE TORRE METALICA COMPLETA PARA UMA CARGA DE 8 TF (80 KN)  E PE DIREITO DE 6 M, INCLUINDO MODULOS , DIAGONAIS, SAPATAS E FORCADOS</t>
  </si>
  <si>
    <t xml:space="preserve"> 00040270 </t>
  </si>
  <si>
    <t xml:space="preserve">VIGA DE ESCORAMAENTO H20, DE MADEIRA, PESO DE 5,00 A 5,20 KG/M, COM EXTREMIDADES PLASTICAS</t>
  </si>
  <si>
    <t xml:space="preserve"> 4.4.2 </t>
  </si>
  <si>
    <t xml:space="preserve"> ED-19634 </t>
  </si>
  <si>
    <t xml:space="preserve">ESCORAMENTO METÁLICO PARA LAJE E VIGA EM CONCRETO ARMADO, TIPO "B", ALTURA DE (311 ATÉ 450)CM, INCLUSIVE DESCARGA, MONTAGEM, DESMONTAGEM E CARGA</t>
  </si>
  <si>
    <t xml:space="preserve"> ED-19648 </t>
  </si>
  <si>
    <t xml:space="preserve">ESCORAMENTO METÁLICO PARA LAJE EM CONCRETO ARMADO, TIPO "B", ALTURA DE (311 ATÉ 450)CM, EXCLUSIVE DESCARGA, MONTAGEM, DESMONTAGEM E CARGA</t>
  </si>
  <si>
    <t xml:space="preserve"> ED-19636 </t>
  </si>
  <si>
    <t xml:space="preserve">ESCORAMENTO METÁLICO PARA VIGA EM CONCRETO ARMADO, TIPO "B", ALTURA DE (311 ATÉ 450)CM, EXCLUSIVE DESCARGA, MONTAGEM, DESMONTAGEM E CARGA</t>
  </si>
  <si>
    <t xml:space="preserve"> ED-19643 </t>
  </si>
  <si>
    <t xml:space="preserve">MONTAGEM E DESMONTAGEM DE ESCORAMENTO METÁLICO, TIPO "A" OU "B", PARA LAJE E VIGA EM CONCRETO ARMADO, INCLUSIVE DESGARGA E CARGA, EXCLUSIVE ESCORAMENTO</t>
  </si>
  <si>
    <t xml:space="preserve"> 4.4.3 </t>
  </si>
  <si>
    <t xml:space="preserve"> 92786 </t>
  </si>
  <si>
    <t xml:space="preserve">ARMAÇÃO DE LAJE DE UMA ESTRUTURA CONVENCIONAL DE CONCRETO ARMADO EM UMA EDIFICAÇÃO TÉRREA OU SOBRADO UTILIZANDO AÇO CA-50 DE 8,0 MM - MONTAGEM. AF_12/2015</t>
  </si>
  <si>
    <t xml:space="preserve"> 92802 </t>
  </si>
  <si>
    <t xml:space="preserve">CORTE E DOBRA DE AÇO CA-50, DIÂMETRO DE 8,0 MM, UTILIZADO EM LAJE. AF_12/2015</t>
  </si>
  <si>
    <t xml:space="preserve"> 4.4.4 </t>
  </si>
  <si>
    <t xml:space="preserve"> 92787 </t>
  </si>
  <si>
    <t xml:space="preserve">ARMAÇÃO DE LAJE DE UMA ESTRUTURA CONVENCIONAL DE CONCRETO ARMADO EM UMA EDIFICAÇÃO TÉRREA OU SOBRADO UTILIZANDO AÇO CA-50 DE 10,0 MM - MONTAGEM. AF_12/2015</t>
  </si>
  <si>
    <t xml:space="preserve"> 92803 </t>
  </si>
  <si>
    <t xml:space="preserve">CORTE E DOBRA DE AÇO CA-50, DIÂMETRO DE 10,0 MM, UTILIZADO EM LAJE. AF_12/2015</t>
  </si>
  <si>
    <t xml:space="preserve"> 4.4.5 </t>
  </si>
  <si>
    <t xml:space="preserve"> 92788 </t>
  </si>
  <si>
    <t xml:space="preserve">ARMAÇÃO DE LAJE DE UMA ESTRUTURA CONVENCIONAL DE CONCRETO ARMADO EM UMA EDIFICAÇÃO TÉRREA OU SOBRADO UTILIZANDO AÇO CA-50 DE 12,5 MM - MONTAGEM. AF_12/2015</t>
  </si>
  <si>
    <t xml:space="preserve"> 92804 </t>
  </si>
  <si>
    <t xml:space="preserve">CORTE E DOBRA DE AÇO CA-50, DIÂMETRO DE 12,5 MM, UTILIZADO EM LAJE. AF_12/2015</t>
  </si>
  <si>
    <t xml:space="preserve"> 4.4.6 </t>
  </si>
  <si>
    <t xml:space="preserve"> 92789 </t>
  </si>
  <si>
    <t xml:space="preserve">ARMAÇÃO DE LAJE DE UMA ESTRUTURA CONVENCIONAL DE CONCRETO ARMADO EM UMA EDIFICAÇÃO TÉRREA OU SOBRADO UTILIZANDO AÇO CA-50 DE 16,0 MM - MONTAGEM. AF_12/2015</t>
  </si>
  <si>
    <t xml:space="preserve"> 92805 </t>
  </si>
  <si>
    <t xml:space="preserve">CORTE E DOBRA DE AÇO CA-50, DIÂMETRO DE 16,0 MM, UTILIZADO EM LAJE. AF_12/2015</t>
  </si>
  <si>
    <t xml:space="preserve"> 4.4.7 </t>
  </si>
  <si>
    <t xml:space="preserve"> 92790 </t>
  </si>
  <si>
    <t xml:space="preserve">ARMAÇÃO DE LAJE DE UMA ESTRUTURA CONVENCIONAL DE CONCRETO ARMADO EM UMA EDIFICAÇÃO TÉRREA OU SOBRADO UTILIZANDO AÇO CA-50 DE 20,0 MM - MONTAGEM. AF_12/2015</t>
  </si>
  <si>
    <t xml:space="preserve"> 92806 </t>
  </si>
  <si>
    <t xml:space="preserve">CORTE E DOBRA DE AÇO CA-50, DIÂMETRO DE 20,0 MM, UTILIZADO EM LAJE. AF_12/2015</t>
  </si>
  <si>
    <t xml:space="preserve"> 4.4.8 </t>
  </si>
  <si>
    <t xml:space="preserve"> 4.4.9 </t>
  </si>
  <si>
    <t xml:space="preserve"> 4.5.1 </t>
  </si>
  <si>
    <t xml:space="preserve"> 4.5.2 </t>
  </si>
  <si>
    <t xml:space="preserve"> 4.5.3 </t>
  </si>
  <si>
    <t xml:space="preserve"> 4.5.4 </t>
  </si>
  <si>
    <t xml:space="preserve"> 4.5.5 </t>
  </si>
  <si>
    <t xml:space="preserve"> 4.5.6 </t>
  </si>
  <si>
    <t xml:space="preserve"> 4.5.7 </t>
  </si>
  <si>
    <t xml:space="preserve"> 98546 </t>
  </si>
  <si>
    <t xml:space="preserve">IMPERMEABILIZAÇÃO DE SUPERFÍCIE COM MANTA ASFÁLTICA, UMA CAMADA, INCLUSIVE APLICAÇÃO DE PRIMER ASFÁLTICO, E=3MM. AF_06/2018</t>
  </si>
  <si>
    <t xml:space="preserve"> 88243 </t>
  </si>
  <si>
    <t xml:space="preserve">AJUDANTE ESPECIALIZADO COM ENCARGOS COMPLEMENTARES</t>
  </si>
  <si>
    <t xml:space="preserve"> 88270 </t>
  </si>
  <si>
    <t xml:space="preserve">IMPERMEABILIZADOR COM ENCARGOS COMPLEMENTARES</t>
  </si>
  <si>
    <t xml:space="preserve"> 00004226 </t>
  </si>
  <si>
    <t xml:space="preserve">GAS DE COZINHA - GLP</t>
  </si>
  <si>
    <t xml:space="preserve"> 00004014 </t>
  </si>
  <si>
    <t xml:space="preserve">MANTA ASFALTICA ELASTOMERICA EM POLIESTER 3 MM, TIPO III, CLASSE B, ACABAMENTO PP (NBR 9952)</t>
  </si>
  <si>
    <t xml:space="preserve"> 00000511 </t>
  </si>
  <si>
    <t xml:space="preserve">PRIMER PARA MANTA ASFALTICA A BASE DE ASFALTO MODIFICADO DILUIDO EM SOLVENTE, APLICACAO A FRIO</t>
  </si>
  <si>
    <t xml:space="preserve"> 5.1.1 </t>
  </si>
  <si>
    <t xml:space="preserve"> EST-MET-005 </t>
  </si>
  <si>
    <t xml:space="preserve"> PIN-ZAR-006 </t>
  </si>
  <si>
    <t xml:space="preserve">PINTURA ANTICORROSIVA A BASE DE ÓXIDO DE FERRO (ZARCÃO) EM ESQUADRIA E SUPERFÍCIE METÁLICA, UMA (1) DEMÃO</t>
  </si>
  <si>
    <t xml:space="preserve"> MATED- 20140 </t>
  </si>
  <si>
    <t xml:space="preserve">AÇO (APLICAÇÃO: CHAPAS |NORMA: ASTM A-36)</t>
  </si>
  <si>
    <t xml:space="preserve"> MATED- 20138 </t>
  </si>
  <si>
    <t xml:space="preserve">AÇO (APLICAÇÃO: PERFIS ESTRUTURAIS|NORMAS: ASTM A-36/A-572)</t>
  </si>
  <si>
    <t xml:space="preserve"> MATED- 20139 </t>
  </si>
  <si>
    <t xml:space="preserve">AÇO (APLICAÇÃO: USO GERAL|NORMAS: ASTM A- 36/A-572)</t>
  </si>
  <si>
    <t xml:space="preserve"> ED-20567 </t>
  </si>
  <si>
    <t xml:space="preserve">ESTRUTURA METÁLICA EM PERFIL LAMINADO/ SOLDADO, EXCLUSIVE PINTURA (FABRICAÇÃO)</t>
  </si>
  <si>
    <t xml:space="preserve"> ED-20568 </t>
  </si>
  <si>
    <t xml:space="preserve">ESTRUTURA METÁLICA EM PERFIL LAMINADO/ SOLDADO, EXCLUSIVE PINTURA (TRANSPORTE E MONTAGEM)</t>
  </si>
  <si>
    <t xml:space="preserve"> 5.2.1 </t>
  </si>
  <si>
    <t xml:space="preserve"> COB-TEL-050 </t>
  </si>
  <si>
    <t xml:space="preserve"> MAO-OFC-070 </t>
  </si>
  <si>
    <t xml:space="preserve">MONTADOR COM ENCARGOS COMPLEMENTARES</t>
  </si>
  <si>
    <t xml:space="preserve"> MATED- 11377 </t>
  </si>
  <si>
    <t xml:space="preserve">CONJUNTO VEDAÇÃO ELÁSTICA (DIÂMETRO DO FURO: 8MM)</t>
  </si>
  <si>
    <t xml:space="preserve"> MATED- 11379 </t>
  </si>
  <si>
    <t xml:space="preserve">GANCHO CHATO PARA FIXAÇÃO DE TELHAS ( COMPRIMENTO: 100MM)</t>
  </si>
  <si>
    <t xml:space="preserve"> MATED- 12553 </t>
  </si>
  <si>
    <t xml:space="preserve">TELHA GALVANIZADA ( MODELO: TRAPEZOIDAL/ ACABAMENTO: NATURAL SEM PINTURA/ESPESSURA TELHA: 0,43MM/ ESPESSURA EPS: 30MM/ ALTURA: 40MM/TIPO: DUPLA TERMOACÚSTICA COM DUAS FACES TRAPEZOIDAIS/ PREENCHIMENTO: POLIESTIRENO EXPANDIDO -ISOPOR/MATERIAL: GALVALUME)</t>
  </si>
  <si>
    <t xml:space="preserve"> 5.2.2 </t>
  </si>
  <si>
    <t xml:space="preserve"> 100739 </t>
  </si>
  <si>
    <t xml:space="preserve">PINTURA COM TINTA ALQUÍDICA DE ACABAMENTO (ESMALTE SINTÉTICO ACETINADO) PULVERIZADA SOBRE PERFIL METÁLICO EXECUTADO EM FÁBRICA (POR DEMÃO). AF_01/2020_P</t>
  </si>
  <si>
    <t xml:space="preserve"> 88310 </t>
  </si>
  <si>
    <t xml:space="preserve">PINTOR COM ENCARGOS COMPLEMENTARES</t>
  </si>
  <si>
    <t xml:space="preserve"> 00005318 </t>
  </si>
  <si>
    <t xml:space="preserve">DILUENTE AGUARRAS</t>
  </si>
  <si>
    <t xml:space="preserve"> 00007311 </t>
  </si>
  <si>
    <t xml:space="preserve">TINTA ESMALTE SINTETICO PREMIUM ACETINADO</t>
  </si>
  <si>
    <t xml:space="preserve"> 5.2.3 </t>
  </si>
  <si>
    <t xml:space="preserve"> PIN-ESM-010 </t>
  </si>
  <si>
    <t xml:space="preserve"> MAO-AJD-030 </t>
  </si>
  <si>
    <t xml:space="preserve">AJUDANTE DE PINTOR COM ENCARGOS COMPLEMENTARES</t>
  </si>
  <si>
    <t xml:space="preserve"> MAO-OFC-080 </t>
  </si>
  <si>
    <t xml:space="preserve"> MATED- 11433 </t>
  </si>
  <si>
    <t xml:space="preserve">LIXA PARA SUPERFÍCIE METÁLICA EM FOLHA ( GRÃO: 100|DIMENSÃO: 225x275MM)</t>
  </si>
  <si>
    <t xml:space="preserve"> MATED- 11432 </t>
  </si>
  <si>
    <t xml:space="preserve">SOLVENTE DILUENTE À BASE DE AGUARRÁS</t>
  </si>
  <si>
    <t xml:space="preserve">l</t>
  </si>
  <si>
    <t xml:space="preserve"> MATED- 11444 </t>
  </si>
  <si>
    <t xml:space="preserve">TINTA ESMALTE SINTÉTICO (TIPO: PREMIUM/ ACABAMENTO: ACETINADO )</t>
  </si>
  <si>
    <t xml:space="preserve"> 5.3.1 </t>
  </si>
  <si>
    <t xml:space="preserve"> 94229 </t>
  </si>
  <si>
    <t xml:space="preserve">CALHA EM CHAPA DE AÇO GALVANIZADO NÚMERO 24, DESENVOLVIMENTO DE 100 CM, INCLUSO TRANSPORTE VERTICAL. AF_07/2019</t>
  </si>
  <si>
    <t xml:space="preserve"> 93281 </t>
  </si>
  <si>
    <t xml:space="preserve">GUINCHO ELÉTRICO DE COLUNA, CAPACIDADE 400 KG, COM MOTO FREIO, MOTOR TRIFÁSICO DE 1,25 CV - CHP DIURNO. AF_03/2016</t>
  </si>
  <si>
    <t xml:space="preserve"> 93282 </t>
  </si>
  <si>
    <t xml:space="preserve">GUINCHO ELÉTRICO DE COLUNA, CAPACIDADE 400 KG, COM MOTO FREIO, MOTOR TRIFÁSICO DE 1,25 CV - CHI DIURNO. AF_03/2016</t>
  </si>
  <si>
    <t xml:space="preserve"> 88323 </t>
  </si>
  <si>
    <t xml:space="preserve">TELHADISTA COM ENCARGOS COMPLEMENTARES</t>
  </si>
  <si>
    <t xml:space="preserve"> 00040784 </t>
  </si>
  <si>
    <t xml:space="preserve">CALHA QUADRADA DE CHAPA DE ACO GALVANIZADA NUM 24, CORTE 100 CM</t>
  </si>
  <si>
    <t xml:space="preserve"> 00005104 </t>
  </si>
  <si>
    <t xml:space="preserve">REBITE DE ALUMINIO VAZADO DE REPUXO, 3,2 X 8 MM (1KG = 1025 UNIDADES)</t>
  </si>
  <si>
    <t xml:space="preserve"> 00013388 </t>
  </si>
  <si>
    <t xml:space="preserve">SOLDA EM BARRA DE ESTANHO-CHUMBO 50/50</t>
  </si>
  <si>
    <t xml:space="preserve"> 00000142 </t>
  </si>
  <si>
    <t xml:space="preserve">SELANTE ELASTICO MONOCOMPONENTE A BASE DE POLIURETANO (PU) PARA JUNTAS DIVERSAS</t>
  </si>
  <si>
    <t xml:space="preserve">310ML</t>
  </si>
  <si>
    <t xml:space="preserve"> 5.3.2 </t>
  </si>
  <si>
    <t xml:space="preserve"> PLU-RUF-015 </t>
  </si>
  <si>
    <t xml:space="preserve"> AUX-ARG-015 </t>
  </si>
  <si>
    <t xml:space="preserve">ARGAMASSA, TRAÇO 1:4 (CIMENTO E AREIA), PREPARO MECÂNICO</t>
  </si>
  <si>
    <t xml:space="preserve"> MATED- 12525 </t>
  </si>
  <si>
    <t xml:space="preserve">RUFO E CONTRA-RUFO DE CHAPA GALVANIZADA Nº 24 GSG, DESENVOLVIMENTO = 25 CM</t>
  </si>
  <si>
    <t xml:space="preserve">m</t>
  </si>
  <si>
    <t xml:space="preserve"> 5.3.3 </t>
  </si>
  <si>
    <t xml:space="preserve"> 91790 </t>
  </si>
  <si>
    <t xml:space="preserve">(COMPOSIÇÃO REPRESENTATIVA) DO SERVIÇO DE INSTALAÇÃO DE TUBOS DE PVC, SÉRIE R, ÁGUA PLUVIAL, DN 100 MM (INSTALADO EM RAMAL DE ENCAMINHAMENTO, OU CONDUTORES VERTICAIS), INCLUSIVE CONEXÕES, CORTES E FIXAÇÕES, PARA PRÉDIOS. AF_10/2015</t>
  </si>
  <si>
    <t xml:space="preserve"> 89512 </t>
  </si>
  <si>
    <t xml:space="preserve"> 89578 </t>
  </si>
  <si>
    <t xml:space="preserve"> 89529 </t>
  </si>
  <si>
    <t xml:space="preserve">JOELHO 90 GRAUS, PVC, SERIE R, ÁGUA PLUVIAL, DN 100 MM, JUNTA ELÁSTICA, FORNECIDO E INSTALADO EM RAMAL DE ENCAMINHAMENTO. AF_12/2014</t>
  </si>
  <si>
    <t xml:space="preserve"> 89554 </t>
  </si>
  <si>
    <t xml:space="preserve">LUVA SIMPLES, PVC, SERIE R, ÁGUA PLUVIAL, DN 100 MM, JUNTA ELÁSTICA, FORNECIDO E INSTALADO EM RAMAL DE ENCAMINHAMENTO. AF_12/2014</t>
  </si>
  <si>
    <t xml:space="preserve"> 89559 </t>
  </si>
  <si>
    <t xml:space="preserve">TÊ DE INSPEÇÃO, PVC, SERIE R, ÁGUA PLUVIAL, DN 100 MM, JUNTA ELÁSTICA, FORNECIDO E INSTALADO EM RAMAL DE ENCAMINHAMENTO. AF_12/2014</t>
  </si>
  <si>
    <t xml:space="preserve"> 89584 </t>
  </si>
  <si>
    <t xml:space="preserve"> 89585 </t>
  </si>
  <si>
    <t xml:space="preserve">JOELHO 45 GRAUS, PVC, SERIE R, ÁGUA PLUVIAL, DN 100 MM, JUNTA ELÁSTICA, FORNECIDO E INSTALADO EM CONDUTORES VERTICAIS DE ÁGUAS PLUVIAIS. AF_12/2014</t>
  </si>
  <si>
    <t xml:space="preserve"> 89669 </t>
  </si>
  <si>
    <t xml:space="preserve">LUVA SIMPLES, PVC, SERIE R, ÁGUA PLUVIAL, DN 100 MM, JUNTA ELÁSTICA, FORNECIDO E INSTALADO EM CONDUTORES VERTICAIS DE ÁGUAS PLUVIAIS. AF_12/2014</t>
  </si>
  <si>
    <t xml:space="preserve"> 89673 </t>
  </si>
  <si>
    <t xml:space="preserve">REDUÇÃO EXCÊNTRICA, PVC, SERIE R, ÁGUA PLUVIAL, DN 100 X 75 MM, JUNTA ELÁSTICA, FORNECIDO E INSTALADO EM CONDUTORES VERTICAIS DE ÁGUAS PLUVIAIS. AF_12/2014</t>
  </si>
  <si>
    <t xml:space="preserve"> 89675 </t>
  </si>
  <si>
    <t xml:space="preserve">TÊ DE INSPEÇÃO, PVC, SERIE R, ÁGUA PLUVIAL, DN 100 MM, JUNTA ELÁSTICA, FORNECIDO E INSTALADO EM CONDUTORES VERTICAIS DE ÁGUAS PLUVIAIS. AF_12/2014</t>
  </si>
  <si>
    <t xml:space="preserve"> 89681 </t>
  </si>
  <si>
    <t xml:space="preserve">REDUÇÃO EXCÊNTRICA, PVC, SERIE R, ÁGUA PLUVIAL, DN 150 X 100 MM, JUNTA ELÁSTICA, FORNECIDO E INSTALADO EM CONDUTORES VERTICAIS DE ÁGUAS PLUVIAIS. AF_12/2014</t>
  </si>
  <si>
    <t xml:space="preserve"> 89690 </t>
  </si>
  <si>
    <t xml:space="preserve">JUNÇÃO SIMPLES, PVC, SERIE R, ÁGUA PLUVIAL, DN 100 X 100 MM, JUNTA ELÁSTICA, FORNECIDO E INSTALADO EM CONDUTORES VERTICAIS DE ÁGUAS PLUVIAIS. AF_12/2014</t>
  </si>
  <si>
    <t xml:space="preserve"> 89699 </t>
  </si>
  <si>
    <t xml:space="preserve">JUNÇÃO SIMPLES, PVC, SERIE R, ÁGUA PLUVIAL, DN 150 X 100 MM, JUNTA ELÁSTICA, FORNECIDO E INSTALADO EM CONDUTORES VERTICAIS DE ÁGUAS PLUVIAIS. AF_12/2014</t>
  </si>
  <si>
    <t xml:space="preserve"> 90438 </t>
  </si>
  <si>
    <t xml:space="preserve">FURO EM ALVENARIA PARA DIÂMETROS MAIORES QUE 75 MM. AF_05/2015</t>
  </si>
  <si>
    <t xml:space="preserve"> 90455 </t>
  </si>
  <si>
    <t xml:space="preserve">PASSANTE TIPO TUBO DE DIÂMETRO MAIOR QUE 75 MM, FIXADO EM LAJE. AF_05/2015</t>
  </si>
  <si>
    <t xml:space="preserve"> 91187 </t>
  </si>
  <si>
    <t xml:space="preserve">FIXAÇÃO DE TUBOS HORIZONTAIS DE PVC, CPVC OU COBRE DIÂMETROS MAIORES QUE 75 MM COM ABRAÇADEIRA METÁLICA FLEXÍVEL 18 MM, FIXADA DIRETAMENTE NA LAJE. AF_05/2015</t>
  </si>
  <si>
    <t xml:space="preserve"> 91192 </t>
  </si>
  <si>
    <t xml:space="preserve">CHUMBAMENTO PONTUAL EM PASSAGEM DE TUBO COM DIÂMETRO MAIOR QUE 75 MM. AF_05/2015</t>
  </si>
  <si>
    <t xml:space="preserve"> 6.1.1 </t>
  </si>
  <si>
    <t xml:space="preserve"> 97622 </t>
  </si>
  <si>
    <t xml:space="preserve">DEMOLIÇÃO DE ALVENARIA DE BLOCO FURADO, DE FORMA MANUAL, SEM REAPROVEITAMENTO. AF_12/2017</t>
  </si>
  <si>
    <t xml:space="preserve"> 6.1.2 </t>
  </si>
  <si>
    <t xml:space="preserve">LIMPEZA MANUAL DE VEGETAÇÃO EM TERRENO COM ENXADA.AF_05/2018</t>
  </si>
  <si>
    <t xml:space="preserve"> 88441 </t>
  </si>
  <si>
    <t xml:space="preserve">JARDINEIRO COM ENCARGOS COMPLEMENTARES</t>
  </si>
  <si>
    <t xml:space="preserve"> 6.2.1 </t>
  </si>
  <si>
    <t xml:space="preserve"> 103324 </t>
  </si>
  <si>
    <t xml:space="preserve">ALVENARIA DE VEDAÇÃO DE BLOCOS CERÂMICOS FURADOS NA VERTICAL DE 14X19X39 CM (ESPESSURA 14 CM) E ARGAMASSA DE ASSENTAMENTO COM PREPARO EM BETONEIRA. AF_12/2021</t>
  </si>
  <si>
    <t xml:space="preserve"> 87292 </t>
  </si>
  <si>
    <t xml:space="preserve">ARGAMASSA TRAÇO 1:2:8 (EM VOLUME DE CIMENTO, CAL E AREIA MÉDIA ÚMIDA) PARA EMBOÇO/MASSA ÚNICA/ASSENTAMENTO DE ALVENARIA DE VEDAÇÃO, PREPARO MECÂNICO COM BETONEIRA 400 L. AF_08/2019</t>
  </si>
  <si>
    <t xml:space="preserve"> 00037593 </t>
  </si>
  <si>
    <t xml:space="preserve">BLOCO CERAMICO / TIJOLO VAZADO PARA ALVENARIA DE VEDACAO, FUROS NA VERTICAL, 14 X 19 X 39 CM (NBR 15270)</t>
  </si>
  <si>
    <t xml:space="preserve"> 00037395 </t>
  </si>
  <si>
    <t xml:space="preserve">PINO DE ACO COM FURO, HASTE = 27 MM (ACAO DIRETA)</t>
  </si>
  <si>
    <t xml:space="preserve">CENTO</t>
  </si>
  <si>
    <t xml:space="preserve"> 00034547 </t>
  </si>
  <si>
    <t xml:space="preserve">TELA DE ACO SOLDADA GALVANIZADA/ZINCADA PARA ALVENARIA, FIO  D = *1,20 A 1,70* MM, MALHA 15 X 15 MM, (C X L) *50 X 12* CM</t>
  </si>
  <si>
    <t xml:space="preserve"> 6.2.2 </t>
  </si>
  <si>
    <t xml:space="preserve"> 103322 </t>
  </si>
  <si>
    <t xml:space="preserve">ALVENARIA DE VEDAÇÃO DE BLOCOS CERÂMICOS FURADOS NA VERTICAL DE 9X19X39 CM (ESPESSURA 9 CM) E ARGAMASSA DE ASSENTAMENTO COM PREPARO EM BETONEIRA. AF_12/2021</t>
  </si>
  <si>
    <t xml:space="preserve"> 00037592 </t>
  </si>
  <si>
    <t xml:space="preserve">BLOCO CERAMICO / TIJOLO VAZADO PARA ALVENARIA DE VEDACAO, FUROS NA VERTICAL,, 9 X 19 X 39 CM (NBR 15270)</t>
  </si>
  <si>
    <t xml:space="preserve"> 00034557 </t>
  </si>
  <si>
    <t xml:space="preserve">TELA DE ACO SOLDADA GALVANIZADA/ZINCADA PARA ALVENARIA, FIO D = *1,20 A 1,70* MM, MALHA 15 X 15 MM, (C X L) *50 X 7,5* CM</t>
  </si>
  <si>
    <t xml:space="preserve"> 6.2.3 </t>
  </si>
  <si>
    <t xml:space="preserve"> 93191 </t>
  </si>
  <si>
    <t xml:space="preserve">VERGA MOLDADA IN LOCO COM UTILIZAÇÃO DE BLOCOS CANALETA PARA JANELAS COM MAIS DE 1,5 M DE VÃO. AF_03/2016</t>
  </si>
  <si>
    <t xml:space="preserve"> 90279 </t>
  </si>
  <si>
    <t xml:space="preserve">GRAUTE FGK=20 MPA; TRAÇO 1:0,04:1,8:2,1 (EM MASSA SECA DE CIMENTO/ CAL/ AREIA GROSSA/ BRITA 0) - PREPARO MECÂNICO COM BETONEIRA 400 L. AF_09/2021</t>
  </si>
  <si>
    <t xml:space="preserve"> 87294 </t>
  </si>
  <si>
    <t xml:space="preserve">ARGAMASSA TRAÇO 1:2:9 (EM VOLUME DE CIMENTO, CAL E AREIA MÉDIA ÚMIDA) PARA EMBOÇO/MASSA ÚNICA/ASSENTAMENTO DE ALVENARIA DE VEDAÇÃO, PREPARO MECÂNICO COM BETONEIRA 600 L. AF_08/2019</t>
  </si>
  <si>
    <t xml:space="preserve"> 00000660 </t>
  </si>
  <si>
    <t xml:space="preserve">CANALETA DE CONCRETO 19 X 19 X 19 CM (CLASSE C - NBR 6136)</t>
  </si>
  <si>
    <t xml:space="preserve"> 00004491 </t>
  </si>
  <si>
    <t xml:space="preserve">PONTALETE *7,5 X 7,5* CM EM PINUS, MISTA OU EQUIVALENTE DA REGIAO - BRUTA</t>
  </si>
  <si>
    <t xml:space="preserve"> 00006193 </t>
  </si>
  <si>
    <t xml:space="preserve">TABUA  NAO  APARELHADA  *2,5 X 20* CM, EM MACARANDUBA, ANGELIM OU EQUIVALENTE DA REGIAO - BRUTA</t>
  </si>
  <si>
    <t xml:space="preserve"> 6.2.4 </t>
  </si>
  <si>
    <t xml:space="preserve"> 93199 </t>
  </si>
  <si>
    <t xml:space="preserve">CONTRAVERGA MOLDADA IN LOCO COM UTILIZAÇÃO DE BLOCOS CANALETA PARA VÃOS DE MAIS DE 1,5 M DE COMPRIMENTO. AF_03/2016</t>
  </si>
  <si>
    <t xml:space="preserve"> 6.2.5 </t>
  </si>
  <si>
    <t xml:space="preserve"> 101162 </t>
  </si>
  <si>
    <t xml:space="preserve">ALVENARIA DE VEDAÇÃO COM ELEMENTO VAZADO DE CERÂMICA (COBOGÓ) DE 7X20X20CM E ARGAMASSA DE ASSENTAMENTO COM PREPARO EM BETONEIRA. AF_05/2020</t>
  </si>
  <si>
    <t xml:space="preserve"> 100489 </t>
  </si>
  <si>
    <t xml:space="preserve">ARGAMASSA TRAÇO 1:3 (EM VOLUME DE CIMENTO E AREIA MÉDIA ÚMIDA), PREPARO MECÂNICO COM BETONEIRA 600 L. AF_08/2019</t>
  </si>
  <si>
    <t xml:space="preserve"> 00007272 </t>
  </si>
  <si>
    <t xml:space="preserve">ELEMENTO VAZADO CERAMICO QUADRADO (TIPO RETO OU REDONDO), *7 A 9 X 20 X 20* CM (L X A X C)</t>
  </si>
  <si>
    <t xml:space="preserve"> 6.2.6 </t>
  </si>
  <si>
    <t xml:space="preserve"> 93200 </t>
  </si>
  <si>
    <t xml:space="preserve">FIXAÇÃO (ENCUNHAMENTO) DE ALVENARIA DE VEDAÇÃO COM ARGAMASSA APLICADA COM BISNAGA. AF_03/2016</t>
  </si>
  <si>
    <t xml:space="preserve"> 6.3.1 </t>
  </si>
  <si>
    <t xml:space="preserve"> 87905 </t>
  </si>
  <si>
    <t xml:space="preserve">CHAPISCO APLICADO EM ALVENARIA (COM PRESENÇA DE VÃOS) E ESTRUTURAS DE CONCRETO DE FACHADA, COM COLHER DE PEDREIRO.  ARGAMASSA TRAÇO 1:3 COM PREPARO EM BETONEIRA 400L. AF_06/2014</t>
  </si>
  <si>
    <t xml:space="preserve"> 87313 </t>
  </si>
  <si>
    <t xml:space="preserve">ARGAMASSA TRAÇO 1:3 (EM VOLUME DE CIMENTO E AREIA GROSSA ÚMIDA) PARA CHAPISCO CONVENCIONAL, PREPARO MECÂNICO COM BETONEIRA 400 L. AF_08/2019</t>
  </si>
  <si>
    <t xml:space="preserve"> 6.3.2 </t>
  </si>
  <si>
    <t xml:space="preserve"> 89048 </t>
  </si>
  <si>
    <t xml:space="preserve">(COMPOSIÇÃO REPRESENTATIVA) DO SERVIÇO DE EMBOÇO/MASSA ÚNICA, TRAÇO 1:2:8, PREPARO MECÂNICO, COM BETONEIRA DE 400L, EM PAREDES DE AMBIENTES INTERNOS, COM EXECUÇÃO DE TALISCAS, PARA EDIFICAÇÃO HABITACIONAL MULTIFAMILIAR (PRÉDIO). AF_11/2014</t>
  </si>
  <si>
    <t xml:space="preserve"> 87529 </t>
  </si>
  <si>
    <t xml:space="preserve">MASSA ÚNICA, PARA RECEBIMENTO DE PINTURA, EM ARGAMASSA TRAÇO 1:2:8, PREPARO MECÂNICO COM BETONEIRA 400L, APLICADA MANUALMENTE EM FACES INTERNAS DE PAREDES, ESPESSURA DE 20MM, COM EXECUÇÃO DE TALISCAS. AF_06/2014</t>
  </si>
  <si>
    <t xml:space="preserve"> 87527 </t>
  </si>
  <si>
    <t xml:space="preserve">EMBOÇO, PARA RECEBIMENTO DE CERÂMICA, EM ARGAMASSA TRAÇO 1:2:8, PREPARO MECÂNICO COM BETONEIRA 400L, APLICADO MANUALMENTE EM FACES INTERNAS DE PAREDES, PARA AMBIENTE COM ÁREA MENOR QUE 5M2, ESPESSURA DE 20MM, COM EXECUÇÃO DE TALISCAS. AF_06/2014</t>
  </si>
  <si>
    <t xml:space="preserve"> 87531 </t>
  </si>
  <si>
    <t xml:space="preserve">EMBOÇO, PARA RECEBIMENTO DE CERÂMICA, EM ARGAMASSA TRAÇO 1:2:8, PREPARO MECÂNICO COM BETONEIRA 400L, APLICADO MANUALMENTE EM FACES INTERNAS DE PAREDES, PARA AMBIENTE COM ÁREA ENTRE 5M2 E 10M2, ESPESSURA DE 20MM, COM EXECUÇÃO DE TALISCAS. AF_06/2014</t>
  </si>
  <si>
    <t xml:space="preserve"> 6.3.3 </t>
  </si>
  <si>
    <t xml:space="preserve"> 87775 </t>
  </si>
  <si>
    <t xml:space="preserve">EMBOÇO OU MASSA ÚNICA EM ARGAMASSA TRAÇO 1:2:8, PREPARO MECÂNICO COM BETONEIRA 400 L, APLICADA MANUALMENTE EM PANOS DE FACHADA COM PRESENÇA DE VÃOS, ESPESSURA DE 25 MM. AF_06/2014</t>
  </si>
  <si>
    <t xml:space="preserve"> 00037411 </t>
  </si>
  <si>
    <t xml:space="preserve">TELA DE ACO SOLDADA GALVANIZADA/ZINCADA PARA ALVENARIA, FIO D = *1,24 MM, MALHA 25 X 25 MM</t>
  </si>
  <si>
    <t xml:space="preserve"> 6.3.4 </t>
  </si>
  <si>
    <t xml:space="preserve"> 89170 </t>
  </si>
  <si>
    <t xml:space="preserve">(COMPOSIÇÃO REPRESENTATIVA) DO SERVIÇO DE REVESTIMENTO CERÂMICO PARA PAREDES INTERNAS, MEIA OU PAREDE INTEIRA, PLACAS TIPO ESMALTADA EXTRA DE 20X20 CM, PARA EDIFICAÇÕES HABITACIONAIS UNIFAMILIAR (CASAS) E EDIFICAÇÕES PÚBLICAS PADRÃO. AF_11/2014</t>
  </si>
  <si>
    <t xml:space="preserve"> 87264 </t>
  </si>
  <si>
    <t xml:space="preserve">REVESTIMENTO CERÂMICO PARA PAREDES INTERNAS COM PLACAS TIPO ESMALTADA EXTRA DE DIMENSÕES 20X20 CM APLICADAS EM AMBIENTES DE ÁREA MENOR QUE 5 M² NA ALTURA INTEIRA DAS PAREDES. AF_06/2014</t>
  </si>
  <si>
    <t xml:space="preserve"> 87265 </t>
  </si>
  <si>
    <t xml:space="preserve">REVESTIMENTO CERÂMICO PARA PAREDES INTERNAS COM PLACAS TIPO ESMALTADA EXTRA DE DIMENSÕES 20X20 CM APLICADAS EM AMBIENTES DE ÁREA MAIOR QUE 5 M² NA ALTURA INTEIRA DAS PAREDES. AF_06/2014</t>
  </si>
  <si>
    <t xml:space="preserve"> 87266 </t>
  </si>
  <si>
    <t xml:space="preserve">REVESTIMENTO CERÂMICO PARA PAREDES INTERNAS COM PLACAS TIPO ESMALTADA EXTRA DE DIMENSÕES 20X20 CM APLICADAS EM AMBIENTES DE ÁREA MENOR QUE 5 M² A MEIA ALTURA DAS PAREDES. AF_06/2014</t>
  </si>
  <si>
    <t xml:space="preserve"> 87267 </t>
  </si>
  <si>
    <t xml:space="preserve">REVESTIMENTO CERÂMICO PARA PAREDES INTERNAS COM PLACAS TIPO ESMALTADA EXTRA DE DIMENSÕES 20X20 CM APLICADAS EM AMBIENTES DE ÁREA MAIOR QUE 5 M² A MEIA ALTURA DAS PAREDES. AF_06/2014</t>
  </si>
  <si>
    <t xml:space="preserve"> 6.4.1 </t>
  </si>
  <si>
    <t xml:space="preserve"> 96486 </t>
  </si>
  <si>
    <t xml:space="preserve">FORRO DE PVC, LISO, PARA AMBIENTES COMERCIAIS, INCLUSIVE ESTRUTURA DE FIXAÇÃO. AF_05/2017_P</t>
  </si>
  <si>
    <t xml:space="preserve"> 88278 </t>
  </si>
  <si>
    <t xml:space="preserve">MONTADOR DE ESTRUTURA METÁLICA COM ENCARGOS COMPLEMENTARES</t>
  </si>
  <si>
    <t xml:space="preserve"> 00043131 </t>
  </si>
  <si>
    <t xml:space="preserve">ARAME GALVANIZADO 6 BWG, D = 5,16 MM (0,157 KG/M), OU 8 BWG, D = 4,19 MM (0,101 KG/M), OU 10 BWG, D = 3,40 MM (0,0713 KG/M)</t>
  </si>
  <si>
    <t xml:space="preserve"> 00036225 </t>
  </si>
  <si>
    <t xml:space="preserve">FORRO DE PVC LISO, BRANCO, REGUA DE 20 CM, ESPESSURA DE 8 MM A 10 MM, COMPRIMENTO 6 M (SEM COLOCACAO)</t>
  </si>
  <si>
    <t xml:space="preserve"> 00040552 </t>
  </si>
  <si>
    <t xml:space="preserve">PARAFUSO, AUTO ATARRACHANTE, CABECA CHATA, FENDA SIMPLES, 1/4_x0094_ (6,35 MM) X 25 MM</t>
  </si>
  <si>
    <t xml:space="preserve"> 00039443 </t>
  </si>
  <si>
    <t xml:space="preserve">PARAFUSO DRY WALL, EM ACO ZINCADO, CABECA LENTILHA E PONTA BROCA (LB), LARGURA 4,2 MM, COMPRIMENTO 13 MM</t>
  </si>
  <si>
    <t xml:space="preserve"> 00040547 </t>
  </si>
  <si>
    <t xml:space="preserve">PARAFUSO ZINCADO, AUTOBROCANTE, FLANGEADO, 4,2 MM X 19 MM</t>
  </si>
  <si>
    <t xml:space="preserve"> 00039430 </t>
  </si>
  <si>
    <t xml:space="preserve">PENDURAL OU PRESILHA REGULADORA, EM ACO GALVANIZADO, COM CORPO, MOLA E REBITE, PARA PERFIL TIPO CANALETA DE ESTRUTURA EM FORROS DRYWALL</t>
  </si>
  <si>
    <t xml:space="preserve"> 00039427 </t>
  </si>
  <si>
    <t xml:space="preserve">PERFIL CANALETA, FORMATO C, EM ACO ZINCADO, PARA ESTRUTURA FORRO DRYWALL, E = 0,5 MM, *46 X 18* (L X H), COMPRIMENTO 3 M</t>
  </si>
  <si>
    <t xml:space="preserve"> 6.5.1 </t>
  </si>
  <si>
    <t xml:space="preserve"> 00007356 </t>
  </si>
  <si>
    <t xml:space="preserve">TINTA LATEX ACRILICA PREMIUM, COR BRANCO FOSCO</t>
  </si>
  <si>
    <t xml:space="preserve"> 6.5.2 </t>
  </si>
  <si>
    <t xml:space="preserve"> 88485 </t>
  </si>
  <si>
    <t xml:space="preserve">APLICAÇÃO DE FUNDO SELADOR ACRÍLICO EM PAREDES, UMA DEMÃO. AF_06/2014</t>
  </si>
  <si>
    <t xml:space="preserve"> 00006085 </t>
  </si>
  <si>
    <t xml:space="preserve">SELADOR ACRILICO OPACO PREMIUM INTERIOR/EXTERIOR</t>
  </si>
  <si>
    <t xml:space="preserve"> 6.5.3 </t>
  </si>
  <si>
    <t xml:space="preserve"> 102218 </t>
  </si>
  <si>
    <t xml:space="preserve">PINTURA TINTA DE ACABAMENTO (PIGMENTADA) ESMALTE SINTÉTICO FOSCO EM MADEIRA, 2 DEMÃOS. AF_01/2021</t>
  </si>
  <si>
    <t xml:space="preserve"> 00007288 </t>
  </si>
  <si>
    <t xml:space="preserve">TINTA ESMALTE SINTETICO PREMIUM FOSCO</t>
  </si>
  <si>
    <t xml:space="preserve"> 88423 </t>
  </si>
  <si>
    <t xml:space="preserve">APLICAÇÃO MANUAL DE PINTURA COM TINTA TEXTURIZADA ACRÍLICA EM PAREDES EXTERNAS DE CASAS, UMA COR. AF_06/2014</t>
  </si>
  <si>
    <t xml:space="preserve"> 00038877 </t>
  </si>
  <si>
    <t xml:space="preserve">MASSA PREMIUM PARA TEXTURA LISA DE BASE ACRILICA, USO INTERNO E EXTERNO</t>
  </si>
  <si>
    <t xml:space="preserve"> 6.6.2 </t>
  </si>
  <si>
    <t xml:space="preserve"> 6.7.1 </t>
  </si>
  <si>
    <t xml:space="preserve"> PIS-MIT-020 </t>
  </si>
  <si>
    <t xml:space="preserve"> MATED- 11248 </t>
  </si>
  <si>
    <t xml:space="preserve">AREIA LAVADA POSTO OBRA (TIPO: MÉDIA)</t>
  </si>
  <si>
    <t xml:space="preserve"> MATED- 11258 </t>
  </si>
  <si>
    <t xml:space="preserve">CIMENTO PORTLAND CP II- E-32 (RESISTÊNCIA: 32,00 MPA)</t>
  </si>
  <si>
    <t xml:space="preserve"> MATED- 11421 </t>
  </si>
  <si>
    <t xml:space="preserve">JUNTA PLÁSTICA PARA PISO - PERFIL "T" ( LARGURA: 3MM/ALTURA: 27MM)</t>
  </si>
  <si>
    <t xml:space="preserve"> MATED- 11130 </t>
  </si>
  <si>
    <t xml:space="preserve">PISO EM MARMORITE ACABAMENTO FULGER, COR VERMELHA, NATURAL COM GRÂNULOS BRANCOS - FORNECIMENTO E INSTALAÇÃO</t>
  </si>
  <si>
    <t xml:space="preserve"> 6.7.2 </t>
  </si>
  <si>
    <t xml:space="preserve"> SOL-ARD-005 </t>
  </si>
  <si>
    <t xml:space="preserve"> REV-AZU-015 </t>
  </si>
  <si>
    <t xml:space="preserve">APLICAÇÃO DE REJUNTE CIMENTÍCIO COLORIDO INDUSTRIALIZADO PARA REVESTIMENTOS DE PAREDE/PISO COM JUNTAS DE ATÉ 3MM DE ESPESSURA</t>
  </si>
  <si>
    <t xml:space="preserve"> MATED- 12352 </t>
  </si>
  <si>
    <t xml:space="preserve">ARGAMASSA COLANTE ( TIPO: AC-III)</t>
  </si>
  <si>
    <t xml:space="preserve"> MATED- 12635 </t>
  </si>
  <si>
    <t xml:space="preserve">PEITORIL/SOLEIRA EM ARDÓSIA (COR: NATURAL/ ESPESSURA: 2CM)</t>
  </si>
  <si>
    <t xml:space="preserve"> 6.7.3 </t>
  </si>
  <si>
    <t xml:space="preserve"> COMP-RU-09 </t>
  </si>
  <si>
    <t xml:space="preserve">Rodapé Arredondado com raio inferior maior, Gail ref.4706 ou similar, aplicado com argamassa industrializada ac-i, rejuntado</t>
  </si>
  <si>
    <t xml:space="preserve"> 00034357 </t>
  </si>
  <si>
    <t xml:space="preserve">REJUNTE CIMENTICIO, QUALQUER COR</t>
  </si>
  <si>
    <t xml:space="preserve"> 00001381 </t>
  </si>
  <si>
    <t xml:space="preserve">ARGAMASSA COLANTE AC I PARA CERAMICAS</t>
  </si>
  <si>
    <t xml:space="preserve"> PM03 </t>
  </si>
  <si>
    <t xml:space="preserve">Rodapé Arredondado com raio inferior maior, Gail ref.4706 ou similar</t>
  </si>
  <si>
    <t xml:space="preserve"> 6.7.4 </t>
  </si>
  <si>
    <t xml:space="preserve"> PIS-FAI-005 </t>
  </si>
  <si>
    <t xml:space="preserve"> MATED- 11975 </t>
  </si>
  <si>
    <t xml:space="preserve">FITA ANTIDERRAPANTE</t>
  </si>
  <si>
    <t xml:space="preserve"> 6.7.5 </t>
  </si>
  <si>
    <t xml:space="preserve"> ROD-MIT-010 </t>
  </si>
  <si>
    <t xml:space="preserve">RODAPÉ EM GRANILITE/MARMORITE, ACABAMENTO POLIDO, COR CINZA, ALTURA 7CM, INCLUSIVE POLIMENTO</t>
  </si>
  <si>
    <t xml:space="preserve"> MATED- 12828 </t>
  </si>
  <si>
    <t xml:space="preserve">GRANILHA/ GRANA/ PEDRISCO OU AGREGADO EM MARMORE/ GRANITO/ QUARTZO E CALCARIO, PRETO, CINZA, PALHA OU BRANCO</t>
  </si>
  <si>
    <t xml:space="preserve"> 6.7.6 </t>
  </si>
  <si>
    <t xml:space="preserve"> COMP-RU-10 </t>
  </si>
  <si>
    <t xml:space="preserve">Revestimento cerâmico para piso ou parede, 24 x 11,6 cm, e=9mm, placa extrudada, gail, ref. 1001 ou similar, aplicado com argamassa industrializada ac-i, rejuntado.</t>
  </si>
  <si>
    <t xml:space="preserve">M²</t>
  </si>
  <si>
    <t xml:space="preserve"> 88256 </t>
  </si>
  <si>
    <t xml:space="preserve">AZULEJISTA OU LADRILHISTA COM ENCARGOS COMPLEMENTARES</t>
  </si>
  <si>
    <t xml:space="preserve"> PM04 </t>
  </si>
  <si>
    <t xml:space="preserve">Revestimento cerâmico para piso ou parede, 24 x 11,6 cm, e=9mm, placa extrudada, gail, ref. 1001 ou similar</t>
  </si>
  <si>
    <t xml:space="preserve"> 6.8.1 </t>
  </si>
  <si>
    <t xml:space="preserve">PORTA EM ALUMÍNIO DE ABRIR TIPO VENEZIANA COM GUARNIÇÃO, FIXAÇÃO COM PARAFUSOS - FORNECIMENTO E INSTALAÇÃO. AF_12/2019</t>
  </si>
  <si>
    <t xml:space="preserve"> 00007568 </t>
  </si>
  <si>
    <t xml:space="preserve">BUCHA DE NYLON SEM ABA S10, COM PARAFUSO DE 6,10 X 65 MM EM ACO ZINCADO COM ROSCA SOBERBA, CABECA CHATA E FENDA PHILLIPS</t>
  </si>
  <si>
    <t xml:space="preserve"> 00036888 </t>
  </si>
  <si>
    <t xml:space="preserve">GUARNICAO / MOLDURA / ARREMATE DE ACABAMENTO PARA ESQUADRIA, EM ALUMINIO PERFIL 25, ACABAMENTO ANODIZADO BRANCO OU BRILHANTE, PARA 1 FACE</t>
  </si>
  <si>
    <t xml:space="preserve"> 00039025 </t>
  </si>
  <si>
    <t xml:space="preserve">PORTA DE ABRIR EM ALUMINIO TIPO VENEZIANA, ACABAMENTO ANODIZADO NATURAL, SEM GUARNICAO/ALIZAR/VISTA, 87 X 210 CM</t>
  </si>
  <si>
    <t xml:space="preserve"> 6.8.2 </t>
  </si>
  <si>
    <t xml:space="preserve"> MAO-AJD-010 </t>
  </si>
  <si>
    <t xml:space="preserve"> MAO-OFC-015 </t>
  </si>
  <si>
    <t xml:space="preserve">CARPINTEIRO DE ESQUADRIA COM ENCARGOS COMPLEMENTARES</t>
  </si>
  <si>
    <t xml:space="preserve"> MATED- 12484 </t>
  </si>
  <si>
    <t xml:space="preserve">FECHADURA (APLICAÇÃO: BANHEIRO|TIPO: TRANQUETA|PARAFUSOS: INCLUSOS|Nº DE CHAVE: 1| ESPELHO: CROMADO| DISTÂNCIA DE BROCA: 40MM|GRAU DE SEGURANÇA: MÉDIO| MAÇANETA: ALAVANCA EM ZAMAC)</t>
  </si>
  <si>
    <t xml:space="preserve"> 6.8.3 </t>
  </si>
  <si>
    <t xml:space="preserve">FECHADURA DE EMBUTIR PARA PORTAS INTERNAS, COMPLETA, ACABAMENTO PADRÃO MÉDIO, COM EXECUÇÃO DE FURO - FORNECIMENTO E INSTALAÇÃO. AF_12/2019</t>
  </si>
  <si>
    <t xml:space="preserve"> 88261 </t>
  </si>
  <si>
    <t xml:space="preserve"> 00003093 </t>
  </si>
  <si>
    <t xml:space="preserve">FECHADURA ROSETA REDONDA PARA PORTA INTERNA, EM ACO INOX (MAQUINA, TESTA E CONTRA-TESTA) E EM ZAMAC (MACANETA, LINGUETA E TRINCOS) COM ACABAMENTO CROMADO, MAQUINA DE 55 MM, INCLUINDO CHAVE TIPO INTERNA</t>
  </si>
  <si>
    <t xml:space="preserve"> 6.8.4 </t>
  </si>
  <si>
    <t xml:space="preserve">KIT DE PORTA DE MADEIRA PARA PINTURA, SEMI-OCA (LEVE OU MÉDIA), PADRÃO POPULAR, 80X210CM, ESPESSURA DE 3,5CM, ITENS INCLUSOS: DOBRADIÇAS, MONTAGEM E INSTALAÇÃO DO BATENTE, FECHADURA COM EXECUÇÃO DO FURO - FORNECIMENTO E INSTALAÇÃO. AF_12/2019</t>
  </si>
  <si>
    <t xml:space="preserve"> 91292 </t>
  </si>
  <si>
    <t xml:space="preserve">BATENTE PARA PORTA DE MADEIRA, FIXAÇÃO COM ARGAMASSA, PADRÃO POPULAR. FORNECIMENTO E INSTALAÇÃO. AF_12/2019_P</t>
  </si>
  <si>
    <t xml:space="preserve"> 91304 </t>
  </si>
  <si>
    <t xml:space="preserve">FECHADURA DE EMBUTIR COM CILINDRO, EXTERNA, COMPLETA, ACABAMENTO PADRÃO POPULAR, INCLUSO EXECUÇÃO DE FURO - FORNECIMENTO E INSTALAÇÃO. AF_12/2019</t>
  </si>
  <si>
    <t xml:space="preserve"> 100660 </t>
  </si>
  <si>
    <t xml:space="preserve">ALIZAR DE 5X1,5CM PARA PORTA FIXADO COM PREGOS, PADRÃO POPULAR - FORNECIMENTO E INSTALAÇÃO. AF_12/2019</t>
  </si>
  <si>
    <t xml:space="preserve"> 6.8.5 </t>
  </si>
  <si>
    <t xml:space="preserve"> MATED- 11389 </t>
  </si>
  <si>
    <t xml:space="preserve"> 6.8.6 </t>
  </si>
  <si>
    <t xml:space="preserve">PORTA DE CORRER DE ALUMÍNIO, COM DUAS FOLHAS PARA VIDRO, INCLUSO VIDRO LISO INCOLOR, FECHADURA E PUXADOR, SEM ALIZAR. AF_12/2019</t>
  </si>
  <si>
    <t xml:space="preserve"> 00004922 </t>
  </si>
  <si>
    <t xml:space="preserve">PORTA DE CORRER EM ALUMINIO, DUAS FOLHAS MOVEIS COM VIDRO, FECHADURA E PUXADOR EMBUTIDO, ACABAMENTO ANODIZADO NATURAL, SEM GUARNICAO/ALIZAR/VISTA</t>
  </si>
  <si>
    <t xml:space="preserve"> 6.8.7 </t>
  </si>
  <si>
    <t xml:space="preserve">KIT DE PORTA DE MADEIRA PARA PINTURA, SEMI-OCA (LEVE OU MÉDIA), PADRÃO POPULAR, 90X210CM, ESPESSURA DE 3,5CM, ITENS INCLUSOS: DOBRADIÇAS, MONTAGEM E INSTALAÇÃO DO BATENTE, FECHADURA COM EXECUÇÃO DO FURO - FORNECIMENTO E INSTALAÇÃO. AF_12/2019</t>
  </si>
  <si>
    <t xml:space="preserve"> 90823 </t>
  </si>
  <si>
    <t xml:space="preserve">PORTA DE MADEIRA PARA PINTURA, SEMI-OCA (LEVE OU MÉDIA), 90X210CM, ESPESSURA DE 3,5CM, INCLUSO DOBRADIÇAS - FORNECIMENTO E INSTALAÇÃO. AF_12/2019</t>
  </si>
  <si>
    <t xml:space="preserve"> 6.8.8 </t>
  </si>
  <si>
    <t xml:space="preserve"> COMP-RU-03 </t>
  </si>
  <si>
    <t xml:space="preserve">Porta vai e vem de  ABS Alto Impacto de 12 mm de espessura,  dobradiça com fechamento automático por gravidade, vedação com lona especial, visor em policarbonato de 3 mm, parachoque ABS de alto impacto - Fornecimento e Instalação Compatibilidade com o leitor de tela ativada.</t>
  </si>
  <si>
    <t xml:space="preserve"> PM05 </t>
  </si>
  <si>
    <t xml:space="preserve">PORTA VAI E VEM DE ABS ALTO IMPACTO DE 12 MM DE ESPESSURA, DOBRADIÇA COM FECHAMENTO AUTOMÁTICO POR GRAVIDADE, VEDAÇÃO COM LONA ESPECIAL, VISOR EM POLICARBONATO DE 3 MM, PARACHOQUE ABS DE ALTO IMPACTO</t>
  </si>
  <si>
    <t xml:space="preserve"> 00003106 </t>
  </si>
  <si>
    <t xml:space="preserve">FERROLHO COM FECHO CHATO E PORTA CADEADO , EM ACO GALVANIZADO / ZINCADO, DE SOBREPOR, COM COMPRIMENTO DE 6", CHAPA COM ESPESSURA MINIMA DE 1,70 MM E LARGURA /MINIMA DE 5,00 CM (FECHO REFORCADO) (INCLUI PARAFUSOS)</t>
  </si>
  <si>
    <t xml:space="preserve"> 6.8.9 </t>
  </si>
  <si>
    <t xml:space="preserve"> COMP-RU-04 </t>
  </si>
  <si>
    <t xml:space="preserve">PORTA DE CORRER DE ALUMÍNIO, COM DUAS FOLHAS EM VENEZIANA E VIDRO, INCLUSO VIDRO LISO INCOLOR, FECHADURA E PUXADOR, SEM ALIZAR. AF_12/2019 (E03)</t>
  </si>
  <si>
    <t xml:space="preserve"> 6.9.1 </t>
  </si>
  <si>
    <t xml:space="preserve"> COMP-RU-05 </t>
  </si>
  <si>
    <t xml:space="preserve"> MATED- 12722 </t>
  </si>
  <si>
    <t xml:space="preserve">JANELA DE ALUMINIO SOB ENCOMENDA, ACABAMENTO TIPO NATURAL, BASCULA COM CONTRAMARCOS, INCLUSIVE FORNECIMENTO VIDRO LISO DE 4MM</t>
  </si>
  <si>
    <t xml:space="preserve"> MATED- 7558 </t>
  </si>
  <si>
    <t xml:space="preserve">PORTA DE ABRIR EM ALUMINIO TIPO VENEZIANA , ACABAMENTO ANODIZADO NATURAL, INCLUSIVE DOBRADIÇA E MARCO - EXCLUSIVE FECHADURA</t>
  </si>
  <si>
    <t xml:space="preserve"> 6.9.2 </t>
  </si>
  <si>
    <t xml:space="preserve">FORNECIMENTO E ASSENTAMENTO DE JANELA DE ALUMÍNIO, LINHA SUPREMA ACABAMENTO ANODIZADO, TIPO CORRER, 2 FOLHAS COM CONTRAMARCO, INCLUSIVE FORNECIMENTO DE VIDRO LISO DE 4MM, FERRAGENS E ACESSÓRIOS</t>
  </si>
  <si>
    <t xml:space="preserve"> MATED- 12723 </t>
  </si>
  <si>
    <t xml:space="preserve">JANELA DE ALUMINIO SOB ENCOMENDA, ACABAMENTO TIPO NATURAL, DE CORRER COM CONTRAMARCOS, INCLUSIVE FORNECIMENTO VIDRO LISO DE 4MM</t>
  </si>
  <si>
    <t xml:space="preserve"> 6.9.3 </t>
  </si>
  <si>
    <t xml:space="preserve"> 6.9.4 </t>
  </si>
  <si>
    <t xml:space="preserve"> COMP-RU-06 </t>
  </si>
  <si>
    <t xml:space="preserve"> 00011950 </t>
  </si>
  <si>
    <t xml:space="preserve">BUCHA DE NYLON SEM ABA S6, COM PARAFUSO DE 4,20 X 40 MM EM ACO ZINCADO COM ROSCA SOBERBA, CABECA CHATA E FENDA PHILLIPS</t>
  </si>
  <si>
    <t xml:space="preserve"> 00000592 </t>
  </si>
  <si>
    <t xml:space="preserve">CANTONEIRA ALUMINIO ABAS IGUAIS 1 ", E = 1/8 ", 25,40 X 3,17 MM (0,408 KG/M)</t>
  </si>
  <si>
    <t xml:space="preserve"> 00007170 </t>
  </si>
  <si>
    <t xml:space="preserve">TELA FACHADEIRA EM POLIETILENO, ROLO DE 3 X 100 M (L X C), COR BRANCA, SEM LOGOMARCA - PARA PROTECAO DE OBRAS</t>
  </si>
  <si>
    <t xml:space="preserve"> 6.9.5 </t>
  </si>
  <si>
    <t xml:space="preserve"> COMP-RU-07 </t>
  </si>
  <si>
    <t xml:space="preserve">FORNECIMENTO E ASSENTAMENTO DE JANELA DE ALUMÍNIO,  ACABAMENTO ANODIZADO, TIPO VENEZIANA COM CONTRAMARCO, INCLUSIVE  FERRAGENS E ACESSÓRIOS</t>
  </si>
  <si>
    <t xml:space="preserve"> 6.10.1 </t>
  </si>
  <si>
    <t xml:space="preserve"> MATED- 12413 </t>
  </si>
  <si>
    <t xml:space="preserve">DIVISÓRIA EM ARDÓSIA ( COR: NATURAL/ ESPESSURA: 3CM)</t>
  </si>
  <si>
    <t xml:space="preserve"> MATED- 12405 </t>
  </si>
  <si>
    <t xml:space="preserve">MASSA PLÁSTICA</t>
  </si>
  <si>
    <t xml:space="preserve"> MATED- 11965 </t>
  </si>
  <si>
    <t xml:space="preserve">PERFIL CHAPA 18 P/ DIVIS. ARDOSIA D=10CM, H=1,80M</t>
  </si>
  <si>
    <t xml:space="preserve"> MATED- 11964 </t>
  </si>
  <si>
    <t xml:space="preserve">PERFIL CHAPA 18 P/ DIVIS. ARDOSIA D=18CM, H=1,80M</t>
  </si>
  <si>
    <t xml:space="preserve"> 6.10.2 </t>
  </si>
  <si>
    <t xml:space="preserve"> AUX-ARG-010 </t>
  </si>
  <si>
    <t xml:space="preserve">ARGAMASSA, TRAÇO 1:3 (CIMENTO E AREIA), PREPARO MECÂNICO</t>
  </si>
  <si>
    <t xml:space="preserve"> MATED- 12367 </t>
  </si>
  <si>
    <t xml:space="preserve">BANCADA EM ARDÓSIA PARA SANITÁRIO (COR: NATURAL/TIPO: POLIDO/ LARGURA: 55CM/ ESPESSURA: 3CM/ DETALHE: 35)</t>
  </si>
  <si>
    <t xml:space="preserve"> MATED- 12792 </t>
  </si>
  <si>
    <t xml:space="preserve">TESTEIRA EM ARDÓSIA ( COR: NATURAL/TIPO: POLIDO/ESPESSURA: 3CM)</t>
  </si>
  <si>
    <t xml:space="preserve"> MATED- 12746 </t>
  </si>
  <si>
    <t xml:space="preserve">TUBO EM METALON GALVANIZADO (FORMATO: RETANGULAR|SEÇÃO: 30X20MM|ESPESSURA: 1, 25MM|MASSA LINEAR: 0, 90KG/M)</t>
  </si>
  <si>
    <t xml:space="preserve"> 6.10.3 </t>
  </si>
  <si>
    <t xml:space="preserve">RODAPÉ EM ARDÓSIA ALTURA 10CM. AF_09/2020</t>
  </si>
  <si>
    <t xml:space="preserve"> 00037595 </t>
  </si>
  <si>
    <t xml:space="preserve">ARGAMASSA COLANTE TIPO AC III</t>
  </si>
  <si>
    <t xml:space="preserve"> 00010857 </t>
  </si>
  <si>
    <t xml:space="preserve">RODAPE ARDOSIA, CINZA, 10 CM, E= *1CM</t>
  </si>
  <si>
    <t xml:space="preserve"> 6.11.1 </t>
  </si>
  <si>
    <t xml:space="preserve"> REV-CAN-010 </t>
  </si>
  <si>
    <t xml:space="preserve">CANTONEIRA DE ALUMÍNIO PARA ACABAMENTO DE QUINAS</t>
  </si>
  <si>
    <t xml:space="preserve"> MATED- 11460 </t>
  </si>
  <si>
    <t xml:space="preserve">CANTONEIRA EM PERFIL PARA ACABAMENTO DE QUINAS (MATERIAL: ALUMÍNIO/COR: NATURAL/ ESPESSURA: 1MM/ LARGURA DAS ABAS: 19MM )</t>
  </si>
  <si>
    <t xml:space="preserve"> 6.11.2 </t>
  </si>
  <si>
    <t xml:space="preserve"> PIS-JUN-005 </t>
  </si>
  <si>
    <t xml:space="preserve">APLICAÇÃO DE SELANTE, MASTIQUE ELÁSTICO, EM JUNTA DE DILAÇÃO, DIMENSÃO 20X10 MM, FATOR DE FORMA 1:2, EXCLUSIVE DELIMITADOR DE PROFUNDIDADE</t>
  </si>
  <si>
    <t xml:space="preserve"> MATED- 8151 </t>
  </si>
  <si>
    <t xml:space="preserve">ADESIVO/SELANTE ELASTICO MONOCOMPONENTE ( APLICAÇÃO: USO GERAL| BASE: POLIURETANO| EMBALAGEM: 310ML)</t>
  </si>
  <si>
    <t xml:space="preserve"> 6.11.3 </t>
  </si>
  <si>
    <t xml:space="preserve"> ED-8145 </t>
  </si>
  <si>
    <t xml:space="preserve"> MATED- 8144 </t>
  </si>
  <si>
    <t xml:space="preserve">CHAPA DE POLIESTIRENO EXPANDIDO/EPS (ISOPOR) E = 20 MM, 1000 X 500 MM</t>
  </si>
  <si>
    <t xml:space="preserve"> 6.12.1 </t>
  </si>
  <si>
    <t xml:space="preserve">GUARDA-CORPO PANORÂMICO COM PERFIS DE ALUMÍNIO E VIDRO LAMINADO 8 MM, FIXADO COM CHUMBADOR MECÂNICO. AF_04/2019_P</t>
  </si>
  <si>
    <t xml:space="preserve"> 88251 </t>
  </si>
  <si>
    <t xml:space="preserve">AUXILIAR DE SERRALHEIRO COM ENCARGOS COMPLEMENTARES</t>
  </si>
  <si>
    <t xml:space="preserve"> 88315 </t>
  </si>
  <si>
    <t xml:space="preserve">SERRALHEIRO COM ENCARGOS COMPLEMENTARES</t>
  </si>
  <si>
    <t xml:space="preserve"> 00001332 </t>
  </si>
  <si>
    <t xml:space="preserve">CHAPA DE ACO GROSSA, ASTM A36, E = 3/8 " (9,53 MM) 74,69 KG/M2</t>
  </si>
  <si>
    <t xml:space="preserve"> 00011002 </t>
  </si>
  <si>
    <t xml:space="preserve">ELETRODO REVESTIDO AWS - E6013, DIAMETRO IGUAL A 2,50 MM</t>
  </si>
  <si>
    <t xml:space="preserve"> 00013246 </t>
  </si>
  <si>
    <t xml:space="preserve">PARAFUSO DE FERRO POLIDO, SEXTAVADO, COM ROSCA INTEIRA, DIAMETRO 5/16", COMPRIMENTO 3/4", COM PORCA E ARRUELA LISA LEVE</t>
  </si>
  <si>
    <t xml:space="preserve"> 00011964 </t>
  </si>
  <si>
    <t xml:space="preserve">PARAFUSO DE ACO TIPO CHUMBADOR PARABOLT, DIAMETRO 3/8", COMPRIMENTO 75 MM</t>
  </si>
  <si>
    <t xml:space="preserve"> 00034360 </t>
  </si>
  <si>
    <t xml:space="preserve">PERFIL DE ALUMINIO ANODIZADO</t>
  </si>
  <si>
    <t xml:space="preserve"> 00020259 </t>
  </si>
  <si>
    <t xml:space="preserve">PERFIL DE BORRACHA EPDM MACICO *12 X 15* MM PARA ESQUADRIAS</t>
  </si>
  <si>
    <t xml:space="preserve"> 00039961 </t>
  </si>
  <si>
    <t xml:space="preserve">SILICONE ACETICO USO GERAL INCOLOR 280 G</t>
  </si>
  <si>
    <t xml:space="preserve"> 00034391 </t>
  </si>
  <si>
    <t xml:space="preserve">VIDRO COMUM LAMINADO LISO INCOLOR DUPLO, ESPESSURA TOTAL 8 MM (CADA CAMADA DE 4 MM) - COLOCADO</t>
  </si>
  <si>
    <t xml:space="preserve"> 6.12.2 </t>
  </si>
  <si>
    <t xml:space="preserve">SABONETEIRA PLASTICA TIPO DISPENSER PARA SABONETE LIQUIDO COM RESERVATORIO 800 A 1500 ML, INCLUSO FIXAÇÃO. AF_01/2020</t>
  </si>
  <si>
    <t xml:space="preserve"> 88267 </t>
  </si>
  <si>
    <t xml:space="preserve">ENCANADOR OU BOMBEIRO HIDRÁULICO COM ENCARGOS COMPLEMENTARES</t>
  </si>
  <si>
    <t xml:space="preserve"> 00011758 </t>
  </si>
  <si>
    <t xml:space="preserve">SABONETEIRA PLASTICA TIPO DISPENSER PARA SABONETE LIQUIDO COM RESERVATORIO 800 A 1500 ML</t>
  </si>
  <si>
    <t xml:space="preserve"> 6.12.3 </t>
  </si>
  <si>
    <t xml:space="preserve"> MATED- 12043 </t>
  </si>
  <si>
    <t xml:space="preserve">PAPELEIRA PARA PAPEL HIGIÊNICO ROLÃO ( MATERIAL: PLÁSTICO)</t>
  </si>
  <si>
    <t xml:space="preserve"> 6.12.4 </t>
  </si>
  <si>
    <t xml:space="preserve"> MATED- 12306 </t>
  </si>
  <si>
    <t xml:space="preserve"> 6.12.5 </t>
  </si>
  <si>
    <t xml:space="preserve"> MATED- 12631 </t>
  </si>
  <si>
    <t xml:space="preserve">BOTÃO FINESSON PARA FIXAÇÃO DE ESPELHOS, INCLUINDO PARAFUSO E BUCHA DE FIXAÇÃO</t>
  </si>
  <si>
    <t xml:space="preserve"> MATED- 22623 </t>
  </si>
  <si>
    <t xml:space="preserve">ESPELHO (TIPO: CRISTAL| COR: PRATA|ACABAMENTO : LAPIDADO|ESPESSURA: 4MM)</t>
  </si>
  <si>
    <t xml:space="preserve"> 6.12.6 </t>
  </si>
  <si>
    <t xml:space="preserve"> MATED- 12063 </t>
  </si>
  <si>
    <t xml:space="preserve">BARRA DE APOIO ( MATERIAL: AÇO INOX AISI 304|ACABAMENTO: POLIDO| MODELO: RETA|DIÂMETRO TUBO: 1.1/4" [31,75MM]| COMPRIMENTO: 80CM| INSTALAÇÃO: PAREDE| ACESSÓRIOS: INCLUSO CANOPLAS, PARAFUSOS E BUCHAS)</t>
  </si>
  <si>
    <t xml:space="preserve"> MATED- 11337 </t>
  </si>
  <si>
    <t xml:space="preserve">BUCHA DE NYLON COM PARAFUSO AUTO ATARRAXANTE CABEÇA PANELA, FENDA SIMPLES ( COMPRIMENTO: 50MM / DIÂMETRO NOMINAL DO PARAFUSO: 4,8MM / DIÂMETRO NOMINAL DA BUCHA: 8MM)</t>
  </si>
  <si>
    <t xml:space="preserve"> 6.12.7 </t>
  </si>
  <si>
    <t xml:space="preserve"> MATED- 12062 </t>
  </si>
  <si>
    <t xml:space="preserve">BARRA DE APOIO ( MATERIAL: AÇO INOX AISI 304|ACABAMENTO: POLIDO| MODELO: PARA LAVATÓRIO DE CANTO| DIÂMETRO TUBO: 1.1/4" [31, 75MM]|COMPRIMENTO: APROX. 61CM|INSTALAÇÃO : PAREDE|ACESSÓRIOS: INCLUSO CANOPLAS, PARAFUSOS E BUCHAS)</t>
  </si>
  <si>
    <t xml:space="preserve"> 6.12.8 </t>
  </si>
  <si>
    <t xml:space="preserve"> MATED- 12716 </t>
  </si>
  <si>
    <t xml:space="preserve">GUARDA CORPO EM AÇO INOX D = 1 1/2", COM SUBDIVISÕES EM TUBO DE AÇO INOX D = 1/2", H = 1,05 M - COM CORRIMÃO DUPLO DE TUBO DE AÇO INOX DE 1 1/2"</t>
  </si>
  <si>
    <t xml:space="preserve"> 6.13.1 </t>
  </si>
  <si>
    <t xml:space="preserve">LIMPEZA MECANIZADA DE CAMADA VEGETAL, VEGETAÇÃO E PEQUENAS ÁRVORES (DIÂMETRO DE TRONCO MENOR QUE 0,20 M), COM TRATOR DE ESTEIRAS.AF_05/2018</t>
  </si>
  <si>
    <t xml:space="preserve"> 89032 </t>
  </si>
  <si>
    <t xml:space="preserve">TRATOR DE ESTEIRAS, POTÊNCIA 100 HP, PESO OPERACIONAL 9,4 T, COM LÂMINA 2,19 M3 - CHP DIURNO. AF_06/2014</t>
  </si>
  <si>
    <t xml:space="preserve"> 89031 </t>
  </si>
  <si>
    <t xml:space="preserve">TRATOR DE ESTEIRAS, POTÊNCIA 100 HP, PESO OPERACIONAL 9,4 T, COM LÂMINA 2,19 M3 - CHI DIURNO. AF_06/2014</t>
  </si>
  <si>
    <t xml:space="preserve"> 6.13.2 </t>
  </si>
  <si>
    <t xml:space="preserve">REGULARIZAÇÃO E COMPACTAÇÃO DE SUBLEITO DE SOLO  PREDOMINANTEMENTE ARGILOSO. AF_11/2019</t>
  </si>
  <si>
    <t xml:space="preserve"> 5901 </t>
  </si>
  <si>
    <t xml:space="preserve">CAMINHÃO PIPA 10.000 L TRUCADO, PESO BRUTO TOTAL 23.000 KG, CARGA ÚTIL MÁXIMA 15.935 KG, DISTÂNCIA ENTRE EIXOS 4,8 M, POTÊNCIA 230 CV, INCLUSIVE TANQUE DE AÇO PARA TRANSPORTE DE ÁGUA - CHP DIURNO. AF_06/2014</t>
  </si>
  <si>
    <t xml:space="preserve"> 5932 </t>
  </si>
  <si>
    <t xml:space="preserve">MOTONIVELADORA POTÊNCIA BÁSICA LÍQUIDA (PRIMEIRA MARCHA) 125 HP, PESO BRUTO 13032 KG, LARGURA DA LÂMINA DE 3,7 M - CHP DIURNO. AF_06/2014</t>
  </si>
  <si>
    <t xml:space="preserve"> 73436 </t>
  </si>
  <si>
    <t xml:space="preserve">ROLO COMPACTADOR VIBRATÓRIO PÉ DE CARNEIRO PARA SOLOS, POTÊNCIA 80 HP, PESO OPERACIONAL SEM/COM LASTRO 7,4 / 8,8 T, LARGURA DE TRABALHO 1,68 M - CHP DIURNO. AF_02/2016</t>
  </si>
  <si>
    <t xml:space="preserve"> 5903 </t>
  </si>
  <si>
    <t xml:space="preserve">CAMINHÃO PIPA 10.000 L TRUCADO, PESO BRUTO TOTAL 23.000 KG, CARGA ÚTIL MÁXIMA 15.935 KG, DISTÂNCIA ENTRE EIXOS 4,8 M, POTÊNCIA 230 CV, INCLUSIVE TANQUE DE AÇO PARA TRANSPORTE DE ÁGUA - CHI DIURNO. AF_06/2014</t>
  </si>
  <si>
    <t xml:space="preserve"> 5934 </t>
  </si>
  <si>
    <t xml:space="preserve">MOTONIVELADORA POTÊNCIA BÁSICA LÍQUIDA (PRIMEIRA MARCHA) 125 HP, PESO BRUTO 13032 KG, LARGURA DA LÂMINA DE 3,7 M - CHI DIURNO. AF_06/2014</t>
  </si>
  <si>
    <t xml:space="preserve"> 93244 </t>
  </si>
  <si>
    <t xml:space="preserve">ROLO COMPACTADOR VIBRATÓRIO PÉ DE CARNEIRO PARA SOLOS, POTÊNCIA 80 HP, PESO OPERACIONAL SEM/COM LASTRO 7,4 / 8,8 T, LARGURA DE TRABALHO 1,68 M - CHI DIURNO. AF_02/2016</t>
  </si>
  <si>
    <t xml:space="preserve"> 6.13.3 </t>
  </si>
  <si>
    <t xml:space="preserve">EXECUÇÃO DE PÁTIO/ESTACIONAMENTO EM PISO INTERTRAVADO, COM BLOCO RETANGULAR DE 20 X 10 CM, ESPESSURA 10 CM. AF_12/2015</t>
  </si>
  <si>
    <t xml:space="preserve"> 91277 </t>
  </si>
  <si>
    <t xml:space="preserve">PLACA VIBRATÓRIA REVERSÍVEL COM MOTOR 4 TEMPOS A GASOLINA, FORÇA CENTRÍFUGA DE 25 KN (2500 KGF), POTÊNCIA 5,5 CV - CHP DIURNO. AF_08/2015</t>
  </si>
  <si>
    <t xml:space="preserve"> 91283 </t>
  </si>
  <si>
    <t xml:space="preserve">CORTADORA DE PISO COM MOTOR 4 TEMPOS A GASOLINA, POTÊNCIA DE 13 HP, COM DISCO DE CORTE DIAMANTADO SEGMENTADO PARA CONCRETO, DIÂMETRO DE 350 MM, FURO DE 1" (14 X 1") - CHP DIURNO. AF_08/2015</t>
  </si>
  <si>
    <t xml:space="preserve"> 91278 </t>
  </si>
  <si>
    <t xml:space="preserve">PLACA VIBRATÓRIA REVERSÍVEL COM MOTOR 4 TEMPOS A GASOLINA, FORÇA CENTRÍFUGA DE 25 KN (2500 KGF), POTÊNCIA 5,5 CV - CHI DIURNO. AF_08/2015</t>
  </si>
  <si>
    <t xml:space="preserve"> 91285 </t>
  </si>
  <si>
    <t xml:space="preserve">CORTADORA DE PISO COM MOTOR 4 TEMPOS A GASOLINA, POTÊNCIA DE 13 HP, COM DISCO DE CORTE DIAMANTADO SEGMENTADO PARA CONCRETO, DIÂMETRO DE 350 MM, FURO DE 1" (14 X 1") - CHI DIURNO. AF_08/2015</t>
  </si>
  <si>
    <t xml:space="preserve"> 88260 </t>
  </si>
  <si>
    <t xml:space="preserve">CALCETEIRO COM ENCARGOS COMPLEMENTARES</t>
  </si>
  <si>
    <t xml:space="preserve"> 00000370 </t>
  </si>
  <si>
    <t xml:space="preserve">AREIA MEDIA - POSTO JAZIDA/FORNECEDOR (RETIRADO NA JAZIDA, SEM TRANSPORTE)</t>
  </si>
  <si>
    <t xml:space="preserve"> 00040524 </t>
  </si>
  <si>
    <t xml:space="preserve">BLOQUETE/PISO INTERTRAVADO DE CONCRETO - MODELO ONDA/16 FACES/RETANGULAR/TIJOLINHO/PAVER/HOLANDES/PARALELEPIPEDO, 20 CM X 10 CM, E = 10 CM, RESISTENCIA DE 35 MPA (NBR 9781), COR NATURAL</t>
  </si>
  <si>
    <t xml:space="preserve"> 00004741 </t>
  </si>
  <si>
    <t xml:space="preserve">PO DE PEDRA (POSTO PEDREIRA/FORNECEDOR, SEM FRETE)</t>
  </si>
  <si>
    <t xml:space="preserve"> 6.13.4 </t>
  </si>
  <si>
    <t xml:space="preserve">ASSENTAMENTO DE GUIA (MEIO-FIO) EM TRECHO CURVO, CONFECCIONADA EM CONCRETO PRÉ-FABRICADO, DIMENSÕES 39X6,5X6,5X19 CM (COMPRIMENTO X BASE INFERIOR X BASE SUPERIOR X ALTURA), PARA DELIMITAÇÃO DE JARDINS, PRAÇAS OU PASSEIOS. AF_05/2016</t>
  </si>
  <si>
    <t xml:space="preserve"> 88629 </t>
  </si>
  <si>
    <t xml:space="preserve">ARGAMASSA TRAÇO 1:3 (EM VOLUME DE CIMENTO E AREIA MÉDIA ÚMIDA), PREPARO MANUAL. AF_08/2019</t>
  </si>
  <si>
    <t xml:space="preserve"> 00041680 </t>
  </si>
  <si>
    <t xml:space="preserve">MEIO-FIO OU GUIA DE CONCRETO PRE-MOLDADO, COMP *39* CM, *19 X 6,5/6,5* CM (H X L1/L2)</t>
  </si>
  <si>
    <t xml:space="preserve"> 6.13.5 </t>
  </si>
  <si>
    <t xml:space="preserve">Regularização manual de taludes de cortes e aterros</t>
  </si>
  <si>
    <t xml:space="preserve">B</t>
  </si>
  <si>
    <t xml:space="preserve">Mão de Obra</t>
  </si>
  <si>
    <t xml:space="preserve">Custo Horário</t>
  </si>
  <si>
    <t xml:space="preserve">P9824</t>
  </si>
  <si>
    <t xml:space="preserve">Servente</t>
  </si>
  <si>
    <t xml:space="preserve"> 6.13.6 </t>
  </si>
  <si>
    <t xml:space="preserve">PLANTIO DE GRAMA EM PLACAS. AF_05/2018</t>
  </si>
  <si>
    <t xml:space="preserve"> 00003324 </t>
  </si>
  <si>
    <t xml:space="preserve">GRAMA BATATAIS EM PLACAS, SEM PLANTIO</t>
  </si>
  <si>
    <t xml:space="preserve"> 6.13.7 </t>
  </si>
  <si>
    <t xml:space="preserve">APLICAÇÃO DE ADUBO EM SOLO. AF_05/2018</t>
  </si>
  <si>
    <t xml:space="preserve"> 00038125 </t>
  </si>
  <si>
    <t xml:space="preserve">FERTILIZANTE ORGANICO COMPOSTO, CLASSE A</t>
  </si>
  <si>
    <t xml:space="preserve"> 00003123 </t>
  </si>
  <si>
    <t xml:space="preserve">FERTILIZANTE NPK - 4: 14: 8</t>
  </si>
  <si>
    <t xml:space="preserve"> 6.13.8 </t>
  </si>
  <si>
    <t xml:space="preserve">PLANTIO DE ÁRVORE ORNAMENTAL COM ALTURA DE MUDA MAIOR QUE 2,00 M E MENOR OU IGUAL A 4,00 M. AF_05/2018</t>
  </si>
  <si>
    <t xml:space="preserve"> 00000359 </t>
  </si>
  <si>
    <t xml:space="preserve">MUDA DE ARVORE ORNAMENTAL, OITI/AROEIRA SALSA/ANGICO/IPE/JACARANDA OU EQUIVALENTE  DA REGIAO, H= *2* M</t>
  </si>
  <si>
    <t xml:space="preserve"> 6.13.9 </t>
  </si>
  <si>
    <t xml:space="preserve">PLANTIO DE PALMEIRA COM ALTURA DE MUDA MENOR OU IGUAL A 2,00 M. AF_05/2018</t>
  </si>
  <si>
    <t xml:space="preserve"> 91634 </t>
  </si>
  <si>
    <t xml:space="preserve">GUINDAUTO HIDRÁULICO, CAPACIDADE MÁXIMA DE CARGA 6500 KG, MOMENTO MÁXIMO DE CARGA 5,8 TM, ALCANCE MÁXIMO HORIZONTAL 7,60 M, INCLUSIVE CAMINHÃO TOCO PBT 9.700 KG, POTÊNCIA DE 160 CV - CHP DIURNO. AF_08/2015</t>
  </si>
  <si>
    <t xml:space="preserve"> 91635 </t>
  </si>
  <si>
    <t xml:space="preserve">GUINDAUTO HIDRÁULICO, CAPACIDADE MÁXIMA DE CARGA 6500 KG, MOMENTO MÁXIMO DE CARGA 5,8 TM, ALCANCE MÁXIMO HORIZONTAL 7,60 M, INCLUSIVE CAMINHÃO TOCO PBT 9.700 KG, POTÊNCIA DE 160 CV - CHI DIURNO. AF_08/2015</t>
  </si>
  <si>
    <t xml:space="preserve"> 00038641 </t>
  </si>
  <si>
    <t xml:space="preserve">MUDA DE PALMEIRA, ARECA, H= *1,50* CM</t>
  </si>
  <si>
    <t xml:space="preserve"> 6.13.10 </t>
  </si>
  <si>
    <t xml:space="preserve">PLANTIO DE ÁRVORE ORNAMENTAL COM ALTURA DE MUDA MENOR OU IGUAL A 2,00 M. AF_05/2018</t>
  </si>
  <si>
    <t xml:space="preserve"> 00000358 </t>
  </si>
  <si>
    <t xml:space="preserve">MUDA DE ARVORE ORNAMENTAL, OITI/AROEIRA SALSA/ANGICO/IPE/JACARANDA OU EQUIVALENTE  DA REGIAO, H= *1* M</t>
  </si>
  <si>
    <t xml:space="preserve"> 7.1 </t>
  </si>
  <si>
    <t xml:space="preserve"> 96765 </t>
  </si>
  <si>
    <t xml:space="preserve">ABRIGO PARA HIDRANTE, 90X60X17CM, COM REGISTRO GLOBO ANGULAR 45 GRAUS 2 1/2", ADAPTADOR STORZ 2 1/2", MANGUEIRA DE INCÊNDIO 20M, REDUÇÃO 2 1/2" X 1 1/2" E ESGUICHO EM LATÃO 1 1/2" - FORNECIMENTO E INSTALAÇÃO. AF_10/2020</t>
  </si>
  <si>
    <t xml:space="preserve"> 88248 </t>
  </si>
  <si>
    <t xml:space="preserve">AUXILIAR DE ENCANADOR OU BOMBEIRO HIDRÁULICO COM ENCARGOS COMPLEMENTARES</t>
  </si>
  <si>
    <t xml:space="preserve"> 00010900 </t>
  </si>
  <si>
    <t xml:space="preserve">ADAPTADOR, EM LATAO, ENGATE RAPIDO1 1/2" X ROSCA INTERNA 5 FIOS 2 1/2",  PARA INSTALACAO PREDIAL DE COMBATE A INCENDIO</t>
  </si>
  <si>
    <t xml:space="preserve"> 00004350 </t>
  </si>
  <si>
    <t xml:space="preserve">BUCHA DE NYLON, DIAMETRO DO FURO 8 MM, COMPRIMENTO 40 MM, COM PARAFUSO DE ROSCA SOBERBA, CABECA CHATA, FENDA SIMPLES, 4,8 X 50 MM</t>
  </si>
  <si>
    <t xml:space="preserve"> 00020963 </t>
  </si>
  <si>
    <t xml:space="preserve">CAIXA DE INCENDIO/ABRIGO PARA MANGUEIRA, DE SOBREPOR/EXTERNA, COM 90 X 60 X 17 CM, EM CHAPA DE ACO, PORTA COM VENTILACAO, VISOR COM A INSCRICAO "INCENDIO", SUPORTE/CESTA INTERNA PARA A MANGUEIRA, PINTURA ELETROSTATICA VERMELHA</t>
  </si>
  <si>
    <t xml:space="preserve"> 00020971 </t>
  </si>
  <si>
    <t xml:space="preserve">CHAVE DUPLA PARA CONEXOES TIPO STORZ, ENGATE RAPIDO 1 1/2" X 2 1/2", EM LATAO, PARA INSTALACAO PREDIAL COMBATE A INCENDIO</t>
  </si>
  <si>
    <t xml:space="preserve"> 00037554 </t>
  </si>
  <si>
    <t xml:space="preserve">ESGUICHO JATO REGULAVEL, TIPO ELKHART, ENGATE RAPIDO 1 1/2", PARA COMBATE A INCENDIO</t>
  </si>
  <si>
    <t xml:space="preserve"> 00021030 </t>
  </si>
  <si>
    <t xml:space="preserve">MANGUEIRA DE INCENDIO, TIPO 1, DE 1 1/2", COMPRIMENTO = 20 M, TECIDO EM FIO DE POLIESTER E TUBO INTERNO EM BORRACHA SINTETICA, COM UNIOES ENGATE RAPIDO</t>
  </si>
  <si>
    <t xml:space="preserve"> 00010904 </t>
  </si>
  <si>
    <t xml:space="preserve">REGISTRO OU VALVULA GLOBO ANGULAR EM LATAO, PARA HIDRANTES EM INSTALACAO PREDIAL DE INCENDIO, 45 GRAUS, DIAMETRO DE 2 1/2", COM VOLANTE, CLASSE DE PRESSAO DE ATE 200 PSI</t>
  </si>
  <si>
    <t xml:space="preserve"> 7.2 </t>
  </si>
  <si>
    <t xml:space="preserve"> 101915 </t>
  </si>
  <si>
    <t xml:space="preserve">CONJUNTO DE MANGUEIRA PARA COMBATE A INCÊNDIO EM FIBRA DE POLIESTER PURA, COM 1.1/2", REVESTIDA INTERNAMENTE, COMPRIMENTO DE 15M - FORNECIMENTO E INSTALAÇÃO. AF_10/2020</t>
  </si>
  <si>
    <t xml:space="preserve"> 00021029 </t>
  </si>
  <si>
    <t xml:space="preserve">MANGUEIRA DE INCENDIO, TIPO 1, DE 1 1/2", COMPRIMENTO = 15 M, TECIDO EM FIO DE POLIESTER E TUBO INTERNO EM BORRACHA SINTETICA, COM UNIOES ENGATE RAPIDO</t>
  </si>
  <si>
    <t xml:space="preserve"> 7.3 </t>
  </si>
  <si>
    <t xml:space="preserve"> 92367 </t>
  </si>
  <si>
    <t xml:space="preserve">TUBO DE AÇO GALVANIZADO COM COSTURA, CLASSE MÉDIA, DN 65 (2 1/2"), CONEXÃO ROSQUEADA, INSTALADO EM REDE DE ALIMENTAÇÃO PARA HIDRANTE - FORNECIMENTO E INSTALAÇÃO. AF_10/2020</t>
  </si>
  <si>
    <t xml:space="preserve"> 00007701 </t>
  </si>
  <si>
    <t xml:space="preserve">TUBO ACO GALVANIZADO COM COSTURA, CLASSE MEDIA, DN 2.1/2", E = *3,65* MM, PESO *6,51* KG/M (NBR 5580)</t>
  </si>
  <si>
    <t xml:space="preserve"> 7.4 </t>
  </si>
  <si>
    <t xml:space="preserve"> 97495 </t>
  </si>
  <si>
    <t xml:space="preserve">TÊ, EM AÇO, CONEXÃO SOLDADA, DN 65 (2 1/2"), INSTALADO EM REDE DE ALIMENTAÇÃO PARA HIDRANTE - FORNECIMENTO E INSTALAÇÃO. AF_10/2020</t>
  </si>
  <si>
    <t xml:space="preserve"> 88317 </t>
  </si>
  <si>
    <t xml:space="preserve">SOLDADOR COM ENCARGOS COMPLEMENTARES</t>
  </si>
  <si>
    <t xml:space="preserve"> 00040398 </t>
  </si>
  <si>
    <t xml:space="preserve">TE 90 GRAUS EM ACO CARBONO, SOLDAVEL, PRESSAO 3.000 LBS, DN 2 1/2"</t>
  </si>
  <si>
    <t xml:space="preserve"> 7.5 </t>
  </si>
  <si>
    <t xml:space="preserve"> 94473 </t>
  </si>
  <si>
    <t xml:space="preserve">COTOVELO 90 GRAUS, EM FERRO GALVANIZADO, CONEXÃO ROSQUEADA, DN 65 (2 1/2_x0094_), INSTALADO EM RESERVAÇÃO DE ÁGUA DE EDIFICAÇÃO QUE POSSUA RESERVATÓRIO DE FIBRA/FIBROCIMENTO _x0096_ FORNECIMENTO E INSTALAÇÃO. AF_06/2016</t>
  </si>
  <si>
    <t xml:space="preserve"> 00003470 </t>
  </si>
  <si>
    <t xml:space="preserve">COTOVELO 90 GRAUS DE FERRO GALVANIZADO, COM ROSCA BSP, DE 2 1/2"</t>
  </si>
  <si>
    <t xml:space="preserve"> 00003148 </t>
  </si>
  <si>
    <t xml:space="preserve">FITA VEDA ROSCA EM ROLOS DE 18 MM X 50 M (L X C)</t>
  </si>
  <si>
    <t xml:space="preserve"> 00007307 </t>
  </si>
  <si>
    <t xml:space="preserve">FUNDO ANTICORROSIVO PARA METAIS FERROSOS (ZARCAO)</t>
  </si>
  <si>
    <t xml:space="preserve"> 7.6 </t>
  </si>
  <si>
    <t xml:space="preserve"> 94474 </t>
  </si>
  <si>
    <t xml:space="preserve">COTOVELO 45 GRAUS, EM FERRO GALVANIZADO, CONEXÃO ROSQUEADA, DN 65 (2 1/2_x0094_), INSTALADO EM RESERVAÇÃO DE ÁGUA DE EDIFICAÇÃO QUE POSSUA RESERVATÓRIO DE FIBRA/FIBROCIMENTO _x0096_ FORNECIMENTO E INSTALAÇÃO. AF_06/2016</t>
  </si>
  <si>
    <t xml:space="preserve"> 00012402 </t>
  </si>
  <si>
    <t xml:space="preserve">COTOVELO 45 GRAUS DE FERRO GALVANIZADO, COM ROSCA BSP, DE 2 1/2"</t>
  </si>
  <si>
    <t xml:space="preserve"> 7.7 </t>
  </si>
  <si>
    <t xml:space="preserve"> 94467 </t>
  </si>
  <si>
    <t xml:space="preserve">LUVA, EM FERRO GALVANIZADO, CONEXÃO ROSQUEADA, DN 65 (2 1/2_x0094_), INSTALADO EM RESERVAÇÃO DE ÁGUA DE EDIFICAÇÃO QUE POSSUA RESERVATÓRIO DE FIBRA/FIBROCIMENTO _x0096_ FORNECIMENTO E INSTALAÇÃO. AF_06/2016</t>
  </si>
  <si>
    <t xml:space="preserve"> 00003913 </t>
  </si>
  <si>
    <t xml:space="preserve">LUVA DE FERRO GALVANIZADO, COM ROSCA BSP, DE 2 1/2"</t>
  </si>
  <si>
    <t xml:space="preserve"> 7.8 </t>
  </si>
  <si>
    <t xml:space="preserve"> COMP-RU-AUX-13 </t>
  </si>
  <si>
    <t xml:space="preserve"> 88264 </t>
  </si>
  <si>
    <t xml:space="preserve"> COMP.37 </t>
  </si>
  <si>
    <t xml:space="preserve">CENTRAL DE ALARME E DETECÇÃO DE INCENDIO, CAPACIDADE: 2 BATERIAS, 8 LAÇOS, COM 2 LINHAS, MOD.VR-8L, VERIN OU SIMILAR</t>
  </si>
  <si>
    <t xml:space="preserve"> 7.9 </t>
  </si>
  <si>
    <t xml:space="preserve"> ELE-SIR-010 </t>
  </si>
  <si>
    <t xml:space="preserve">SIRENE DE ALTA POTÊNCIA, TIMBRE Ø 150MM, 100DCB</t>
  </si>
  <si>
    <t xml:space="preserve"> MATED- 12977 </t>
  </si>
  <si>
    <t xml:space="preserve">SIRENE DE ALTA POTÊNCIA , TIMBRE Ø 150MM, 100DCB</t>
  </si>
  <si>
    <t xml:space="preserve"> 7.10 </t>
  </si>
  <si>
    <t xml:space="preserve"> INC-ACI-005 </t>
  </si>
  <si>
    <t xml:space="preserve">ACIONADOR MANUAL DE ALARME DE INCÊNDIO</t>
  </si>
  <si>
    <t xml:space="preserve"> MATED- 11480 </t>
  </si>
  <si>
    <t xml:space="preserve">ACIONADOR MANUAL DE ALARME DE INCÊNDIO ( ALTURA: 89MM/LARGURA: 93MM/PROFUNDIDADE: 26,5  MM/TENSÃO: 17-28 V)</t>
  </si>
  <si>
    <t xml:space="preserve"> 7.11 </t>
  </si>
  <si>
    <t xml:space="preserve"> INC-EXT-016 </t>
  </si>
  <si>
    <t xml:space="preserve">EXTINTOR DE INCÊNDIO TIPO PÓ QUÍMICO 2-A:20-B:C, CAPACIDADE 6 KG</t>
  </si>
  <si>
    <t xml:space="preserve"> MATED- 12539 </t>
  </si>
  <si>
    <t xml:space="preserve">EXTINTOR DE PÓ QUIMICO (CAPACIDADE EXTINTORA: 2-A:20-B:C|AGENTE: FOSFATO MONOAMÔNICO| CARGA: 4KG)</t>
  </si>
  <si>
    <t xml:space="preserve"> 7.12 </t>
  </si>
  <si>
    <t xml:space="preserve"> INC-EXT-015 </t>
  </si>
  <si>
    <t xml:space="preserve">EXTINTOR DE INCÊNDIO TIPO PÓ QUÍMICO 20-B:C, CAPACIDADE 6 KG</t>
  </si>
  <si>
    <t xml:space="preserve"> MATED- 12538 </t>
  </si>
  <si>
    <t xml:space="preserve">EXTINTOR DE PÓ QUIMICO (CAPACIDADE EXTINTORA: 20B:C|AGENTE: FOSFATO MONOAMÔNICO|CARGA: 4KG)</t>
  </si>
  <si>
    <t xml:space="preserve"> 7.13 </t>
  </si>
  <si>
    <t xml:space="preserve"> INC-ABRIGOEXT-02 </t>
  </si>
  <si>
    <t xml:space="preserve">ABRIGO DE SOBREPOR EM CHAPA DE AÇO CARBONO PINTADO COM TINTA A BASE DE EPOXI VERMELHA, DIMENSÕES 75X35X25CM</t>
  </si>
  <si>
    <t xml:space="preserve"> Abrigo ext </t>
  </si>
  <si>
    <t xml:space="preserve">ABRIGO PARA EXTINTOR DE INCENDIO DE SOBREPOR DIMENSÕES 75X35X25CM</t>
  </si>
  <si>
    <t xml:space="preserve"> 7.14 </t>
  </si>
  <si>
    <t xml:space="preserve"> 97599 </t>
  </si>
  <si>
    <t xml:space="preserve">LUMINÁRIA DE EMERGÊNCIA, COM 30 LÂMPADAS LED DE 2 W, SEM REATOR - FORNECIMENTO E INSTALAÇÃO. AF_02/2020</t>
  </si>
  <si>
    <t xml:space="preserve"> 88247 </t>
  </si>
  <si>
    <t xml:space="preserve">AUXILIAR DE ELETRICISTA COM ENCARGOS COMPLEMENTARES</t>
  </si>
  <si>
    <t xml:space="preserve"> 00038774 </t>
  </si>
  <si>
    <t xml:space="preserve">LUMINARIA DE EMERGENCIA 30 LEDS, POTENCIA 2 W, BATERIA DE LITIO, AUTONOMIA DE 6 HORAS</t>
  </si>
  <si>
    <t xml:space="preserve"> 7.15 </t>
  </si>
  <si>
    <t xml:space="preserve"> INC-PLA-015 </t>
  </si>
  <si>
    <t xml:space="preserve">PLACA FOTOLUMINESCENTE "S1" OU "S2"- 380 X 190 MM (SAÍDA - DIREITA)</t>
  </si>
  <si>
    <t xml:space="preserve"> MATED- 12919 </t>
  </si>
  <si>
    <t xml:space="preserve">PLACA FOTOLUMINESCENTE (TIPO : S1|FORMATO: RETANGULAR|DIMENSÃO: 380MMX190MM| INFORMAÇÃO: PICTOGRAMA SEM TEXTO - SAÍDA DE EMERGÊNCIA DIREITA)</t>
  </si>
  <si>
    <t xml:space="preserve"> 7.16 </t>
  </si>
  <si>
    <t xml:space="preserve"> INC-HID-005 </t>
  </si>
  <si>
    <t xml:space="preserve"> MATED- 12071 </t>
  </si>
  <si>
    <t xml:space="preserve">ADAPTADOR EM LATÃO PARA INSTALAÇÃO PREDIAL DE COMBATE A INCÊNDIO (MATERIAL: LATÃO|ENGATE RÁPIDO: 2. 1/2"|ROSCA INTERNA: 5 FIOS 2.1/2")</t>
  </si>
  <si>
    <t xml:space="preserve"> MATED- 11256 </t>
  </si>
  <si>
    <t xml:space="preserve">CAL HIDRATADA (TIPO: CH- III)</t>
  </si>
  <si>
    <t xml:space="preserve"> MATED- 11624 </t>
  </si>
  <si>
    <t xml:space="preserve">FITA DE VEDAÇÃO PARA TUBOS E CONEXÕES ROSCÁVEIS (LARGURA: 12 MM)</t>
  </si>
  <si>
    <t xml:space="preserve"> MATED- 11251 </t>
  </si>
  <si>
    <t xml:space="preserve">PEDRA BRITADA POSTO OBRA (NÚMERO: 2| GRANULOMETRIA: 19-38MM )</t>
  </si>
  <si>
    <t xml:space="preserve"> MATED- 11485 </t>
  </si>
  <si>
    <t xml:space="preserve">REGISTRO TIPO GLOBO ANGULAR (APLICAÇÃO: HIDRANTES|DIÂMETRO: 2.1/ 2" [63 MM]|ÂNGULO: 45°| MATERIAL: BRONZE| ACABAMENTO: EM LATÃO COM VOLANTE| EXTREMIDADE: ROSCADA)</t>
  </si>
  <si>
    <t xml:space="preserve"> MATED- 12540 </t>
  </si>
  <si>
    <t xml:space="preserve">TAMPA DE FERRO FUNDIDO PARA HIDRANTE DE RECALQUE</t>
  </si>
  <si>
    <t xml:space="preserve"> MATED- 11486 </t>
  </si>
  <si>
    <t xml:space="preserve">Tampão cego com corrente para hidrante em latão ( diâmetro da seção: 2 1/2 ")</t>
  </si>
  <si>
    <t xml:space="preserve"> MATED- 11315 </t>
  </si>
  <si>
    <t xml:space="preserve">TIJOLO MACIÇO (TIPO: COMUM|COMPRIMENTO: 190MM|LARGURA: 90MM| ALTURA: 50MM*)*VALORES REFERENCIAIS APROXIMADOS</t>
  </si>
  <si>
    <t xml:space="preserve"> 7.17 </t>
  </si>
  <si>
    <t xml:space="preserve"> SER-ESC-010 </t>
  </si>
  <si>
    <t xml:space="preserve"> MATED- 12593 </t>
  </si>
  <si>
    <t xml:space="preserve">ESCADA MARINHEIRO EM TUBO GALVANIZADO D = 3/ 4"/ D = 1/2" - TIPO1</t>
  </si>
  <si>
    <t xml:space="preserve"> 7.18 </t>
  </si>
  <si>
    <t xml:space="preserve"> ED-9941 </t>
  </si>
  <si>
    <t xml:space="preserve"> SER-ALÇ-010 </t>
  </si>
  <si>
    <t xml:space="preserve">ALÇAPÃO 80 X 80 CM COM COM QUADRO DE CANTONEIRA METÁLICA 1"X 1/8", TAMPA EM CANTONEIRA 7/8"X 1/8" E CHAPA METÁLICA ENRIJECIDA POR PERFIL "T</t>
  </si>
  <si>
    <t xml:space="preserve"> TER-API-005 </t>
  </si>
  <si>
    <t xml:space="preserve">APILOAMENTO DO FUNDO DE VALAS COM SOQUETE</t>
  </si>
  <si>
    <t xml:space="preserve"> ARM-AÇO-020 </t>
  </si>
  <si>
    <t xml:space="preserve">CORTE, DOBRA E MONTAGEM DE AÇO CA-50/60</t>
  </si>
  <si>
    <t xml:space="preserve"> SER-DEG-005 </t>
  </si>
  <si>
    <t xml:space="preserve">DEGRAU DE ESCADA DE MARINHEIRO DE FERRO REDONDO DE 7/8" ENGASTADO</t>
  </si>
  <si>
    <t xml:space="preserve"> TER-ESC-035 </t>
  </si>
  <si>
    <t xml:space="preserve">ESCAVAÇÃO MANUAL DE VALA COM PROFUNDIDADE MENOR OU IGUAL A 1,5M</t>
  </si>
  <si>
    <t xml:space="preserve"> FUN-FOR-010 </t>
  </si>
  <si>
    <t xml:space="preserve">FORMA E DESFORMA DE COMPENSADO RESINADO, ESP. 12MM, REAPROVEITAMENTO (3X) (FUNDAÇÃO)</t>
  </si>
  <si>
    <t xml:space="preserve"> FUN-CON-045 </t>
  </si>
  <si>
    <t xml:space="preserve">FORNECIMENTO DE CONCRETO ESTRUTURAL, PREPARADO EM OBRA COM BETONEIRA, COM FCK 20 MPA, INCLUSIVE LANÇAMENTO, ADENSAMENTO E ACABAMENTO (FUNDAÇÃO)</t>
  </si>
  <si>
    <t xml:space="preserve"> FUN-LAS-005 </t>
  </si>
  <si>
    <t xml:space="preserve">LASTRO DE CONCRETO MAGRO, INCLUSIVE TRANSPORTE, LANÇAMENTO E ADENSAMENTO</t>
  </si>
  <si>
    <t xml:space="preserve"> REV-REB-010 </t>
  </si>
  <si>
    <t xml:space="preserve">REBOCO COM ARGAMASSA, TRAÇO 1:2:9 (CIMENTO, CAL E AREIA), COM ADITIVO IMPERMEABILIZANTE, ESP. 20MM, APLICAÇÃO MANUAL, PREPARO MECÂNICO</t>
  </si>
  <si>
    <t xml:space="preserve"> 7.19 </t>
  </si>
  <si>
    <t xml:space="preserve"> INC-BOM-010 </t>
  </si>
  <si>
    <t xml:space="preserve"> MATED- 13045 </t>
  </si>
  <si>
    <t xml:space="preserve"> 7.20 </t>
  </si>
  <si>
    <t xml:space="preserve"> 102118 </t>
  </si>
  <si>
    <t xml:space="preserve">BOMBA CENTRÍFUGA, TRIFÁSICA, 3 CV OU 2,96 HP, HM 34 A 40 M, Q 8,6 A 14,8 M3/H - FORNECIMENTO E INSTALAÇÃO. AF_12/2020</t>
  </si>
  <si>
    <t xml:space="preserve"> 00011267 </t>
  </si>
  <si>
    <t xml:space="preserve">ARRUELA LISA, REDONDA, DE LATAO POLIDO, DIAMETRO NOMINAL 5/8", DIAMETRO EXTERNO = 34 MM, DIAMETRO DO FURO = 17 MM, ESPESSURA = *2,5* MM</t>
  </si>
  <si>
    <t xml:space="preserve"> 00000736 </t>
  </si>
  <si>
    <t xml:space="preserve">BOMBA CENTRIFUGA  MOTOR ELETRICO TRIFASICO 2,96HP, DIAMETRO DE SUCCAO X ELEVACAO 1 1/2" X 1 1/4", DIAMETRO DO ROTOR 148 MM, HM/Q: 34 M / 14,80 M3/H A 40 M / 8,60 M3/H</t>
  </si>
  <si>
    <t xml:space="preserve"> 00039997 </t>
  </si>
  <si>
    <t xml:space="preserve">PORCA ZINCADA, SEXTAVADA, DIAMETRO 1/4"</t>
  </si>
  <si>
    <t xml:space="preserve"> 00039996 </t>
  </si>
  <si>
    <t xml:space="preserve">VERGALHAO ZINCADO ROSCA TOTAL, 1/4 " (6,3 MM)</t>
  </si>
  <si>
    <t xml:space="preserve"> 8.1.1 </t>
  </si>
  <si>
    <t xml:space="preserve"> 90373 </t>
  </si>
  <si>
    <t xml:space="preserve">JOELHO 90 GRAUS COM BUCHA DE LATÃO, PVC, SOLDÁVEL, DN 25MM, X 1/2_x0094_ INSTALADO EM RAMAL OU SUB-RAMAL DE ÁGUA - FORNECIMENTO E INSTALAÇÃO. AF_12/2014</t>
  </si>
  <si>
    <t xml:space="preserve"> 00000122 </t>
  </si>
  <si>
    <t xml:space="preserve">ADESIVO PLASTICO PARA PVC, FRASCO COM *850* GR</t>
  </si>
  <si>
    <t xml:space="preserve"> 00020147 </t>
  </si>
  <si>
    <t xml:space="preserve">JOELHO PVC, SOLDAVEL, COM BUCHA DE LATAO, 90 GRAUS, 25 MM X 1/2", PARA AGUA FRIA PREDIAL</t>
  </si>
  <si>
    <t xml:space="preserve"> 00038383 </t>
  </si>
  <si>
    <t xml:space="preserve">LIXA D'AGUA EM FOLHA, GRAO 100</t>
  </si>
  <si>
    <t xml:space="preserve"> 00020083 </t>
  </si>
  <si>
    <t xml:space="preserve">SOLUCAO PREPARADORA / LIMPADORA PARA PVC, FRASCO COM 1000 CM3</t>
  </si>
  <si>
    <t xml:space="preserve"> 8.1.2 </t>
  </si>
  <si>
    <t xml:space="preserve"> 89366 </t>
  </si>
  <si>
    <t xml:space="preserve">JOELHO 90 GRAUS COM BUCHA DE LATÃO, PVC, SOLDÁVEL, DN 25MM, X 3/4_x0094_ INSTALADO EM RAMAL OU SUB-RAMAL DE ÁGUA - FORNECIMENTO E INSTALAÇÃO. AF_12/2014</t>
  </si>
  <si>
    <t xml:space="preserve"> 00003524 </t>
  </si>
  <si>
    <t xml:space="preserve">JOELHO PVC, SOLDAVEL, COM BUCHA DE LATAO, 90 GRAUS, 25 MM X 3/4", PARA AGUA FRIA PREDIAL</t>
  </si>
  <si>
    <t xml:space="preserve"> 8.1.3 </t>
  </si>
  <si>
    <t xml:space="preserve"> 89427 </t>
  </si>
  <si>
    <t xml:space="preserve">LUVA COM BUCHA DE LATÃO, PVC, SOLDÁVEL, DN 25MM X 3/4_x0094_, INSTALADO EM RAMAL DE DISTRIBUIÇÃO DE ÁGUA - FORNECIMENTO E INSTALAÇÃO. AF_12/2014</t>
  </si>
  <si>
    <t xml:space="preserve"> 00003870 </t>
  </si>
  <si>
    <t xml:space="preserve">LUVA SOLDAVEL COM BUCHA DE LATAO, PVC, 25 MM X 3/4"</t>
  </si>
  <si>
    <t xml:space="preserve"> 8.1.4 </t>
  </si>
  <si>
    <t xml:space="preserve"> HID-REG-075 </t>
  </si>
  <si>
    <t xml:space="preserve">MATED- 26305</t>
  </si>
  <si>
    <t xml:space="preserve">CANOPLA E VOLANTE PARA REGISTRO ( ACABAMENTO: MÉDIO| MATERIAL: METAL CROMADO|TIPO: REDONDO |TAMANHO: 1/2" ATÉ 1"| REFERÊNCIA: C40/C50 OU EQUIVALENTE)</t>
  </si>
  <si>
    <t xml:space="preserve">MATED- 11496</t>
  </si>
  <si>
    <t xml:space="preserve">REGISTRO DE GAVETA BASE (DIÂMETRO DA SEÇÃO: 3/4"|DIÂMETRO ADAPTADOR OU LUVA SOLDÁVEL: 25MM| ACABAMENTO: NÃO INCLUSO)</t>
  </si>
  <si>
    <t xml:space="preserve"> 8.1.5 </t>
  </si>
  <si>
    <t xml:space="preserve"> HID-REG-080 </t>
  </si>
  <si>
    <t xml:space="preserve">MATED- 11624</t>
  </si>
  <si>
    <t xml:space="preserve">MATED- 11497</t>
  </si>
  <si>
    <t xml:space="preserve">REGISTRO DE GAVETA BASE (DIÂMETRO DA SEÇÃO: 1"|DIÂMETRO ADAPTADOR OU LUVA SOLDÁVEL: 32MM| ACABAMENTO: NÃO INCLUSO)</t>
  </si>
  <si>
    <t xml:space="preserve"> 8.1.6 </t>
  </si>
  <si>
    <t xml:space="preserve"> 89383 </t>
  </si>
  <si>
    <t xml:space="preserve">ADAPTADOR CURTO COM BOLSA E ROSCA PARA REGISTRO, PVC, SOLDÁVEL, DN 25MM X 3/4_x0094_, INSTALADO EM RAMAL OU SUB-RAMAL DE ÁGUA - FORNECIMENTO E INSTALAÇÃO. AF_12/2014</t>
  </si>
  <si>
    <t xml:space="preserve"> 00000065 </t>
  </si>
  <si>
    <t xml:space="preserve">ADAPTADOR PVC SOLDAVEL CURTO COM BOLSA E ROSCA, 25 MM X 3/4", PARA AGUA FRIA</t>
  </si>
  <si>
    <t xml:space="preserve"> 8.1.7 </t>
  </si>
  <si>
    <t xml:space="preserve"> 89391 </t>
  </si>
  <si>
    <t xml:space="preserve">ADAPTADOR CURTO COM BOLSA E ROSCA PARA REGISTRO, PVC, SOLDÁVEL, DN 32MM X 1_x0094_, INSTALADO EM RAMAL OU SUB-RAMAL DE ÁGUA - FORNECIMENTO E INSTALAÇÃO. AF_12/2014</t>
  </si>
  <si>
    <t xml:space="preserve"> 00000108 </t>
  </si>
  <si>
    <t xml:space="preserve">ADAPTADOR PVC SOLDAVEL CURTO COM BOLSA E ROSCA, 32 MM X 1", PARA AGUA FRIA</t>
  </si>
  <si>
    <t xml:space="preserve"> 8.1.8 </t>
  </si>
  <si>
    <t xml:space="preserve"> 94703 </t>
  </si>
  <si>
    <t xml:space="preserve">ADAPTADOR COM FLANGE E ANEL DE VEDAÇÃO, PVC, SOLDÁVEL, DN  25 MM X 3/4 , INSTALADO EM RESERVAÇÃO DE ÁGUA DE EDIFICAÇÃO QUE POSSUA RESERVATÓRIO DE FIBRA/FIBROCIMENTO   FORNECIMENTO E INSTALAÇÃO. AF_06/2016</t>
  </si>
  <si>
    <t xml:space="preserve"> 00020080 </t>
  </si>
  <si>
    <t xml:space="preserve">ADESIVO PLASTICO PARA PVC, FRASCO COM 175 GR</t>
  </si>
  <si>
    <t xml:space="preserve"> 00000096 </t>
  </si>
  <si>
    <t xml:space="preserve">ADAPTADOR PVC SOLDAVEL, COM FLANGE E ANEL DE VEDACAO, 25 MM X 3/4", PARA CAIXA D'AGUA</t>
  </si>
  <si>
    <t xml:space="preserve"> 8.1.9 </t>
  </si>
  <si>
    <t xml:space="preserve"> 94796 </t>
  </si>
  <si>
    <t xml:space="preserve">TORNEIRA DE BOIA PARA CAIXA D'ÁGUA, ROSCÁVEL, 3/4" - FORNECIMENTO E INSTALAÇÃO. AF_08/2021</t>
  </si>
  <si>
    <t xml:space="preserve"> 00011830 </t>
  </si>
  <si>
    <t xml:space="preserve">TORNEIRA DE BOIA CONVENCIONAL PARA CAIXA D'AGUA, AGUA FRIA, 3/4", COM HASTE E TORNEIRA METALICOS E BALAO PLASTICO</t>
  </si>
  <si>
    <t xml:space="preserve"> 8.1.10 </t>
  </si>
  <si>
    <t xml:space="preserve"> 94707 </t>
  </si>
  <si>
    <t xml:space="preserve">ADAPTADOR COM FLANGE E ANEL DE VEDAÇÃO, PVC, SOLDÁVEL, DN 60 MM X 2 , INSTALADO EM RESERVAÇÃO DE ÁGUA DE EDIFICAÇÃO QUE POSSUA RESERVATÓRIO DE FIBRA/FIBROCIMENTO   FORNECIMENTO E INSTALAÇÃO. AF_06/2016</t>
  </si>
  <si>
    <t xml:space="preserve"> 00000100 </t>
  </si>
  <si>
    <t xml:space="preserve">ADAPTADOR PVC SOLDAVEL, COM FLANGES E ANEL DE VEDACAO, 60 MM X 2", PARA CAIXA D' AGUA</t>
  </si>
  <si>
    <t xml:space="preserve"> 8.1.11 </t>
  </si>
  <si>
    <t xml:space="preserve"> 89408 </t>
  </si>
  <si>
    <t xml:space="preserve"> 00003529 </t>
  </si>
  <si>
    <t xml:space="preserve">JOELHO PVC, SOLDAVEL, 90 GRAUS, 25 MM, PARA AGUA FRIA PREDIAL</t>
  </si>
  <si>
    <t xml:space="preserve"> 8.1.12 </t>
  </si>
  <si>
    <t xml:space="preserve"> 89413 </t>
  </si>
  <si>
    <t xml:space="preserve"> 00003536 </t>
  </si>
  <si>
    <t xml:space="preserve">JOELHO PVC, SOLDAVEL, 90 GRAUS, 32 MM, PARA AGUA FRIA PREDIAL</t>
  </si>
  <si>
    <t xml:space="preserve"> 8.1.13 </t>
  </si>
  <si>
    <t xml:space="preserve"> 89497 </t>
  </si>
  <si>
    <t xml:space="preserve"> 00003535 </t>
  </si>
  <si>
    <t xml:space="preserve">JOELHO PVC, SOLDAVEL, 90 GRAUS, 40 MM, PARA AGUA FRIA PREDIAL</t>
  </si>
  <si>
    <t xml:space="preserve"> 8.1.14 </t>
  </si>
  <si>
    <t xml:space="preserve"> 94680 </t>
  </si>
  <si>
    <t xml:space="preserve"> 00003539 </t>
  </si>
  <si>
    <t xml:space="preserve">JOELHO PVC, SOLDAVEL, 90 GRAUS, 60 MM, PARA AGUA FRIA PREDIAL</t>
  </si>
  <si>
    <t xml:space="preserve"> 8.1.15 </t>
  </si>
  <si>
    <t xml:space="preserve"> COMP-HID-013 </t>
  </si>
  <si>
    <t xml:space="preserve">JOELHO REDUCAO PVC SOLDAVEL 90º AGUA FRIA 32X25MM - FORNECIMENTO E INSTALACAO</t>
  </si>
  <si>
    <t xml:space="preserve"> 00003538 </t>
  </si>
  <si>
    <t xml:space="preserve">JOELHO DE REDUCAO, PVC SOLDAVEL, 90 GRAUS,  32 MM X 25 MM, PARA AGUA FRIA PREDIAL</t>
  </si>
  <si>
    <t xml:space="preserve"> 8.1.16 </t>
  </si>
  <si>
    <t xml:space="preserve"> 89386 </t>
  </si>
  <si>
    <t xml:space="preserve">LUVA, PVC, SOLDÁVEL, DN 32MM, INSTALADO EM RAMAL OU SUB-RAMAL DE ÁGUA - FORNECIMENTO E INSTALAÇÃO. AF_12/2014</t>
  </si>
  <si>
    <t xml:space="preserve"> 00003903 </t>
  </si>
  <si>
    <t xml:space="preserve">LUVA PVC SOLDAVEL, 32 MM, PARA AGUA FRIA PREDIAL</t>
  </si>
  <si>
    <t xml:space="preserve"> 8.1.17 </t>
  </si>
  <si>
    <t xml:space="preserve"> 89378 </t>
  </si>
  <si>
    <t xml:space="preserve">LUVA, PVC, SOLDÁVEL, DN 25MM, INSTALADO EM RAMAL OU SUB-RAMAL DE ÁGUA - FORNECIMENTO E INSTALAÇÃO. AF_12/2014</t>
  </si>
  <si>
    <t xml:space="preserve"> 00003904 </t>
  </si>
  <si>
    <t xml:space="preserve">LUVA PVC SOLDAVEL, 25 MM, PARA AGUA FRIA PREDIAL</t>
  </si>
  <si>
    <t xml:space="preserve"> 8.1.18 </t>
  </si>
  <si>
    <t xml:space="preserve"> 89356 </t>
  </si>
  <si>
    <t xml:space="preserve">TUBO, PVC, SOLDÁVEL, DN 25MM, INSTALADO EM RAMAL OU SUB-RAMAL DE ÁGUA - FORNECIMENTO E INSTALAÇÃO. AF_12/2014</t>
  </si>
  <si>
    <t xml:space="preserve"> 00009868 </t>
  </si>
  <si>
    <t xml:space="preserve">TUBO PVC, SOLDAVEL, DN 25 MM, AGUA FRIA (NBR-5648)</t>
  </si>
  <si>
    <t xml:space="preserve"> 8.1.19 </t>
  </si>
  <si>
    <t xml:space="preserve"> 89357 </t>
  </si>
  <si>
    <t xml:space="preserve">TUBO, PVC, SOLDÁVEL, DN 32MM, INSTALADO EM RAMAL OU SUB-RAMAL DE ÁGUA - FORNECIMENTO E INSTALAÇÃO. AF_12/2014</t>
  </si>
  <si>
    <t xml:space="preserve"> 00009869 </t>
  </si>
  <si>
    <t xml:space="preserve">TUBO PVC, SOLDAVEL, DN 32 MM, AGUA FRIA (NBR-5648)</t>
  </si>
  <si>
    <t xml:space="preserve"> 8.1.20 </t>
  </si>
  <si>
    <t xml:space="preserve"> 89448 </t>
  </si>
  <si>
    <t xml:space="preserve">TUBO, PVC, SOLDÁVEL, DN 40MM, INSTALADO EM PRUMADA DE ÁGUA - FORNECIMENTO E INSTALAÇÃO. AF_12/2014</t>
  </si>
  <si>
    <t xml:space="preserve"> 00009874 </t>
  </si>
  <si>
    <t xml:space="preserve">TUBO PVC, SOLDAVEL, DN 40 MM, AGUA FRIA (NBR-5648)</t>
  </si>
  <si>
    <t xml:space="preserve"> 8.1.21 </t>
  </si>
  <si>
    <t xml:space="preserve"> 89449 </t>
  </si>
  <si>
    <t xml:space="preserve">TUBO, PVC, SOLDÁVEL, DN 50MM, INSTALADO EM PRUMADA DE ÁGUA - FORNECIMENTO E INSTALAÇÃO. AF_12/2014</t>
  </si>
  <si>
    <t xml:space="preserve"> 00009875 </t>
  </si>
  <si>
    <t xml:space="preserve">TUBO PVC, SOLDAVEL, DN 50 MM, PARA AGUA FRIA (NBR-5648)</t>
  </si>
  <si>
    <t xml:space="preserve"> 8.1.22 </t>
  </si>
  <si>
    <t xml:space="preserve"> 94652 </t>
  </si>
  <si>
    <t xml:space="preserve">TUBO, PVC, SOLDÁVEL, DN 60 MM, INSTALADO EM RESERVAÇÃO DE ÁGUA DE EDIFICAÇÃO QUE POSSUA RESERVATÓRIO DE FIBRA/FIBROCIMENTO   FORNECIMENTO E INSTALAÇÃO. AF_06/2016</t>
  </si>
  <si>
    <t xml:space="preserve"> 00009873 </t>
  </si>
  <si>
    <t xml:space="preserve">TUBO PVC, SOLDAVEL, DN 60 MM, AGUA FRIA (NBR-5648)</t>
  </si>
  <si>
    <t xml:space="preserve"> 8.1.23 </t>
  </si>
  <si>
    <t xml:space="preserve"> COMP-HID-005 </t>
  </si>
  <si>
    <t xml:space="preserve"> 8.1.24 </t>
  </si>
  <si>
    <t xml:space="preserve"> COMP-HID-012 </t>
  </si>
  <si>
    <t xml:space="preserve"> 00000816 </t>
  </si>
  <si>
    <t xml:space="preserve">BUCHA DE REDUCAO DE PVC, SOLDAVEL, LONGA, COM 60 X 25 MM, PARA AGUA FRIA PREDIAL</t>
  </si>
  <si>
    <t xml:space="preserve"> 8.1.25 </t>
  </si>
  <si>
    <t xml:space="preserve"> COMP-HID-011 </t>
  </si>
  <si>
    <t xml:space="preserve"> 00000814 </t>
  </si>
  <si>
    <t xml:space="preserve">BUCHA DE REDUCAO DE PVC, SOLDAVEL, LONGA, COM 60 X 32 MM, PARA AGUA FRIA PREDIAL</t>
  </si>
  <si>
    <t xml:space="preserve"> 8.1.26 </t>
  </si>
  <si>
    <t xml:space="preserve"> COMP-HID-006 </t>
  </si>
  <si>
    <t xml:space="preserve">Copia - BUCHA DE REDUCAO DE PVC, SOLDAVEL, LONGA, COM 60 X 40 MM, INSTALADO EM RAMAL DE ÁGUA DE DISTRIBUIÇÃO DE ÁGUA - FORNECIMENTO E INSTALAÇÃO</t>
  </si>
  <si>
    <t xml:space="preserve"> 00000815 </t>
  </si>
  <si>
    <t xml:space="preserve">BUCHA DE REDUCAO DE PVC, SOLDAVEL, LONGA, COM 60 X 40 MM, PARA AGUA FRIA PREDIAL</t>
  </si>
  <si>
    <t xml:space="preserve"> 8.1.27 </t>
  </si>
  <si>
    <t xml:space="preserve"> 89395 </t>
  </si>
  <si>
    <t xml:space="preserve"> 00007139 </t>
  </si>
  <si>
    <t xml:space="preserve">TE SOLDAVEL, PVC, 90 GRAUS, 25 MM, PARA AGUA FRIA PREDIAL (NBR 5648)</t>
  </si>
  <si>
    <t xml:space="preserve"> 8.1.28 </t>
  </si>
  <si>
    <t xml:space="preserve"> 89398 </t>
  </si>
  <si>
    <t xml:space="preserve"> 00007140 </t>
  </si>
  <si>
    <t xml:space="preserve">TE SOLDAVEL, PVC, 90 GRAUS, 32 MM, PARA AGUA FRIA PREDIAL (NBR 5648)</t>
  </si>
  <si>
    <t xml:space="preserve"> 8.1.29 </t>
  </si>
  <si>
    <t xml:space="preserve"> 89628 </t>
  </si>
  <si>
    <t xml:space="preserve">TE, PVC, SOLDÁVEL, DN 60MM, INSTALADO EM PRUMADA DE ÁGUA - FORNECIMENTO E INSTALAÇÃO. AF_12/2014</t>
  </si>
  <si>
    <t xml:space="preserve"> 00007143 </t>
  </si>
  <si>
    <t xml:space="preserve">TE SOLDAVEL, PVC, 90 GRAUS, 60 MM, PARA AGUA FRIA PREDIAL (NBR 5648)</t>
  </si>
  <si>
    <t xml:space="preserve"> 8.1.30 </t>
  </si>
  <si>
    <t xml:space="preserve"> 89400 </t>
  </si>
  <si>
    <t xml:space="preserve"> 00007136 </t>
  </si>
  <si>
    <t xml:space="preserve">TE DE REDUCAO, PVC, SOLDAVEL, 90 GRAUS, 32 MM X 25 MM, PARA AGUA FRIA PREDIAL</t>
  </si>
  <si>
    <t xml:space="preserve"> 8.1.31 </t>
  </si>
  <si>
    <t xml:space="preserve"> COMP-HID-002 </t>
  </si>
  <si>
    <t xml:space="preserve"> 00007130 </t>
  </si>
  <si>
    <t xml:space="preserve">TE DE REDUCAO, PVC, SOLDAVEL, 90 GRAUS, 50 MM X 32 MM, PARA AGUA FRIA PREDIAL</t>
  </si>
  <si>
    <t xml:space="preserve"> 8.1.32 </t>
  </si>
  <si>
    <t xml:space="preserve"> 94489 </t>
  </si>
  <si>
    <t xml:space="preserve">REGISTRO DE ESFERA, PVC, SOLDÁVEL, COM VOLANTE, DN  25 MM - FORNECIMENTO E INSTALAÇÃO. AF_08/2021</t>
  </si>
  <si>
    <t xml:space="preserve"> 00011674 </t>
  </si>
  <si>
    <t xml:space="preserve">REGISTRO DE ESFERA, PVC, COM VOLANTE, VS, SOLDAVEL, DN 25 MM, COM CORPO DIVIDIDO</t>
  </si>
  <si>
    <t xml:space="preserve"> 8.1.33 </t>
  </si>
  <si>
    <t xml:space="preserve"> 94490 </t>
  </si>
  <si>
    <t xml:space="preserve">REGISTRO DE ESFERA, PVC, SOLDÁVEL, COM VOLANTE, DN  32 MM - FORNECIMENTO E INSTALAÇÃO. AF_08/2021</t>
  </si>
  <si>
    <t xml:space="preserve"> 00011675 </t>
  </si>
  <si>
    <t xml:space="preserve">REGISTRO DE ESFERA, PVC, COM VOLANTE, VS, SOLDAVEL, DN 32 MM, COM CORPO DIVIDIDO</t>
  </si>
  <si>
    <t xml:space="preserve"> 8.1.34 </t>
  </si>
  <si>
    <t xml:space="preserve"> 94493 </t>
  </si>
  <si>
    <t xml:space="preserve">REGISTRO DE ESFERA, PVC, SOLDÁVEL, COM VOLANTE, DN  60 MM - FORNECIMENTO E INSTALAÇÃO. AF_08/2021</t>
  </si>
  <si>
    <t xml:space="preserve"> 00011678 </t>
  </si>
  <si>
    <t xml:space="preserve">REGISTRO DE ESFERA, PVC, COM VOLANTE, VS, SOLDAVEL, DN 60 MM, COM CORPO DIVIDIDO</t>
  </si>
  <si>
    <t xml:space="preserve"> 8.1.35 </t>
  </si>
  <si>
    <t xml:space="preserve"> 89985 </t>
  </si>
  <si>
    <t xml:space="preserve"> 00006024 </t>
  </si>
  <si>
    <t xml:space="preserve">REGISTRO PRESSAO COM ACABAMENTO E CANOPLA CROMADA, SIMPLES, BITOLA 3/4 " (REF 1416)</t>
  </si>
  <si>
    <t xml:space="preserve"> 8.1.36 </t>
  </si>
  <si>
    <t xml:space="preserve"> 89426 </t>
  </si>
  <si>
    <t xml:space="preserve"> 00003869 </t>
  </si>
  <si>
    <t xml:space="preserve">LUVA DE REDUCAO SOLDAVEL, PVC, 32 MM X 25 MM, PARA AGUA FRIA PREDIAL</t>
  </si>
  <si>
    <t xml:space="preserve"> 8.1.37 </t>
  </si>
  <si>
    <t xml:space="preserve"> 89433 </t>
  </si>
  <si>
    <t xml:space="preserve"> 00003872 </t>
  </si>
  <si>
    <t xml:space="preserve">LUVA DE REDUCAO SOLDAVEL, PVC, 40 MM X 32 MM, PARA AGUA FRIA PREDIAL</t>
  </si>
  <si>
    <t xml:space="preserve"> 8.1.38 </t>
  </si>
  <si>
    <t xml:space="preserve"> 89605 </t>
  </si>
  <si>
    <t xml:space="preserve"> 00003850 </t>
  </si>
  <si>
    <t xml:space="preserve">LUVA DE REDUCAO SOLDAVEL, PVC, 60 MM X 50 MM, PARA AGUA FRIA PREDIAL</t>
  </si>
  <si>
    <t xml:space="preserve"> 8.1.39 </t>
  </si>
  <si>
    <t xml:space="preserve"> 89502 </t>
  </si>
  <si>
    <t xml:space="preserve"> 00003503 </t>
  </si>
  <si>
    <t xml:space="preserve">JOELHO, PVC SOLDAVEL, 45 GRAUS, 50 MM, PARA AGUA FRIA PREDIAL</t>
  </si>
  <si>
    <t xml:space="preserve"> 8.1.40 </t>
  </si>
  <si>
    <t xml:space="preserve"> 86887 </t>
  </si>
  <si>
    <t xml:space="preserve">ENGATE FLEXÍVEL EM INOX, 1/2  X 40CM - FORNECIMENTO E INSTALAÇÃO. AF_01/2020</t>
  </si>
  <si>
    <t xml:space="preserve"> 00011684 </t>
  </si>
  <si>
    <t xml:space="preserve">ENGATE / RABICHO FLEXIVEL INOX 1/2 " X 40 CM</t>
  </si>
  <si>
    <t xml:space="preserve"> 00003146 </t>
  </si>
  <si>
    <t xml:space="preserve">FITA VEDA ROSCA EM ROLOS DE 18 MM X 10 M (L X C)</t>
  </si>
  <si>
    <t xml:space="preserve"> 8.1.41 </t>
  </si>
  <si>
    <t xml:space="preserve"> 7107376 </t>
  </si>
  <si>
    <t xml:space="preserve">Fornecimento e instalação de reservatório metálico tipo taça de 20.000 litros pintura interna e externa com escada de acesso ebase de concreto armado - areia e brita comerciais</t>
  </si>
  <si>
    <t xml:space="preserve">A</t>
  </si>
  <si>
    <t xml:space="preserve">Equipamentos</t>
  </si>
  <si>
    <t xml:space="preserve">Custo Operacional</t>
  </si>
  <si>
    <t xml:space="preserve">Improdutiva</t>
  </si>
  <si>
    <t xml:space="preserve">Operativa</t>
  </si>
  <si>
    <t xml:space="preserve">E9041</t>
  </si>
  <si>
    <t xml:space="preserve">Caminhão carroceria com guindauto com capacidade de 45 t.m - 188 kW</t>
  </si>
  <si>
    <t xml:space="preserve">Custo Horário de Equipamentos =&gt;</t>
  </si>
  <si>
    <t xml:space="preserve">P9801</t>
  </si>
  <si>
    <t xml:space="preserve">Ajudante</t>
  </si>
  <si>
    <t xml:space="preserve">C</t>
  </si>
  <si>
    <t xml:space="preserve">Banco</t>
  </si>
  <si>
    <t xml:space="preserve">Material</t>
  </si>
  <si>
    <t xml:space="preserve">Preço Unitário</t>
  </si>
  <si>
    <t xml:space="preserve">SICRO3</t>
  </si>
  <si>
    <t xml:space="preserve">Reservatório metálico tipo taça - capacidade de 20.000 l</t>
  </si>
  <si>
    <t xml:space="preserve">Custo Total do Material =&gt;</t>
  </si>
  <si>
    <t xml:space="preserve">D</t>
  </si>
  <si>
    <t xml:space="preserve">Atividades Auxiliares</t>
  </si>
  <si>
    <t xml:space="preserve">Atividade Auxiliar</t>
  </si>
  <si>
    <t xml:space="preserve">Armação em aço CA-50 - fornecimento, preparo e colocação</t>
  </si>
  <si>
    <t xml:space="preserve">Concreto fck = 20 MPa - confecção em betoneira e lançamento manual - areia e brita comerciais</t>
  </si>
  <si>
    <t xml:space="preserve">Escavação manual em material de 1ª categoria na profundidade de até 1 m</t>
  </si>
  <si>
    <t xml:space="preserve">Fôrmas de tábuas de pinho - utilização de 1 vez - confecção, instalação e retirada</t>
  </si>
  <si>
    <t xml:space="preserve">Lastro de brita comercial compactado com soquete vibratório - espalhamento manual</t>
  </si>
  <si>
    <t xml:space="preserve"> 8.1.42 </t>
  </si>
  <si>
    <t xml:space="preserve"> HID-BOM-040 </t>
  </si>
  <si>
    <t xml:space="preserve"> MATED- 11165 </t>
  </si>
  <si>
    <t xml:space="preserve">Conjunto motor-bomba ( centrífuga) para recalque de água - trifasico (altura manométrica: 39 m / potência:  5,00 HP / vazão: 19 m³/h)</t>
  </si>
  <si>
    <t xml:space="preserve"> 8.1.43 </t>
  </si>
  <si>
    <t xml:space="preserve"> 103009 </t>
  </si>
  <si>
    <t xml:space="preserve"> 00012657 </t>
  </si>
  <si>
    <t xml:space="preserve">VALVULA DE RETENCAO VERTICAL, DE BRONZE (PN-16), 2 1/2", 200 PSI, EXTREMIDADES COM ROSCA</t>
  </si>
  <si>
    <t xml:space="preserve"> 8.1.44 </t>
  </si>
  <si>
    <t xml:space="preserve"> 89610 </t>
  </si>
  <si>
    <t xml:space="preserve">ADAPTADOR CURTO COM BOLSA E ROSCA PARA REGISTRO, PVC, SOLDÁVEL, DN 60MM X 2_x0094_, INSTALADO EM PRUMADA DE ÁGUA - FORNECIMENTO E INSTALAÇÃO. AF_12/2014</t>
  </si>
  <si>
    <t xml:space="preserve"> 00000113 </t>
  </si>
  <si>
    <t xml:space="preserve">ADAPTADOR PVC SOLDAVEL CURTO COM BOLSA E ROSCA, 60 MM X 2", PARA AGUA FRIA</t>
  </si>
  <si>
    <t xml:space="preserve"> 8.2.1 </t>
  </si>
  <si>
    <t xml:space="preserve"> 89709 </t>
  </si>
  <si>
    <t xml:space="preserve"> 00011741 </t>
  </si>
  <si>
    <t xml:space="preserve">RALO SIFONADO CILINDRICO, PVC, 100 X 40 MM,  COM GRELHA REDONDA BRANCA</t>
  </si>
  <si>
    <t xml:space="preserve"> 8.2.2 </t>
  </si>
  <si>
    <t xml:space="preserve"> HID-SIF-005 </t>
  </si>
  <si>
    <t xml:space="preserve"> MATED- 11613 </t>
  </si>
  <si>
    <t xml:space="preserve">ADESIVO PLÁSTICO ( APLICAÇÃO: COLAGEM DE TUBOS E CONEXÕES EM PVC RÍGIDO[ÁGUA FRIA]| PINCEL APLICADOR: INCLUSO)</t>
  </si>
  <si>
    <t xml:space="preserve"> MATED- 11714 </t>
  </si>
  <si>
    <t xml:space="preserve">CAIXA SIFONADA DE PVC PARA ESGOTO SANITÁRIO ( ALTURA: 150MM/DIÂMETRO DE ENTRADA: 40MM/ DIÂMETRO DE SAÍDA: 50MM /DIÂMETRO DA CAIXA: 150MM/FORMATO DA GRELHA: QUADRADA/ NÚMERO DE ENTRADAS: 7/ GRELHA: INCLUSA)</t>
  </si>
  <si>
    <t xml:space="preserve"> MATED- 11589 </t>
  </si>
  <si>
    <t xml:space="preserve">SOLUÇÃO LIMPADORA PARA PVC RÍGIDO</t>
  </si>
  <si>
    <t xml:space="preserve"> 8.2.3 </t>
  </si>
  <si>
    <t xml:space="preserve"> 89708 </t>
  </si>
  <si>
    <t xml:space="preserve"> 00000297 </t>
  </si>
  <si>
    <t xml:space="preserve">ANEL BORRACHA PARA TUBO ESGOTO PREDIAL, DN 75 MM (NBR 5688)</t>
  </si>
  <si>
    <t xml:space="preserve"> 00011714 </t>
  </si>
  <si>
    <t xml:space="preserve">CAIXA SIFONADA, PVC, 150 X *185* X 75 MM, COM GRELHA QUADRADA, BRANCA</t>
  </si>
  <si>
    <t xml:space="preserve"> 00020078 </t>
  </si>
  <si>
    <t xml:space="preserve">PASTA LUBRIFICANTE PARA TUBOS E CONEXOES COM JUNTA ELASTICA, EMBALAGEM DE *400* GR (USO EM PVC, ACO, POLIETILENO E OUTROS)</t>
  </si>
  <si>
    <t xml:space="preserve"> 8.2.4 </t>
  </si>
  <si>
    <t xml:space="preserve"> 98110 </t>
  </si>
  <si>
    <t xml:space="preserve">CAIXA DE GORDURA PEQUENA (CAPACIDADE: 19 L), CIRCULAR, EM PVC, DIÂMETRO INTERNO= 0,3 M. AF_12/2020</t>
  </si>
  <si>
    <t xml:space="preserve"> 101618 </t>
  </si>
  <si>
    <t xml:space="preserve">PREPARO DE FUNDO DE VALA COM LARGURA MENOR QUE 1,5 M, COM CAMADA DE AREIA, LANÇAMENTO MANUAL. AF_08/2020</t>
  </si>
  <si>
    <t xml:space="preserve"> 00035277 </t>
  </si>
  <si>
    <t xml:space="preserve">CAIXA DE GORDURA EM PVC, DIAMETRO MINIMO 300 MM, DIAMETRO DE SAIDA 100 MM, CAPACIDADE  APROXIMADA 18 LITROS, COM TAMPA E CESTO</t>
  </si>
  <si>
    <t xml:space="preserve"> 8.2.5 </t>
  </si>
  <si>
    <t xml:space="preserve"> 89728 </t>
  </si>
  <si>
    <t xml:space="preserve">CURVA CURTA 90 GRAUS, PVC, SERIE NORMAL, ESGOTO PREDIAL, DN 40 MM, JUNTA SOLDÁVEL, FORNECIDO E INSTALADO EM RAMAL DE DESCARGA OU RAMAL DE ESGOTO SANITÁRIO. AF_12/2014</t>
  </si>
  <si>
    <t xml:space="preserve"> 00001933 </t>
  </si>
  <si>
    <t xml:space="preserve">CURVA PVC CURTA 90 GRAUS, DN 40 MM, PARA ESGOTO PREDIAL</t>
  </si>
  <si>
    <t xml:space="preserve"> 8.2.6 </t>
  </si>
  <si>
    <t xml:space="preserve"> 89726 </t>
  </si>
  <si>
    <t xml:space="preserve">JOELHO 45 GRAUS, PVC, SERIE NORMAL, ESGOTO PREDIAL, DN 40 MM, JUNTA SOLDÁVEL, FORNECIDO E INSTALADO EM RAMAL DE DESCARGA OU RAMAL DE ESGOTO SANITÁRIO. AF_12/2014</t>
  </si>
  <si>
    <t xml:space="preserve"> 00003516 </t>
  </si>
  <si>
    <t xml:space="preserve">JOELHO PVC, SOLDAVEL, BB, 45 GRAUS, DN 40 MM, PARA ESGOTO PREDIAL</t>
  </si>
  <si>
    <t xml:space="preserve"> 8.2.7 </t>
  </si>
  <si>
    <t xml:space="preserve"> 89732 </t>
  </si>
  <si>
    <t xml:space="preserve">JOELHO 45 GRAUS, PVC, SERIE NORMAL, ESGOTO PREDIAL, DN 50 MM, JUNTA ELÁSTICA, FORNECIDO E INSTALADO EM RAMAL DE DESCARGA OU RAMAL DE ESGOTO SANITÁRIO. AF_12/2014</t>
  </si>
  <si>
    <t xml:space="preserve"> 00000296 </t>
  </si>
  <si>
    <t xml:space="preserve">ANEL BORRACHA PARA TUBO ESGOTO PREDIAL, DN 50 MM (NBR 5688)</t>
  </si>
  <si>
    <t xml:space="preserve"> 00003518 </t>
  </si>
  <si>
    <t xml:space="preserve">JOELHO PVC, SOLDAVEL, PB, 45 GRAUS, DN 50 MM, PARA ESGOTO PREDIAL</t>
  </si>
  <si>
    <t xml:space="preserve"> 8.2.8 </t>
  </si>
  <si>
    <t xml:space="preserve"> 89739 </t>
  </si>
  <si>
    <t xml:space="preserve">JOELHO 45 GRAUS, PVC, SERIE NORMAL, ESGOTO PREDIAL, DN 75 MM, JUNTA ELÁSTICA, FORNECIDO E INSTALADO EM RAMAL DE DESCARGA OU RAMAL DE ESGOTO SANITÁRIO. AF_12/2014</t>
  </si>
  <si>
    <t xml:space="preserve"> 00003519 </t>
  </si>
  <si>
    <t xml:space="preserve">JOELHO PVC, SOLDAVEL, PB, 45 GRAUS, DN 75 MM, PARA ESGOTO PREDIAL</t>
  </si>
  <si>
    <t xml:space="preserve"> 8.2.9 </t>
  </si>
  <si>
    <t xml:space="preserve"> 89746 </t>
  </si>
  <si>
    <t xml:space="preserve">JOELHO 45 GRAUS, PVC, SERIE NORMAL, ESGOTO PREDIAL, DN 100 MM, JUNTA ELÁSTICA, FORNECIDO E INSTALADO EM RAMAL DE DESCARGA OU RAMAL DE ESGOTO SANITÁRIO. AF_12/2014</t>
  </si>
  <si>
    <t xml:space="preserve"> 00000301 </t>
  </si>
  <si>
    <t xml:space="preserve">ANEL BORRACHA PARA TUBO ESGOTO PREDIAL, DN 100 MM (NBR 5688)</t>
  </si>
  <si>
    <t xml:space="preserve"> 00003528 </t>
  </si>
  <si>
    <t xml:space="preserve">JOELHO PVC, SOLDAVEL, PB, 45 GRAUS, DN 100 MM, PARA ESGOTO PREDIAL</t>
  </si>
  <si>
    <t xml:space="preserve"> 8.2.10 </t>
  </si>
  <si>
    <t xml:space="preserve"> 89731 </t>
  </si>
  <si>
    <t xml:space="preserve">JOELHO 90 GRAUS, PVC, SERIE NORMAL, ESGOTO PREDIAL, DN 50 MM, JUNTA ELÁSTICA, FORNECIDO E INSTALADO EM RAMAL DE DESCARGA OU RAMAL DE ESGOTO SANITÁRIO. AF_12/2014</t>
  </si>
  <si>
    <t xml:space="preserve"> 00003526 </t>
  </si>
  <si>
    <t xml:space="preserve">JOELHO PVC, SOLDAVEL, PB, 90 GRAUS, DN 50 MM, PARA ESGOTO PREDIAL</t>
  </si>
  <si>
    <t xml:space="preserve"> 8.2.11 </t>
  </si>
  <si>
    <t xml:space="preserve"> 89737 </t>
  </si>
  <si>
    <t xml:space="preserve">JOELHO 90 GRAUS, PVC, SERIE NORMAL, ESGOTO PREDIAL, DN 75 MM, JUNTA ELÁSTICA, FORNECIDO E INSTALADO EM RAMAL DE DESCARGA OU RAMAL DE ESGOTO SANITÁRIO. AF_12/2014</t>
  </si>
  <si>
    <t xml:space="preserve"> 00003509 </t>
  </si>
  <si>
    <t xml:space="preserve">JOELHO PVC, SOLDAVEL, PB, 90 GRAUS, DN 75 MM, PARA ESGOTO PREDIAL</t>
  </si>
  <si>
    <t xml:space="preserve"> 8.2.12 </t>
  </si>
  <si>
    <t xml:space="preserve"> 89744 </t>
  </si>
  <si>
    <t xml:space="preserve">JOELHO 90 GRAUS, PVC, SERIE NORMAL, ESGOTO PREDIAL, DN 100 MM, JUNTA ELÁSTICA, FORNECIDO E INSTALADO EM RAMAL DE DESCARGA OU RAMAL DE ESGOTO SANITÁRIO. AF_12/2014</t>
  </si>
  <si>
    <t xml:space="preserve"> 00003520 </t>
  </si>
  <si>
    <t xml:space="preserve">JOELHO PVC, SOLDAVEL, PB, 90 GRAUS, DN 100 MM, PARA ESGOTO PREDIAL</t>
  </si>
  <si>
    <t xml:space="preserve"> 8.2.13 </t>
  </si>
  <si>
    <t xml:space="preserve"> COMP-ESG-003 </t>
  </si>
  <si>
    <t xml:space="preserve">JOELHO PVC, COM BOLSA E ANEL, 90 GRAUS, DN 40 X *38* MM, SERIE NORMAL, PARA ESGOTO PREDIAL - FORNECIDO E INSTALADO EM RAMAL DE DESCARAGA OU RAMAL DE ESGOTO SANITÁRIO</t>
  </si>
  <si>
    <t xml:space="preserve"> 00010835 </t>
  </si>
  <si>
    <t xml:space="preserve">JOELHO PVC, COM BOLSA E ANEL, 90 GRAUS, DN 40 X *38* MM, SERIE NORMAL, PARA ESGOTO PREDIAL</t>
  </si>
  <si>
    <t xml:space="preserve"> 8.2.14 </t>
  </si>
  <si>
    <t xml:space="preserve"> 00009835 </t>
  </si>
  <si>
    <t xml:space="preserve">TUBO PVC  SERIE NORMAL, DN 40 MM, PARA ESGOTO  PREDIAL (NBR 5688)</t>
  </si>
  <si>
    <t xml:space="preserve"> 8.2.15 </t>
  </si>
  <si>
    <t xml:space="preserve"> 89712 </t>
  </si>
  <si>
    <t xml:space="preserve"> 00009838 </t>
  </si>
  <si>
    <t xml:space="preserve">TUBO PVC SERIE NORMAL, DN 50 MM, PARA ESGOTO PREDIAL (NBR 5688)</t>
  </si>
  <si>
    <t xml:space="preserve"> 8.2.16 </t>
  </si>
  <si>
    <t xml:space="preserve"> 89713 </t>
  </si>
  <si>
    <t xml:space="preserve"> 00009837 </t>
  </si>
  <si>
    <t xml:space="preserve">TUBO PVC SERIE NORMAL, DN 75 MM, PARA ESGOTO PREDIAL (NBR 5688)</t>
  </si>
  <si>
    <t xml:space="preserve"> 8.2.17 </t>
  </si>
  <si>
    <t xml:space="preserve"> 00009836 </t>
  </si>
  <si>
    <t xml:space="preserve">TUBO PVC  SERIE NORMAL, DN 100 MM, PARA ESGOTO  PREDIAL (NBR 5688)</t>
  </si>
  <si>
    <t xml:space="preserve"> 8.2.18 </t>
  </si>
  <si>
    <t xml:space="preserve"> 89508 </t>
  </si>
  <si>
    <t xml:space="preserve">TUBO PVC, SÉRIE R, ÁGUA PLUVIAL, DN 40 MM, FORNECIDO E INSTALADO EM RAMAL DE ENCAMINHAMENTO. AF_12/2014</t>
  </si>
  <si>
    <t xml:space="preserve"> 00020067 </t>
  </si>
  <si>
    <t xml:space="preserve">TUBO PVC, SERIE R, DN 40 MM, PARA ESGOTO OU AGUAS PLUVIAIS PREDIAIS (NBR 5688)</t>
  </si>
  <si>
    <t xml:space="preserve"> 8.2.19 </t>
  </si>
  <si>
    <t xml:space="preserve"> 89509 </t>
  </si>
  <si>
    <t xml:space="preserve">TUBO PVC, SÉRIE R, ÁGUA PLUVIAL, DN 50 MM, FORNECIDO E INSTALADO EM RAMAL DE ENCAMINHAMENTO. AF_12/2014</t>
  </si>
  <si>
    <t xml:space="preserve"> 00020068 </t>
  </si>
  <si>
    <t xml:space="preserve">TUBO PVC, SERIE R, DN 50 MM, PARA ESGOTO OU AGUAS PLUVIAIS PREDIAIS (NBR 5688)</t>
  </si>
  <si>
    <t xml:space="preserve"> 8.2.20 </t>
  </si>
  <si>
    <t xml:space="preserve"> 89511 </t>
  </si>
  <si>
    <t xml:space="preserve"> 00009839 </t>
  </si>
  <si>
    <t xml:space="preserve">TUBO PVC, SERIE R, DN 75 MM, PARA ESGOTO OU AGUAS PLUVIAIS PREDIAIS (NBR 5688)</t>
  </si>
  <si>
    <t xml:space="preserve"> 8.2.21 </t>
  </si>
  <si>
    <t xml:space="preserve"> 00009841 </t>
  </si>
  <si>
    <t xml:space="preserve">TUBO PVC, SERIE R, DN 100 MM, PARA ESGOTO OU AGUAS PLUVIAIS PREDIAIS (NBR 5688)</t>
  </si>
  <si>
    <t xml:space="preserve"> 8.2.22 </t>
  </si>
  <si>
    <t xml:space="preserve"> 89580 </t>
  </si>
  <si>
    <t xml:space="preserve"> 00009840 </t>
  </si>
  <si>
    <t xml:space="preserve">TUBO PVC, SERIE R, DN 150 MM, PARA ESGOTO OU AGUAS PLUVIAIS PREDIAIS (NBR 5688)</t>
  </si>
  <si>
    <t xml:space="preserve"> 8.2.23 </t>
  </si>
  <si>
    <t xml:space="preserve"> 89783 </t>
  </si>
  <si>
    <t xml:space="preserve"> 00003666 </t>
  </si>
  <si>
    <t xml:space="preserve">JUNCAO SIMPLES, PVC, 45 GRAUS, DN 40 X 40 MM, SERIE NORMAL PARA ESGOTO PREDIAL</t>
  </si>
  <si>
    <t xml:space="preserve"> 8.2.24 </t>
  </si>
  <si>
    <t xml:space="preserve"> 89785 </t>
  </si>
  <si>
    <t xml:space="preserve">JUNÇÃO SIMPLES, PVC, SERIE NORMAL, ESGOTO PREDIAL, DN 50 X 50 MM, JUNTA ELÁSTICA, FORNECIDO E INSTALADO EM RAMAL DE DESCARGA OU RAMAL DE ESGOTO SANITÁRIO. AF_12/2014</t>
  </si>
  <si>
    <t xml:space="preserve"> 00003662 </t>
  </si>
  <si>
    <t xml:space="preserve">JUNCAO SIMPLES, PVC, DN 50 X 50 MM, SERIE NORMAL PARA ESGOTO PREDIAL</t>
  </si>
  <si>
    <t xml:space="preserve"> 8.2.25 </t>
  </si>
  <si>
    <t xml:space="preserve"> 89830 </t>
  </si>
  <si>
    <t xml:space="preserve">JUNÇÃO SIMPLES, PVC, SERIE NORMAL, ESGOTO PREDIAL, DN 75 X 75 MM, JUNTA ELÁSTICA, FORNECIDO E INSTALADO EM PRUMADA DE ESGOTO SANITÁRIO OU VENTILAÇÃO. AF_12/2014</t>
  </si>
  <si>
    <t xml:space="preserve"> 00003658 </t>
  </si>
  <si>
    <t xml:space="preserve">JUNCAO SIMPLES, PVC, DN 75 X 75 MM, SERIE NORMAL PARA ESGOTO PREDIAL</t>
  </si>
  <si>
    <t xml:space="preserve"> 8.2.26 </t>
  </si>
  <si>
    <t xml:space="preserve"> 89797 </t>
  </si>
  <si>
    <t xml:space="preserve">JUNÇÃO SIMPLES, PVC, SERIE NORMAL, ESGOTO PREDIAL, DN 100 X 100 MM, JUNTA ELÁSTICA, FORNECIDO E INSTALADO EM RAMAL DE DESCARGA OU RAMAL DE ESGOTO SANITÁRIO. AF_12/2014</t>
  </si>
  <si>
    <t xml:space="preserve"> 00003670 </t>
  </si>
  <si>
    <t xml:space="preserve">JUNCAO SIMPLES, PVC, 45 GRAUS, DN 100 X 100 MM, SERIE NORMAL PARA ESGOTO PREDIAL</t>
  </si>
  <si>
    <t xml:space="preserve"> 8.2.27 </t>
  </si>
  <si>
    <t xml:space="preserve"> COMP-ESG-007 </t>
  </si>
  <si>
    <t xml:space="preserve"> 00003660 </t>
  </si>
  <si>
    <t xml:space="preserve">JUNCAO SIMPLES, PVC, DN 100 X 75 MM, SERIE NORMAL PARA ESGOTO PREDIAL</t>
  </si>
  <si>
    <t xml:space="preserve"> 8.2.28 </t>
  </si>
  <si>
    <t xml:space="preserve"> COMP-ESG-011 </t>
  </si>
  <si>
    <t xml:space="preserve"> 00003659 </t>
  </si>
  <si>
    <t xml:space="preserve">JUNCAO SIMPLES, PVC, DN 100 X 50 MM, SERIE NORMAL PARA ESGOTO PREDIAL</t>
  </si>
  <si>
    <t xml:space="preserve"> 8.2.29 </t>
  </si>
  <si>
    <t xml:space="preserve"> COMP-ESG-012 </t>
  </si>
  <si>
    <t xml:space="preserve"> 00003661 </t>
  </si>
  <si>
    <t xml:space="preserve">JUNCAO SIMPLES, PVC, DN 75 X 50 MM, SERIE NORMAL PARA ESGOTO PREDIAL</t>
  </si>
  <si>
    <t xml:space="preserve"> 8.2.30 </t>
  </si>
  <si>
    <t xml:space="preserve"> COMP-ESG-013 </t>
  </si>
  <si>
    <t xml:space="preserve"> 00000299 </t>
  </si>
  <si>
    <t xml:space="preserve">ANEL BORRACHA, DN 100 MM, PARA TUBO SERIE REFORCADA ESGOTO PREDIAL</t>
  </si>
  <si>
    <t xml:space="preserve"> 00020085 </t>
  </si>
  <si>
    <t xml:space="preserve">ANEL BORRACHA, DN 50 MM, PARA TUBO SERIE REFORCADA ESGOTO PREDIAL</t>
  </si>
  <si>
    <t xml:space="preserve"> 00020043 </t>
  </si>
  <si>
    <t xml:space="preserve">REDUCAO EXCENTRICA PVC P/ ESG PREDIAL DN 100 X 50MM</t>
  </si>
  <si>
    <t xml:space="preserve"> 8.2.31 </t>
  </si>
  <si>
    <t xml:space="preserve"> COMP-ESG-009 </t>
  </si>
  <si>
    <t xml:space="preserve"> 00020044 </t>
  </si>
  <si>
    <t xml:space="preserve">REDUCAO EXCENTRICA PVC P/ ESG PREDIAL DN 100 X 75MM</t>
  </si>
  <si>
    <t xml:space="preserve"> 8.2.32 </t>
  </si>
  <si>
    <t xml:space="preserve"> COMP-ESG-010 </t>
  </si>
  <si>
    <t xml:space="preserve"> 00020042 </t>
  </si>
  <si>
    <t xml:space="preserve">REDUCAO EXCENTRICA PVC P/ ESG PREDIAL DN 75 X 50MM</t>
  </si>
  <si>
    <t xml:space="preserve"> 8.2.33 </t>
  </si>
  <si>
    <t xml:space="preserve"> 89784 </t>
  </si>
  <si>
    <t xml:space="preserve"> 00007097 </t>
  </si>
  <si>
    <t xml:space="preserve">TE SANITARIO, PVC, DN 50 X 50 MM, SERIE NORMAL, PARA ESGOTO PREDIAL</t>
  </si>
  <si>
    <t xml:space="preserve"> 8.2.34 </t>
  </si>
  <si>
    <t xml:space="preserve"> 89786 </t>
  </si>
  <si>
    <t xml:space="preserve"> 00011658 </t>
  </si>
  <si>
    <t xml:space="preserve">TE SANITARIO, PVC, DN 75 X 75 MM, SERIE NORMAL PARA ESGOTO PREDIAL</t>
  </si>
  <si>
    <t xml:space="preserve"> 8.2.35 </t>
  </si>
  <si>
    <t xml:space="preserve"> 89796 </t>
  </si>
  <si>
    <t xml:space="preserve"> 00007091 </t>
  </si>
  <si>
    <t xml:space="preserve">TE SANITARIO, PVC, DN 100 X 100 MM, SERIE NORMAL, PARA ESGOTO PREDIAL</t>
  </si>
  <si>
    <t xml:space="preserve"> 8.2.36 </t>
  </si>
  <si>
    <t xml:space="preserve"> HID-CXS-110 </t>
  </si>
  <si>
    <t xml:space="preserve"> ALV-TIJ-005 </t>
  </si>
  <si>
    <t xml:space="preserve">ALVENARIA DE VEDAÇÃO COM TIJOLO MACIÇO REQUEIMADO, ESP. 10CM, PARA REVESTIMENTO, INCLUSIVE ARGAMASSA PARA ASSENTAMENTO</t>
  </si>
  <si>
    <t xml:space="preserve"> AUX-CON-025 </t>
  </si>
  <si>
    <t xml:space="preserve">CONCRETO NÃO ESTRUTURAL, PREPARADO EM OBRA COM BETONEIRA, CONTROLE "B", COM FCK 13,5 MPA, BRITA Nº (1 E 2), CONSISTÊNCIA PARA VIBRAÇÃO (FABRICAÇÃO)</t>
  </si>
  <si>
    <t xml:space="preserve"> FUN-FOR-005 </t>
  </si>
  <si>
    <t xml:space="preserve">FORMA E DESFORMA DE TÁBUA E SARRAFO, REAPROVEITAMENTO (3X) (FUNDAÇÃO)</t>
  </si>
  <si>
    <t xml:space="preserve"> TER-REA-005 </t>
  </si>
  <si>
    <t xml:space="preserve">REATERRO MANUAL DE VALA</t>
  </si>
  <si>
    <t xml:space="preserve"> AUX-LAN-005 </t>
  </si>
  <si>
    <t xml:space="preserve">TRANSPORTE, LANÇAMENTO E ADENSAMENTO E ACABAMENTO DE CONCRETO EM FUNDAÇÃO/RADIER</t>
  </si>
  <si>
    <t xml:space="preserve"> 8.2.37 </t>
  </si>
  <si>
    <t xml:space="preserve"> HID-CXS-060 </t>
  </si>
  <si>
    <t xml:space="preserve">CAIXA DE ESGOTO DE INSPEÇÃO/PASSAGEM EM ALVENARIA (60X60X60CM), REVESTIMENTO EM ARGAMASSA COM ADITIVO IMPERMEABILIZANTE, COM TAMPA DE CONCRETO, INCLUSIVE ESCAVAÇÃO, REATERRO E TRANSPORTE E RETIRADA DO MATERIAL ESCAVADO (EM CAÇAMBA)</t>
  </si>
  <si>
    <t xml:space="preserve"> 8.2.38 </t>
  </si>
  <si>
    <t xml:space="preserve"> COMP-VENT-001 </t>
  </si>
  <si>
    <t xml:space="preserve"> 00039319 </t>
  </si>
  <si>
    <t xml:space="preserve">TERMINAL DE VENTILACAO, 50 MM, SERIE NORMAL, ESGOTO PREDIAL</t>
  </si>
  <si>
    <t xml:space="preserve"> 8.2.39 </t>
  </si>
  <si>
    <t xml:space="preserve"> COMP-VENT-002 </t>
  </si>
  <si>
    <t xml:space="preserve"> 00039320 </t>
  </si>
  <si>
    <t xml:space="preserve">TERMINAL DE VENTILACAO, 75 MM, SERIE NORMAL, ESGOTO PREDIAL</t>
  </si>
  <si>
    <t xml:space="preserve"> 8.2.40 </t>
  </si>
  <si>
    <t xml:space="preserve"> 103001 </t>
  </si>
  <si>
    <t xml:space="preserve"> 00011235 </t>
  </si>
  <si>
    <t xml:space="preserve">GRELHA FOFO SIMPLES COM REQUADRO, CARGA MAXIMA 1,5 T, 150 X 1000 MM, E= *15* MM</t>
  </si>
  <si>
    <t xml:space="preserve"> 8.2.41 </t>
  </si>
  <si>
    <t xml:space="preserve"> 8.2.42 </t>
  </si>
  <si>
    <t xml:space="preserve">REATERRO MANUAL DE VALAS COM COMPACTAÇÃO MECANIZADA. AF_04/2016</t>
  </si>
  <si>
    <t xml:space="preserve"> 91534 </t>
  </si>
  <si>
    <t xml:space="preserve">COMPACTADOR DE SOLOS DE PERCUSSÃO (SOQUETE) COM MOTOR A GASOLINA 4 TEMPOS, POTÊNCIA 4 CV - CHI DIURNO. AF_08/2015</t>
  </si>
  <si>
    <t xml:space="preserve"> 91533 </t>
  </si>
  <si>
    <t xml:space="preserve">COMPACTADOR DE SOLOS DE PERCUSSÃO (SOQUETE) COM MOTOR A GASOLINA 4 TEMPOS, POTÊNCIA 4 CV - CHP DIURNO. AF_08/2015</t>
  </si>
  <si>
    <t xml:space="preserve"> 95606 </t>
  </si>
  <si>
    <t xml:space="preserve">UMIDIFICAÇÃO DE MATERIAL PARA VALAS COM CAMINHÃO PIPA 10000L. AF_11/2016</t>
  </si>
  <si>
    <t xml:space="preserve"> 8.3.1 </t>
  </si>
  <si>
    <t xml:space="preserve"> 86932 </t>
  </si>
  <si>
    <t xml:space="preserve">VASO SANITÁRIO SIFONADO COM CAIXA ACOPLADA LOUÇA BRANCA - PADRÃO MÉDIO, INCLUSO ENGATE FLEXÍVEL EM METAL CROMADO, 1/2  X 40CM - FORNECIMENTO E INSTALAÇÃO. AF_01/2020</t>
  </si>
  <si>
    <t xml:space="preserve"> 86888 </t>
  </si>
  <si>
    <t xml:space="preserve">VASO SANITÁRIO SIFONADO COM CAIXA ACOPLADA LOUÇA BRANCA - FORNECIMENTO E INSTALAÇÃO. AF_01/2020</t>
  </si>
  <si>
    <t xml:space="preserve"> 8.3.2 </t>
  </si>
  <si>
    <t xml:space="preserve"> 100849 </t>
  </si>
  <si>
    <t xml:space="preserve">ASSENTO SANITÁRIO CONVENCIONAL - FORNECIMENTO E INSTALACAO. AF_01/2020</t>
  </si>
  <si>
    <t xml:space="preserve"> 00000377 </t>
  </si>
  <si>
    <t xml:space="preserve">ASSENTO SANITARIO DE PLASTICO, TIPO CONVENCIONAL</t>
  </si>
  <si>
    <t xml:space="preserve"> 8.3.3 </t>
  </si>
  <si>
    <t xml:space="preserve"> ACE-ASS-015 </t>
  </si>
  <si>
    <t xml:space="preserve"> MATED- 12149 </t>
  </si>
  <si>
    <t xml:space="preserve">Assento para vaso Vogue Plus cód. 50.17 - PNE</t>
  </si>
  <si>
    <t xml:space="preserve"> 8.3.4 </t>
  </si>
  <si>
    <t xml:space="preserve"> MET-DUC-005 </t>
  </si>
  <si>
    <t xml:space="preserve"> MATED- 12564 </t>
  </si>
  <si>
    <t xml:space="preserve">DUCHA HIGIÊNICA ( REGISTRO PARA CONTROLE DE FLUXO DE ÁGUA: INCLUSO|MATERIAL DA DUCHA: METAL| MATERIAL DA MANGUEIRA: METAL|COR: CROMADA| DIÂMETRO NOMINAL: 1/2" [ 20MM]|COMPRIMENTO: 120CM)</t>
  </si>
  <si>
    <t xml:space="preserve"> 8.3.5 </t>
  </si>
  <si>
    <t xml:space="preserve"> 100858 </t>
  </si>
  <si>
    <t xml:space="preserve">MICTÓRIO SIFONADO LOUÇA BRANCA _x0096_ PADRÃO MÉDIO _x0096_ FORNECIMENTO E INSTALAÇÃO. AF_01/2020</t>
  </si>
  <si>
    <t xml:space="preserve"> 00006142 </t>
  </si>
  <si>
    <t xml:space="preserve">CONJUNTO DE LIGACAO PARA BACIA SANITARIA AJUSTAVEL, EM PLASTICO BRANCO, COM TUBO, CANOPLA E ESPUDE</t>
  </si>
  <si>
    <t xml:space="preserve"> 00010432 </t>
  </si>
  <si>
    <t xml:space="preserve">MICTORIO INDICUDUAL, SIFONADO, LOUCA BRANCA, SEM COMPLEMENTOS</t>
  </si>
  <si>
    <t xml:space="preserve"> 00004351 </t>
  </si>
  <si>
    <t xml:space="preserve">PARAFUSO NIQUELADO 3 1/2" COM ACABAMENTO CROMADO PARA FIXAR PECA SANITARIA, INCLUI PORCA CEGA, ARRUELA E BUCHA DE NYLON TAMANHO S-8</t>
  </si>
  <si>
    <t xml:space="preserve"> 8.3.6 </t>
  </si>
  <si>
    <t xml:space="preserve"> MET-VAL-030 </t>
  </si>
  <si>
    <t xml:space="preserve">VÁLVULA PARA MICTÓRIO COM FECHAMENTO AUTOMÁTICO D = 1/2"</t>
  </si>
  <si>
    <t xml:space="preserve"> MATED- 8141 </t>
  </si>
  <si>
    <t xml:space="preserve">VÁLVULA DE DESCARGA PARA MICTÓRIO COM FECHAMENTO AUTOMÁTICO (DIÂMETRO DE ENTRADA: 1/2 ")</t>
  </si>
  <si>
    <t xml:space="preserve"> 8.3.7 </t>
  </si>
  <si>
    <t xml:space="preserve"> 00001368 </t>
  </si>
  <si>
    <t xml:space="preserve">CHUVEIRO COMUM EM PLASTICO BRANCO, COM CANO, 3 TEMPERATURAS, 5500 W (110/220 V)</t>
  </si>
  <si>
    <t xml:space="preserve"> 8.3.8 </t>
  </si>
  <si>
    <t xml:space="preserve"> 86941 </t>
  </si>
  <si>
    <t xml:space="preserve">LAVATÓRIO LOUÇA BRANCA COM COLUNA, 45 X 55CM OU EQUIVALENTE, PADRÃO MÉDIO, INCLUSO SIFÃO TIPO GARRAFA, VÁLVULA E ENGATE FLEXÍVEL DE 40CM EM METAL CROMADO, COM TORNEIRA CROMADA DE MESA, PADRÃO MÉDIO - FORNECIMENTO E INSTALAÇÃO. AF_01/2020</t>
  </si>
  <si>
    <t xml:space="preserve"> 86877 </t>
  </si>
  <si>
    <t xml:space="preserve">VÁLVULA EM METAL CROMADO 1.1/2_x0094_ X 1.1/2_x0094_ PARA TANQUE OU LAVATÓRIO, COM OU SEM LADRÃO - FORNECIMENTO E INSTALAÇÃO. AF_01/2020</t>
  </si>
  <si>
    <t xml:space="preserve"> 86881 </t>
  </si>
  <si>
    <t xml:space="preserve">SIFÃO DO TIPO GARRAFA EM METAL CROMADO 1 X 1.1/2_x0094_ - FORNECIMENTO E INSTALAÇÃO. AF_01/2020</t>
  </si>
  <si>
    <t xml:space="preserve"> 86903 </t>
  </si>
  <si>
    <t xml:space="preserve">LAVATÓRIO LOUÇA BRANCA COM COLUNA, 45 X 55CM OU EQUIVALENTE, PADRÃO MÉDIO - FORNECIMENTO E INSTALAÇÃO. AF_01/2020</t>
  </si>
  <si>
    <t xml:space="preserve"> 86915 </t>
  </si>
  <si>
    <t xml:space="preserve">TORNEIRA CROMADA DE MESA, 1/2_x0094_ OU 3/4_x0094_, PARA LAVATÓRIO, PADRÃO MÉDIO - FORNECIMENTO E INSTALAÇÃO. AF_01/2020</t>
  </si>
  <si>
    <t xml:space="preserve"> 8.3.9 </t>
  </si>
  <si>
    <t xml:space="preserve"> LOU-CUB-005 </t>
  </si>
  <si>
    <t xml:space="preserve"> MATED- 11727 </t>
  </si>
  <si>
    <t xml:space="preserve">CUBA DE EMBUTIR LOUÇA SEM LADRÃO (COR: BRANCA/FORMATO: OVAL/ ALTURA: 160MM*/LARGURA : 485MM*/COMPRIMENTO: 375MM*) *MEDIDAS REFERENCIAIS</t>
  </si>
  <si>
    <t xml:space="preserve"> MATED- 15101 </t>
  </si>
  <si>
    <t xml:space="preserve">MASSA PLÁSTICA (COR: BRANCA, CINZA OU PRETA| CATALIZADOR: INCLUSO| RENDIMENTO: 0,59KG/M2)</t>
  </si>
  <si>
    <t xml:space="preserve"> MATED- 11697 </t>
  </si>
  <si>
    <t xml:space="preserve">SIFÃO METÁLICO PARA LAVATÓRIO (TIPO: COPO| MATERIAL: METAL| ACABAMENTO: CROMADO| DIÂMETRO DE ENTRADA: 1" |DIÂMETRO DE SAÍDA: 1.1/ 2")</t>
  </si>
  <si>
    <t xml:space="preserve"> MATED- 9529 </t>
  </si>
  <si>
    <t xml:space="preserve">SILICONE ACÉTICO (COR: INCOLOR/APLICAÇÃO: USO GERAL/REFIL: 9")</t>
  </si>
  <si>
    <t xml:space="preserve"> MATED- 11702 </t>
  </si>
  <si>
    <t xml:space="preserve">VÁLVULA DE ESCOAMENTO METÁLICA PARA LAVATÓRIO/BIDÊ ( MATERIAL: METAL| ACABAMENTO: CROMADO| DIÂMETRO DE ENTRADA: 7/ 8" OU 1")</t>
  </si>
  <si>
    <t xml:space="preserve"> 8.3.10 </t>
  </si>
  <si>
    <t xml:space="preserve"> COMP-LOUÇ-001 </t>
  </si>
  <si>
    <t xml:space="preserve"> 00010427 </t>
  </si>
  <si>
    <t xml:space="preserve">LAVATORIO / CUBA DE SOBREPOR, RETANGULAR, DE LOUCA BRANCA, COM LADRAO, DIMENSOES *52 X 45* CM (L X C)</t>
  </si>
  <si>
    <t xml:space="preserve"> 8.3.11 </t>
  </si>
  <si>
    <t xml:space="preserve"> LOU-BOJ-010 </t>
  </si>
  <si>
    <t xml:space="preserve"> MATED- 12328 </t>
  </si>
  <si>
    <t xml:space="preserve">CUBA DE AÇO INOXIDÁVEL RETANGULAR SIMPLES SEM VÁLVULA DE ESCOAMENTO (TIPO: EMBUTIR/APLICAÇÃO: PIA/ MATERIAL: AÇO AISI 304/ ACABAMENTO: BRILHANTE/ COMPRIMENTO: 560MM*/ LARGURA: 330MM*/ALTURA : 115MM*) *MEDIDAS REFERENCIAIS</t>
  </si>
  <si>
    <t xml:space="preserve"> MATED- 11698 </t>
  </si>
  <si>
    <t xml:space="preserve">SIFÃO METÁLICO PARA PIA AMERICANA (TIPO: COPO| MATERIAL: METAL| ACABAMENTO: CROMADO| DIÂMETRO DE ENTRADA: 1. 1/2"|DIÂMETRO DE SAÍDA: 1 .1/2" OU 2")</t>
  </si>
  <si>
    <t xml:space="preserve"> MATED- 11701 </t>
  </si>
  <si>
    <t xml:space="preserve">VÁLVULA DE ESCOAMENTO METÁLICA PARA PIA DE COZINHA AMERICANA ( MATERIAL: METAL| ACABAMENTO: CROMADO| DIÂMETRO DE ENTRADA: 3. 1/2")</t>
  </si>
  <si>
    <t xml:space="preserve"> 8.3.12 </t>
  </si>
  <si>
    <t xml:space="preserve"> COMP-CUBA-001 </t>
  </si>
  <si>
    <t xml:space="preserve"> Cotação 01 </t>
  </si>
  <si>
    <t xml:space="preserve">CUBA ACO INOX (AISI 304) DE EMBUTIR COM VALVULA 3 1/2 ", DE 72x44x30</t>
  </si>
  <si>
    <t xml:space="preserve"> 8.3.13 </t>
  </si>
  <si>
    <t xml:space="preserve"> COMP-CUBA-002 </t>
  </si>
  <si>
    <t xml:space="preserve"> Cotação 02 </t>
  </si>
  <si>
    <t xml:space="preserve">MESA PIA AÇO INOX INDUSTRIAL E CUBA 50X40X25CM - 100X60X80CM</t>
  </si>
  <si>
    <t xml:space="preserve"> 8.3.14 </t>
  </si>
  <si>
    <t xml:space="preserve"> 86922 </t>
  </si>
  <si>
    <t xml:space="preserve"> 86874 </t>
  </si>
  <si>
    <t xml:space="preserve">TANQUE DE LOUÇA BRANCA SUSPENSO, 18L OU EQUIVALENTE - FORNECIMENTO E INSTALAÇÃO. AF_01/2020</t>
  </si>
  <si>
    <t xml:space="preserve"> 86914 </t>
  </si>
  <si>
    <t xml:space="preserve">TORNEIRA CROMADA 1/2_x0094_ OU 3/4_x0094_ PARA TANQUE, PADRÃO MÉDIO - FORNECIMENTO E INSTALAÇÃO. AF_01/2020</t>
  </si>
  <si>
    <t xml:space="preserve"> 8.3.15 </t>
  </si>
  <si>
    <t xml:space="preserve"> MET-TOR-030 </t>
  </si>
  <si>
    <t xml:space="preserve"> MATED- 12565 </t>
  </si>
  <si>
    <t xml:space="preserve">ENGATE FLEXÍVEL METÁLICO (APLICAÇÃO: ENTRADA DE ÁGUA| COMPRIMENTO: 40CM| DIÂMETRO DA SEÇÃO: 1/2"[ 20MM])</t>
  </si>
  <si>
    <t xml:space="preserve"> MATED- 12194 </t>
  </si>
  <si>
    <t xml:space="preserve">TORNEIRA METÁLICA DE FECHAMENTO AUTOMÁTICO (APLICAÇÃO: LAVATÓRIO|BICO: AREJADOR|ABERTURA: PRESSÃO|ACABAMENTO: CROMADO|BITOLA: 1/2"| INSTALAÇÃO: MESA| REFERÊNCIA: 1170/1173)</t>
  </si>
  <si>
    <t xml:space="preserve"> 8.3.16 </t>
  </si>
  <si>
    <t xml:space="preserve"> 00036791 </t>
  </si>
  <si>
    <t xml:space="preserve">TORNEIRA CROMADA DE MESA PARA LAVATORIO, BICA ALTA, COM AREJADOR (REF 1195)</t>
  </si>
  <si>
    <t xml:space="preserve"> 8.3.17 </t>
  </si>
  <si>
    <t xml:space="preserve"> 86910 </t>
  </si>
  <si>
    <t xml:space="preserve">TORNEIRA CROMADA TUBO MÓVEL, DE PAREDE, 1/2_x0094_ OU 3/4_x0094_, PARA PIA DE COZINHA, PADRÃO MÉDIO - FORNECIMENTO E INSTALAÇÃO. AF_01/2020</t>
  </si>
  <si>
    <t xml:space="preserve"> 00011773 </t>
  </si>
  <si>
    <t xml:space="preserve">TORNEIRA CROMADA DE PAREDE, PARA COZINHA, BICA MOVEL, COM AREJADOR, 1/2 " OU 3/4 " (REF 1167 / 1168)</t>
  </si>
  <si>
    <t xml:space="preserve"> 8.3.18 </t>
  </si>
  <si>
    <t xml:space="preserve"> 00013417 </t>
  </si>
  <si>
    <t xml:space="preserve">TORNEIRA CROMADA CANO CURTO, SEM BICO, SEM AREJADOR, DE PAREDE, PARA TANQUE E USO GERAL, 1/2 " OU 3/4 " (REF 1143)</t>
  </si>
  <si>
    <t xml:space="preserve"> 8.4.1 </t>
  </si>
  <si>
    <t xml:space="preserve"> DRE-CXS-036 </t>
  </si>
  <si>
    <t xml:space="preserve"> AUX-CON-040 </t>
  </si>
  <si>
    <t xml:space="preserve">CONCRETO ESTRUTURAL, PREPARADO EM OBRA COM BETONEIRA, CONTROLE "B", COM FCK 20 MPA, BRITA Nº (1 E 2), CONSISTÊNCIA PARA VIBRAÇÃO (FABRICAÇÃO)</t>
  </si>
  <si>
    <t xml:space="preserve"> IMP-PIN-005 </t>
  </si>
  <si>
    <t xml:space="preserve">PINTURA COM EMULSÃO ASFÁLTICA, DUAS (2) DEMÃOS</t>
  </si>
  <si>
    <t xml:space="preserve"> AUX-PLA-010 </t>
  </si>
  <si>
    <t xml:space="preserve">PLACA DE CONCRETO ARMADO D = 5 CM, PRÉ MOLDADA</t>
  </si>
  <si>
    <t xml:space="preserve"> REV-REB-005 </t>
  </si>
  <si>
    <t xml:space="preserve">REBOCO COM ARGAMASSA, TRAÇO 1:7 (CIMENTO E AREIA), ESP. 20MM, APLICAÇÃO MANUAL, PREPARO MECÂNICO</t>
  </si>
  <si>
    <t xml:space="preserve"> TRA-CAM-005 </t>
  </si>
  <si>
    <t xml:space="preserve">TRANSPORTE DE MATERIAL DE QUALQUER NATUREZA EM CAMINHÃO DMT &lt;= 1 KM (DENTRO DO PERÍMETRO URBANO)</t>
  </si>
  <si>
    <t xml:space="preserve"> 8.4.2 </t>
  </si>
  <si>
    <t xml:space="preserve"> HID-RAL-020 </t>
  </si>
  <si>
    <t xml:space="preserve"> MATED- 12516 </t>
  </si>
  <si>
    <t xml:space="preserve">RALO HEMISFÉRICO TIPO ABACAXI D = 75 MM</t>
  </si>
  <si>
    <t xml:space="preserve">pc</t>
  </si>
  <si>
    <t xml:space="preserve"> 8.4.3 </t>
  </si>
  <si>
    <t xml:space="preserve"> HID-RAL-025 </t>
  </si>
  <si>
    <t xml:space="preserve"> MATED- 12518 </t>
  </si>
  <si>
    <t xml:space="preserve">RALO HEMISFÉRICO TIPO ABACAXI D = 100 MM</t>
  </si>
  <si>
    <t xml:space="preserve"> 8.4.4 </t>
  </si>
  <si>
    <t xml:space="preserve"> PLU-GRE-015 </t>
  </si>
  <si>
    <t xml:space="preserve">GRELHA hemisférica de ferro fundido Ø 150 mm (6")</t>
  </si>
  <si>
    <t xml:space="preserve"> MATED- 11382 </t>
  </si>
  <si>
    <t xml:space="preserve">Grelha hemisférica de ferro fundido para águas pluviais ( diâmetro da seção: 6 ")</t>
  </si>
  <si>
    <t xml:space="preserve"> 8.4.5 </t>
  </si>
  <si>
    <t xml:space="preserve"> PLU-CAL-035 </t>
  </si>
  <si>
    <t xml:space="preserve"> MATED- 12158 </t>
  </si>
  <si>
    <t xml:space="preserve">CALHA DE CHAPA GALVANIZADA Nº 24 , DESENVOLVIMENTO = 33 CM</t>
  </si>
  <si>
    <t xml:space="preserve"> 8.4.6 </t>
  </si>
  <si>
    <t xml:space="preserve"> PLU-CAL-050 </t>
  </si>
  <si>
    <t xml:space="preserve">MATED- 8151</t>
  </si>
  <si>
    <t xml:space="preserve">MATED- 17667</t>
  </si>
  <si>
    <t xml:space="preserve">REBITE DE REPUXO ( DIÂMETRO: 3,2MM| COMPRIMENTO: 10MM| MATERIAL: ALUMÍNIO| ACABAMENTO: NATURAL)</t>
  </si>
  <si>
    <t xml:space="preserve">ED-22249</t>
  </si>
  <si>
    <t xml:space="preserve">CHAPA FINA (MATERIAL: AÇO GALVANIZADO| ESPESSURA: GSG-24 OU 0, 65MM|MASSA: 5,20KG/M2) - FORNECIMENTO, EXCLUSIVE SERVIÇO DE MONTAGEM/INSTALAÇÃO</t>
  </si>
  <si>
    <t xml:space="preserve"> 8.4.7 </t>
  </si>
  <si>
    <t xml:space="preserve">MAO-AJD-025</t>
  </si>
  <si>
    <t xml:space="preserve">AJUDANTE DE TELHADISTA COM ENCARGOS COMPLEMENTARES</t>
  </si>
  <si>
    <t xml:space="preserve">hora</t>
  </si>
  <si>
    <t xml:space="preserve">MAO-OFC-105</t>
  </si>
  <si>
    <t xml:space="preserve"> 8.4.8 </t>
  </si>
  <si>
    <t xml:space="preserve"> 89576 </t>
  </si>
  <si>
    <t xml:space="preserve"> 8.4.9 </t>
  </si>
  <si>
    <t xml:space="preserve"> 8.4.10 </t>
  </si>
  <si>
    <t xml:space="preserve"> 8.4.11 </t>
  </si>
  <si>
    <t xml:space="preserve"> 8.4.12 </t>
  </si>
  <si>
    <t xml:space="preserve"> 8.4.13 </t>
  </si>
  <si>
    <t xml:space="preserve"> DRE-TUB-025 </t>
  </si>
  <si>
    <t xml:space="preserve"> MATED- 11262 </t>
  </si>
  <si>
    <t xml:space="preserve">ESTOPA DE ALGODÃO</t>
  </si>
  <si>
    <t xml:space="preserve"> MATED- 11680 </t>
  </si>
  <si>
    <t xml:space="preserve">PASTA LUBRIFICANTE PARA TUBO DE PVC</t>
  </si>
  <si>
    <t xml:space="preserve"> MATED- 12473 </t>
  </si>
  <si>
    <t xml:space="preserve">TUBO PBV DE PVC BRANCO PARA ESGOTO SERIE NORMAL (DIÂMETRO  DA SEÇÃO: 200MM)</t>
  </si>
  <si>
    <t xml:space="preserve"> 8.4.14 </t>
  </si>
  <si>
    <t xml:space="preserve"> HID-TUB-515 </t>
  </si>
  <si>
    <t xml:space="preserve">FORNECIMENTO E ASSENTAMENTO DE TUBO PVC RÍGIDO, COLETOR DE ESGOTO LISO (JEI), DN 250 MM (10"), INCLUSIVE CONEXÕES</t>
  </si>
  <si>
    <t xml:space="preserve"> MATED- 11658 </t>
  </si>
  <si>
    <t xml:space="preserve">PASTA LUBRIFICANTE PARA USO EM TUBOS DE PVC COM ANEL DE BORRACHA (POTE DE 400* G)</t>
  </si>
  <si>
    <t xml:space="preserve"> MATED- 11647 </t>
  </si>
  <si>
    <t xml:space="preserve">TUBO COLETOR LISO PBV DE PVC OCRE PARA ESGOTO COM SISTEMA JUNTA ELÁSTICA INTEGRADA (JEI) ( DIÂMETRO DA SEÇÃO: 250MM)</t>
  </si>
  <si>
    <t xml:space="preserve"> 8.4.15 </t>
  </si>
  <si>
    <t xml:space="preserve"> 89524 </t>
  </si>
  <si>
    <t xml:space="preserve"> 00000298 </t>
  </si>
  <si>
    <t xml:space="preserve">ANEL BORRACHA, DN 75 MM, PARA TUBO SERIE REFORCADA ESGOTO PREDIAL</t>
  </si>
  <si>
    <t xml:space="preserve"> 00020150 </t>
  </si>
  <si>
    <t xml:space="preserve">JOELHO, PVC SERIE R, 45 GRAUS, DN 75 MM, PARA ESGOTO OU AGUAS PLUVIAIS PREDIAIS</t>
  </si>
  <si>
    <t xml:space="preserve"> 8.4.16 </t>
  </si>
  <si>
    <t xml:space="preserve"> 89531 </t>
  </si>
  <si>
    <t xml:space="preserve"> 00020151 </t>
  </si>
  <si>
    <t xml:space="preserve">JOELHO, PVC SERIE R, 45 GRAUS, DN 100 MM, PARA ESGOTO OU AGUAS PLUVIAIS PREDIAIS</t>
  </si>
  <si>
    <t xml:space="preserve"> 8.4.17 </t>
  </si>
  <si>
    <t xml:space="preserve"> 89581 </t>
  </si>
  <si>
    <t xml:space="preserve"> 00020156 </t>
  </si>
  <si>
    <t xml:space="preserve">JOELHO, PVC SERIE R, 90 GRAUS, DN 75 MM, PARA ESGOTO OU AGUAS PLUVIAIS PREDIAIS</t>
  </si>
  <si>
    <t xml:space="preserve"> 8.4.18 </t>
  </si>
  <si>
    <t xml:space="preserve"> 00020157 </t>
  </si>
  <si>
    <t xml:space="preserve">JOELHO, PVC SERIE R, 90 GRAUS, DN 100 MM, PARA ESGOTO OU AGUAS PLUVIAIS PREDIAIS</t>
  </si>
  <si>
    <t xml:space="preserve"> 8.4.19 </t>
  </si>
  <si>
    <t xml:space="preserve"> 89590 </t>
  </si>
  <si>
    <t xml:space="preserve"> 00000300 </t>
  </si>
  <si>
    <t xml:space="preserve">ANEL BORRACHA, DN 150 MM, PARA TUBO SERIE REFORCADA ESGOTO PREDIAL</t>
  </si>
  <si>
    <t xml:space="preserve"> 00020158 </t>
  </si>
  <si>
    <t xml:space="preserve">JOELHO, PVC SERIE R, 90 GRAUS, DN 150 MM, PARA ESGOTO OU AGUAS PLUVIAIS PREDIAIS</t>
  </si>
  <si>
    <t xml:space="preserve"> 8.4.20 </t>
  </si>
  <si>
    <t xml:space="preserve"> 89565 </t>
  </si>
  <si>
    <t xml:space="preserve"> 00020142 </t>
  </si>
  <si>
    <t xml:space="preserve">JUNCAO SIMPLES, PVC SERIE R, DN 75 X 75 MM, PARA ESGOTO OU AGUAS PLUVIAIS PREDIAIS</t>
  </si>
  <si>
    <t xml:space="preserve"> 8.4.21 </t>
  </si>
  <si>
    <t xml:space="preserve"> 9.1.1 </t>
  </si>
  <si>
    <t xml:space="preserve">TRANSFORMADOR DE DISTRIBUIÇÃO, 300 KVA, TRIFÁSICO, 60 HZ, CLASSE 15 KV, IMERSO EM ÓLEO MINERAL, INSTALAÇÃO EM POSTE (NÃO INCLUSO SUPORTE) - FORNECIMENTO E INSTALAÇÃO. AF_12/2020</t>
  </si>
  <si>
    <t xml:space="preserve"> 5928 </t>
  </si>
  <si>
    <t xml:space="preserve">GUINDAUTO HIDRÁULICO, CAPACIDADE MÁXIMA DE CARGA 6200 KG, MOMENTO MÁXIMO DE CARGA 11,7 TM, ALCANCE MÁXIMO HORIZONTAL 9,70 M, INCLUSIVE CAMINHÃO TOCO PBT 16.000 KG, POTÊNCIA DE 189 CV - CHP DIURNO. AF_06/2014</t>
  </si>
  <si>
    <t xml:space="preserve"> 00007615 </t>
  </si>
  <si>
    <t xml:space="preserve">TRANSFORMADOR TRIFASICO DE DISTRIBUICAO, POTENCIA DE 300 KVA, TENSAO NOMINAL DE 15 KV, TENSAO SECUNDARIA DE 220/127V, EM OLEO ISOLANTE TIPO MINERAL</t>
  </si>
  <si>
    <t xml:space="preserve"> 9.1.2 </t>
  </si>
  <si>
    <t xml:space="preserve"> 9.1.3 </t>
  </si>
  <si>
    <t xml:space="preserve">INSTALAÇÃO/RETIRADA DE TRANSFORMADOR EM POSTE</t>
  </si>
  <si>
    <t xml:space="preserve"> 00012327 </t>
  </si>
  <si>
    <t xml:space="preserve">CINTA CIRCULAR EM ACO GALVANIZADO DE 210 MM DE DIAMETRO PARA INSTALACAO DE TRANSFORMADOR EM POSTE DE CONCRETO</t>
  </si>
  <si>
    <t xml:space="preserve"> 9.1.4 </t>
  </si>
  <si>
    <t xml:space="preserve"> FUN-LAS-010 </t>
  </si>
  <si>
    <t xml:space="preserve">LASTRO DE BRITA 2 OU 3 APILOADO MANUALMENTE</t>
  </si>
  <si>
    <t xml:space="preserve"> MATED- 13059 </t>
  </si>
  <si>
    <t xml:space="preserve">TAMPÃO E ARO ARTICULADOS (APLICAÇÃO :CAIXA PADRÃO CEMIG| TIPO: ZC|INSTALAÇÃO: PASSEIO|MATERIAL: FERRO FUNDIDO| COMPRIMENTO*: 951MM| LARGURA*: 846MM)* VALORES REFERENCIAIS APROXIMADOS</t>
  </si>
  <si>
    <t xml:space="preserve"> ED-20722 </t>
  </si>
  <si>
    <t xml:space="preserve">CAIXA DE INSPEÇÃO EM CONCRETO, TIPO "ZC", PADRÃO CEMIG, COMPRIMENTO 77CM, LARGURA 67CM, ALTURA 90CM, ESPESSURA 8CM EM CONCRETO ESTRUTURAL, PREPARADO EM OBRA COM BETONEIRA, COM FCK 20 MPA, INCLUSIVE ARMAÇÃO EM AÇO CA-50/ 60 (FABRICAÇÃO)</t>
  </si>
  <si>
    <t xml:space="preserve"> 9.1.5 </t>
  </si>
  <si>
    <t xml:space="preserve"> 9.1.6 </t>
  </si>
  <si>
    <t xml:space="preserve">ELETRODUTO FLEXÍVEL CORRUGADO, PEAD, DN 90 (3"), PARA REDE ENTERRADA DE DISTRIBUIÇÃO DE ENERGIA ELÉTRICA - FORNECIMENTO E INSTALAÇÃO. AF_12/2021</t>
  </si>
  <si>
    <t xml:space="preserve"> 00002442 </t>
  </si>
  <si>
    <t xml:space="preserve">ELETRODUTO/DUTO PEAD FLEXIVEL PAREDE SIMPLES, CORRUGACAO HELICOIDAL, COR PRETA, SEM ROSCA, DE 3",  PARA CABEAMENTO SUBTERRANEO (NBR 15715)</t>
  </si>
  <si>
    <t xml:space="preserve"> 9.1.7 </t>
  </si>
  <si>
    <t xml:space="preserve"> MATED- 12202 </t>
  </si>
  <si>
    <t xml:space="preserve">ELETRODUTO DE AÇO GALVANIZADO (TIPO: LEVE/ DIÂMETRO: 2.1/2")</t>
  </si>
  <si>
    <t xml:space="preserve"> 9.1.8 </t>
  </si>
  <si>
    <t xml:space="preserve">CABO DE COBRE FLEXÍVEL ISOLADO, 95 MM², ANTI-CHAMA 0,6/1,0 KV, PARA REDE ENTERRADA DE DISTRIBUIÇÃO DE ENERGIA ELÉTRICA - FORNECIMENTO E INSTALAÇÃO. AF_12/2021</t>
  </si>
  <si>
    <t xml:space="preserve"> 00000998 </t>
  </si>
  <si>
    <t xml:space="preserve">CABO DE COBRE, FLEXIVEL, CLASSE 4 OU 5, ISOLACAO EM PVC/A, ANTICHAMA BWF-B, COBERTURA PVC-ST1, ANTICHAMA BWF-B, 1 CONDUTOR, 0,6/1 KV, SECAO NOMINAL 95 MM2</t>
  </si>
  <si>
    <t xml:space="preserve"> 00021127 </t>
  </si>
  <si>
    <t xml:space="preserve">FITA ISOLANTE ADESIVA ANTICHAMA, USO ATE 750 V, EM ROLO DE 19 MM X 5 M</t>
  </si>
  <si>
    <t xml:space="preserve"> 9.1.9 </t>
  </si>
  <si>
    <t xml:space="preserve">CABO DE COBRE FLEXÍVEL ISOLADO, 50 MM², ANTI-CHAMA 0,6/1,0 KV, PARA REDE ENTERRADA DE DISTRIBUIÇÃO DE ENERGIA ELÉTRICA - FORNECIMENTO E INSTALAÇÃO. AF_12/2021</t>
  </si>
  <si>
    <t xml:space="preserve"> 00001018 </t>
  </si>
  <si>
    <t xml:space="preserve">CABO DE COBRE, FLEXIVEL, CLASSE 4 OU 5, ISOLACAO EM PVC/A, ANTICHAMA BWF-B, COBERTURA PVC-ST1, ANTICHAMA BWF-B, 1 CONDUTOR, 0,6/1 KV, SECAO NOMINAL 50 MM2</t>
  </si>
  <si>
    <t xml:space="preserve"> 9.1.10 </t>
  </si>
  <si>
    <t xml:space="preserve"> 9.2.1 </t>
  </si>
  <si>
    <t xml:space="preserve">QUADRO DE DISTRIBUIÇÃO DE ENERGIA EM CHAPA DE AÇO GALVANIZADO, DE SOBREPOR, COM BARRAMENTO TRIFÁSICO, PARA 30 DISJUNTORES DIN 225A - FORNECIMENTO E INSTALAÇÃO. AF_10/2020</t>
  </si>
  <si>
    <t xml:space="preserve"> 00012043 </t>
  </si>
  <si>
    <t xml:space="preserve">QUADRO DE DISTRIBUICAO COM BARRAMENTO TRIFASICO, DE EMBUTIR, EM CHAPA DE ACO GALVANIZADO, PARA 30 DISJUNTORES DIN, 225 A</t>
  </si>
  <si>
    <t xml:space="preserve"> 9.2.2 </t>
  </si>
  <si>
    <t xml:space="preserve">QUADRO DE DISTRIBUICAO COM BARRAMENTO TRIFASICO, DE SOBREPOR, EM CHAPA DE ACO GALVANIZADO, PARA 48 DISJUNTORES DIN, 100 A - FORNECIMENTO E INSTALAÇÃO</t>
  </si>
  <si>
    <t xml:space="preserve"> 00039763 </t>
  </si>
  <si>
    <t xml:space="preserve">QUADRO DE DISTRIBUICAO COM BARRAMENTO TRIFASICO, DE EMBUTIR, EM CHAPA DE ACO GALVANIZADO, PARA 48 DISJUNTORES DIN, 100 A</t>
  </si>
  <si>
    <t xml:space="preserve"> 9.2.3 </t>
  </si>
  <si>
    <t xml:space="preserve"> 9.2.4 </t>
  </si>
  <si>
    <t xml:space="preserve">DISJUNTOR TERMOMAGNÉTICO TRIPOLAR , CORRENTE NOMINAL DE 200A - FORNECIMENTO E INSTALAÇÃO. AF_10/2020</t>
  </si>
  <si>
    <t xml:space="preserve"> 00002377 </t>
  </si>
  <si>
    <t xml:space="preserve">DISJUNTOR TERMOMAGNETICO TRIPOLAR 200 A / 600 V, TIPO FXD / ICC - 35 KA</t>
  </si>
  <si>
    <t xml:space="preserve"> 00001580 </t>
  </si>
  <si>
    <t xml:space="preserve">TERMINAL A COMPRESSAO EM COBRE ESTANHADO PARA CABO 95 MM2, 1 FURO E 1 COMPRESSAO, PARA PARAFUSO DE FIXACAO M12</t>
  </si>
  <si>
    <t xml:space="preserve"> 9.2.5 </t>
  </si>
  <si>
    <t xml:space="preserve">DISJUNTOR TERMOMAGNÉTICO TRIPOLAR , CORRENTE NOMINAL DE 125A - FORNECIMENTO E INSTALAÇÃO. AF_10/2020</t>
  </si>
  <si>
    <t xml:space="preserve"> 00002391 </t>
  </si>
  <si>
    <t xml:space="preserve">DISJUNTOR TERMOMAGNETICO TRIPOLAR 125A</t>
  </si>
  <si>
    <t xml:space="preserve"> 00001578 </t>
  </si>
  <si>
    <t xml:space="preserve">TERMINAL A COMPRESSAO EM COBRE ESTANHADO PARA CABO 50 MM2, 1 FURO E 1 COMPRESSAO, PARA PARAFUSO DE FIXACAO M8</t>
  </si>
  <si>
    <t xml:space="preserve"> 9.2.6 </t>
  </si>
  <si>
    <t xml:space="preserve">DISJUNTOR TRIPOLAR TIPO NEMA, CORRENTE NOMINAL DE 60 ATÉ 100A - FORNECIMENTO E INSTALAÇÃO. AF_10/2020</t>
  </si>
  <si>
    <t xml:space="preserve"> 00002373 </t>
  </si>
  <si>
    <t xml:space="preserve">DISJUNTOR TIPO NEMA, TRIPOLAR 60 ATE 100 A, TENSAO MAXIMA DE 415 V</t>
  </si>
  <si>
    <t xml:space="preserve"> 00001576 </t>
  </si>
  <si>
    <t xml:space="preserve">TERMINAL A COMPRESSAO EM COBRE ESTANHADO PARA CABO 25 MM2, 1 FURO E 1 COMPRESSAO, PARA PARAFUSO DE FIXACAO M8</t>
  </si>
  <si>
    <t xml:space="preserve"> 9.2.7 </t>
  </si>
  <si>
    <t xml:space="preserve">DISJUNTOR MONOPOLAR TIPO DIN, CORRENTE NOMINAL DE 20A - FORNECIMENTO E INSTALAÇÃO. AF_10/2020</t>
  </si>
  <si>
    <t xml:space="preserve"> 00034653 </t>
  </si>
  <si>
    <t xml:space="preserve">DISJUNTOR TIPO DIN/IEC, MONOPOLAR DE 6  ATE  32A</t>
  </si>
  <si>
    <t xml:space="preserve"> 00001571 </t>
  </si>
  <si>
    <t xml:space="preserve">TERMINAL A COMPRESSAO EM COBRE ESTANHADO PARA CABO 4 MM2, 1 FURO E 1 COMPRESSAO, PARA PARAFUSO DE FIXACAO M5</t>
  </si>
  <si>
    <t xml:space="preserve"> 9.2.8 </t>
  </si>
  <si>
    <t xml:space="preserve"> 9.2.9 </t>
  </si>
  <si>
    <t xml:space="preserve">DISJUNTOR BIPOLAR TIPO DIN, CORRENTE NOMINAL DE 20A - FORNECIMENTO E INSTALAÇÃO. AF_10/2020</t>
  </si>
  <si>
    <t xml:space="preserve"> 00034616 </t>
  </si>
  <si>
    <t xml:space="preserve">DISJUNTOR TIPO DIN/IEC, BIPOLAR DE 6 ATE 32A</t>
  </si>
  <si>
    <t xml:space="preserve"> 9.2.10 </t>
  </si>
  <si>
    <t xml:space="preserve">DISJUNTOR BIPOLAR TIPO DIN, CORRENTE NOMINAL DE 25A - FORNECIMENTO E INSTALAÇÃO. AF_10/2020</t>
  </si>
  <si>
    <t xml:space="preserve"> 9.2.11 </t>
  </si>
  <si>
    <t xml:space="preserve"> MATED- 15233 </t>
  </si>
  <si>
    <t xml:space="preserve">DISJUNTOR DE PROTEÇÃO (TIPO: DR BIPOLAR| CORRENTE: 25A | SENSIBILIDADE: 30mA)</t>
  </si>
  <si>
    <t xml:space="preserve"> 9.2.12 </t>
  </si>
  <si>
    <t xml:space="preserve"> 9.2.13 </t>
  </si>
  <si>
    <t xml:space="preserve"> 9.2.14 </t>
  </si>
  <si>
    <t xml:space="preserve">DISJUNTOR TRIPOLAR TIPO DIN, CORRENTE NOMINAL DE 50A - FORNECIMENTO E INSTALAÇÃO. AF_10/2020</t>
  </si>
  <si>
    <t xml:space="preserve"> 00034709 </t>
  </si>
  <si>
    <t xml:space="preserve">DISJUNTOR TIPO DIN/IEC, TRIPOLAR DE 10 ATE 50A</t>
  </si>
  <si>
    <t xml:space="preserve"> 00001575 </t>
  </si>
  <si>
    <t xml:space="preserve">TERMINAL A COMPRESSAO EM COBRE ESTANHADO PARA CABO 16 MM2, 1 FURO E 1 COMPRESSAO, PARA PARAFUSO DE FIXACAO M6</t>
  </si>
  <si>
    <t xml:space="preserve"> 9.2.15 </t>
  </si>
  <si>
    <t xml:space="preserve">DISJUNTOR TRIPOLAR TIPO DIN, CORRENTE NOMINAL DE 25A - FORNECIMENTO E INSTALAÇÃO. AF_10/2020</t>
  </si>
  <si>
    <t xml:space="preserve"> 9.2.16 </t>
  </si>
  <si>
    <t xml:space="preserve">DISJUNTOR BIPOLAR TIPO DIN, CORRENTE NOMINAL DE 32A - FORNECIMENTO E INSTALAÇÃO. AF_10/2020</t>
  </si>
  <si>
    <t xml:space="preserve"> 00001573 </t>
  </si>
  <si>
    <t xml:space="preserve">TERMINAL A COMPRESSAO EM COBRE ESTANHADO PARA CABO 6 MM2, 1 FURO E 1 COMPRESSAO, PARA PARAFUSO DE FIXACAO M6</t>
  </si>
  <si>
    <t xml:space="preserve"> 9.2.17 </t>
  </si>
  <si>
    <t xml:space="preserve"> 9.2.18 </t>
  </si>
  <si>
    <t xml:space="preserve"> 9.2.19 </t>
  </si>
  <si>
    <t xml:space="preserve"> 9.2.20 </t>
  </si>
  <si>
    <t xml:space="preserve"> 9.2.21 </t>
  </si>
  <si>
    <t xml:space="preserve"> 00039465 </t>
  </si>
  <si>
    <t xml:space="preserve">DISPOSITIVO DPS CLASSE II, 1 POLO, TENSAO MAXIMA DE 175 V, CORRENTE MAXIMA DE *20* KA (TIPO AC)</t>
  </si>
  <si>
    <t xml:space="preserve"> 9.2.22 </t>
  </si>
  <si>
    <t xml:space="preserve"> 101888 </t>
  </si>
  <si>
    <t xml:space="preserve">CABO DE COBRE ISOLADO, 25 MM², ANTI-CHAMA 450/750 V, INSTALADO EM ELETROCALHA OU PERFILADO - FORNECIMENTO E INSTALAÇÃO. AF_10/2020</t>
  </si>
  <si>
    <t xml:space="preserve"> 00039232 </t>
  </si>
  <si>
    <t xml:space="preserve">CABO DE COBRE, FLEXIVEL, CLASSE 4 OU 5, ISOLACAO EM PVC/A, ANTICHAMA BWF-B, 1 CONDUTOR, 450/750 V, SECAO NOMINAL 25 MM2</t>
  </si>
  <si>
    <t xml:space="preserve"> 9.2.23 </t>
  </si>
  <si>
    <t xml:space="preserve">CABO DE COBRE FLEXÍVEL ISOLADO, 16 MM², ANTI-CHAMA 450/750 V, PARA DISTRIBUIÇÃO - FORNECIMENTO E INSTALAÇÃO. AF_12/2015</t>
  </si>
  <si>
    <t xml:space="preserve"> 00000979 </t>
  </si>
  <si>
    <t xml:space="preserve">CABO DE COBRE, FLEXIVEL, CLASSE 4 OU 5, ISOLACAO EM PVC/A, ANTICHAMA BWF-B, 1 CONDUTOR, 450/750 V, SECAO NOMINAL 16 MM2</t>
  </si>
  <si>
    <t xml:space="preserve"> 9.2.24 </t>
  </si>
  <si>
    <t xml:space="preserve"> COMP-ELE-151 </t>
  </si>
  <si>
    <t xml:space="preserve">CABO DE COBRE FLEXÍVEL ISOLADO, 50 MM², ANTI-CHAMA 450/750 V, PARA DISTRIBUIÇÃO - FORNECIMENTO E INSTALAÇÃO.</t>
  </si>
  <si>
    <t xml:space="preserve"> 00039234 </t>
  </si>
  <si>
    <t xml:space="preserve">CABO DE COBRE, FLEXIVEL, CLASSE 4 OU 5, ISOLACAO EM PVC/A, ANTICHAMA BWF-B, 1 CONDUTOR, 450/750 V, SECAO NOMINAL 50 MM2</t>
  </si>
  <si>
    <t xml:space="preserve"> 9.2.25 </t>
  </si>
  <si>
    <t xml:space="preserve"> 9.3.1 </t>
  </si>
  <si>
    <t xml:space="preserve"> ED-19583 </t>
  </si>
  <si>
    <t xml:space="preserve">FIXAÇÃO DE PERFILADO HORIZONTAL, INCLUSIVE SUPORTE, VERGALHÃO E ACESSÓRIOS, EXCLUSIVE PERFILADO</t>
  </si>
  <si>
    <t xml:space="preserve"> MATED- 18325 </t>
  </si>
  <si>
    <t xml:space="preserve">ARRUELA LISA REDONDA ( DIÂMETRO 6,35MM (1/4")| PESO/100PÇ: 0,204 KG)</t>
  </si>
  <si>
    <t xml:space="preserve"> MATED- 19506 </t>
  </si>
  <si>
    <t xml:space="preserve">PARAFUSO (ROSCA: INTEIRA|APLICAÇÃO: ELETROCALHA E PERFILADO|CABEÇA: LENTILHA|MATERIAL: INOX| ACABAMENTO: CROMADO| BITOLA: 1/4"[6,35MM]X1/2"[ 12,7MM]|PESO/100PÇ: 0, 541KG)</t>
  </si>
  <si>
    <t xml:space="preserve"> MATED- 11881 </t>
  </si>
  <si>
    <t xml:space="preserve">PERFILADO (TIPO: PERFURADO|MATERIAL: CHAPA DE AÇO| TRATAMENTO: PRÉ- ZINCADO|CHAPA: N°18| LARGURA: 38MM|ALTURA: 38MM|TAMPA: NÃO INCLUSA)</t>
  </si>
  <si>
    <t xml:space="preserve"> MATED- 18324 </t>
  </si>
  <si>
    <t xml:space="preserve">PORCA SEXTAVADA ( MATERIAL: AÇO| DIÂMETRO : 6,35MM [1/4"]| PESO/100PÇ : 0,320 KG)</t>
  </si>
  <si>
    <t xml:space="preserve"> MATED- 19587 </t>
  </si>
  <si>
    <t xml:space="preserve">TALA RETA (TRATAMENTO: PRÉ-ZINCADO|CHAPA: N°18 |MEDIDA: 38MM|APLICAÇÃO : EMENDA PARA PERFILADO)</t>
  </si>
  <si>
    <t xml:space="preserve"> MATED- 19585 </t>
  </si>
  <si>
    <t xml:space="preserve">TAMPA PARA PERFILADO ( TIPO: ENCAIXE| TRATAMENTO: PRÉ- ZINCADO|CHAPA: N°24| MEDIDA: 38MM)</t>
  </si>
  <si>
    <t xml:space="preserve"> 9.3.2 </t>
  </si>
  <si>
    <t xml:space="preserve">ELETRODUTO DE AÇO GALVANIZADO, CLASSE LEVE, DN 20 MM (3/4_x0092__x0092_), APARENTE, INSTALADO EM TETO - FORNECIMENTO E INSTALAÇÃO. AF_11/2016_P</t>
  </si>
  <si>
    <t xml:space="preserve"> 95753 </t>
  </si>
  <si>
    <t xml:space="preserve">LUVA DE EMENDA PARA ELETRODUTO, AÇO GALVANIZADO, DN 20 MM (3/4  ), APARENTE, INSTALADA EM TETO - FORNECIMENTO E INSTALAÇÃO. AF_11/2016_P</t>
  </si>
  <si>
    <t xml:space="preserve"> 00021128 </t>
  </si>
  <si>
    <t xml:space="preserve">!EM PROCESSO DESATIVACAO! ELETRODUTO EM ACO GALVANIZADO ELETROLITICO, LEVE, DIAMETRO 3/4", PAREDE DE 0,90 MM</t>
  </si>
  <si>
    <t xml:space="preserve"> 9.3.3 </t>
  </si>
  <si>
    <t xml:space="preserve">TOMADA APARENTE COMPLETA 10A 250V  EM CONDULETE COM TAMPA DE ALUMÍNIO 3/4''  COM UNIDUT - FORNECIMENTO E INSTALAÇÃO</t>
  </si>
  <si>
    <t xml:space="preserve"> 00002580 </t>
  </si>
  <si>
    <t xml:space="preserve">CONDULETE DE ALUMINIO TIPO X, PARA ELETRODUTO ROSCAVEL DE 3/4", COM TAMPA CEGA</t>
  </si>
  <si>
    <t xml:space="preserve"> 00038101 </t>
  </si>
  <si>
    <t xml:space="preserve">TOMADA 2P+T 10A, 250V  (APENAS MODULO)</t>
  </si>
  <si>
    <t xml:space="preserve"> 00039352 </t>
  </si>
  <si>
    <t xml:space="preserve">TAMPA PARA CONDULETE, EM PVC, PARA TOMADA HEXAGONAL</t>
  </si>
  <si>
    <t xml:space="preserve"> 00002488 </t>
  </si>
  <si>
    <t xml:space="preserve">CONECTOR RETO DE ALUMINIO PARA ELETRODUTO DE 3/4", PARA ADAPTAR ENTRADA DE ELETRODUTO METALICO FLEXIVEL EM QUADROS</t>
  </si>
  <si>
    <t xml:space="preserve"> 9.3.4 </t>
  </si>
  <si>
    <t xml:space="preserve">TOMADA APARENTE COMPLETA 20A COM TAMPA EM CONDULETE DE ALUMÍNIO 3/4''  COM UNIDUT - FORNECIMENTO E INSTALAÇÃO</t>
  </si>
  <si>
    <t xml:space="preserve"> 00038102 </t>
  </si>
  <si>
    <t xml:space="preserve">TOMADA 2P+T 20A, 250V  (APENAS MODULO)</t>
  </si>
  <si>
    <t xml:space="preserve"> 9.3.5 </t>
  </si>
  <si>
    <t xml:space="preserve"> 00001014 </t>
  </si>
  <si>
    <t xml:space="preserve">CABO DE COBRE, FLEXIVEL, CLASSE 4 OU 5, ISOLACAO EM PVC/A, ANTICHAMA BWF-B, 1 CONDUTOR, 450/750 V, SECAO NOMINAL 2,5 MM2</t>
  </si>
  <si>
    <t xml:space="preserve"> 9.3.6 </t>
  </si>
  <si>
    <t xml:space="preserve">CABO DE COBRE FLEXÍVEL ISOLADO, 4 MM², ANTI-CHAMA 450/750 V, PARA CIRCUITOS TERMINAIS - FORNECIMENTO E INSTALAÇÃO. AF_12/2015</t>
  </si>
  <si>
    <t xml:space="preserve"> 00000981 </t>
  </si>
  <si>
    <t xml:space="preserve">CABO DE COBRE, FLEXIVEL, CLASSE 4 OU 5, ISOLACAO EM PVC/A, ANTICHAMA BWF-B, 1 CONDUTOR, 450/750 V, SECAO NOMINAL 4 MM2</t>
  </si>
  <si>
    <t xml:space="preserve"> 9.4.1 </t>
  </si>
  <si>
    <t xml:space="preserve"> ED-13338 </t>
  </si>
  <si>
    <t xml:space="preserve">LUMINÁRIA COMERCIAL CHANFRADA DE SOBREPOR COMPLETA, PARA DUAS (2) LÂMPADAS TUBULARES LED 2X18W-ØT8, TEMPERATURA DA COR 6500K, FORNECIMENTO E INSTALAÇÃO, INCLUSIVE BASE E LÂMPADAS</t>
  </si>
  <si>
    <t xml:space="preserve"> 00012147 </t>
  </si>
  <si>
    <t xml:space="preserve">TOMADA 2P+T 10A, 250V, CONJUNTO MONTADO PARA SOBREPOR 4" X 2" (CAIXA + MODULO)</t>
  </si>
  <si>
    <t xml:space="preserve"> 9.4.2 </t>
  </si>
  <si>
    <t xml:space="preserve">COMP-ELE-106</t>
  </si>
  <si>
    <t xml:space="preserve">LUMINARIA DE TETO PLAFON/PLAFONIER EM PLASTICO COM BASE E27, POTENCIA MAXIMA 60 W (NAO INCLUI LAMPADA)</t>
  </si>
  <si>
    <t xml:space="preserve">LAMPADA LED 10 W BIVOLT BRANCA, FORMATO TRADICIONAL (BASE E27)</t>
  </si>
  <si>
    <t xml:space="preserve"> 9.4.3 </t>
  </si>
  <si>
    <t xml:space="preserve"> 9.4.4 </t>
  </si>
  <si>
    <t xml:space="preserve">INTERRUPTOR SIMPLES APARENTE COMPLETO COM TAMPA EM CONDULETE DE ALUMÍNIO 3/4''  COM UNIDUT - FORNECIMENTO E INSTALAÇÃO</t>
  </si>
  <si>
    <t xml:space="preserve"> 00038112 </t>
  </si>
  <si>
    <t xml:space="preserve">INTERRUPTOR SIMPLES 10A, 250V (APENAS MODULO)</t>
  </si>
  <si>
    <t xml:space="preserve"> MATED- 17885 </t>
  </si>
  <si>
    <t xml:space="preserve">TAMPA PARA CONDULETE ( MATERIAL: ALUMÍNIO|TIPO: INTERRUPTOR| QUANTIDADE DE POSTOS: 1|CONDULETES:  3/4"[20MM] |PARAFUSOS: INCLUSOS)</t>
  </si>
  <si>
    <t xml:space="preserve"> 9.4.5 </t>
  </si>
  <si>
    <t xml:space="preserve">INTERRUPTOR PARALELO (THREE WAY) APARENTE COMPLETO COM TAMPA EM CONDULETE DE ALUMÍNIO 3/4''  COM UNIDUT - FORNECIMENTO E INSTALAÇÃO</t>
  </si>
  <si>
    <t xml:space="preserve"> 00038113 </t>
  </si>
  <si>
    <t xml:space="preserve">INTERRUPTOR PARALELO 10A, 250V (APENAS MODULO)</t>
  </si>
  <si>
    <t xml:space="preserve"> 9.4.6 </t>
  </si>
  <si>
    <t xml:space="preserve"> 9.4.7 </t>
  </si>
  <si>
    <t xml:space="preserve">INTERRUPTOR INTERMEDIÁRIO ( FOUR WAY) APARENTE COMPLETO COM TAMPA EM CONDULETE DE ALUMÍNIO 3/4'' COM UNIDUT - FORNECIMENTO E INSTALAÇÃO</t>
  </si>
  <si>
    <t xml:space="preserve"> 00038065 </t>
  </si>
  <si>
    <t xml:space="preserve">INTERRUPTOR INTERMEDIARIO 10A, 250V, CONJUNTO MONTADO PARA EMBUTIR 4" X 2" (PLACA + SUPORTE + MODULO)</t>
  </si>
  <si>
    <t xml:space="preserve"> 9.4.8 </t>
  </si>
  <si>
    <t xml:space="preserve">ELETRODUTO DE AÇO GALVANIZADO, CLASSE SEMI PESADO, DN 32 MM (1 1/4_x0092__x0092_), APARENTE, INSTALADO EM TETO - FORNECIMENTO E INSTALAÇÃO. AF_11/2016_P</t>
  </si>
  <si>
    <t xml:space="preserve"> 95755 </t>
  </si>
  <si>
    <t xml:space="preserve">LUVA DE EMENDA PARA ELETRODUTO, AÇO GALVANIZADO, DN 32 MM (1 1/4''), APARENTE, INSTALADA EM TETO - FORNECIMENTO E INSTALAÇÃO. AF_11/2016_P</t>
  </si>
  <si>
    <t xml:space="preserve"> 00021135 </t>
  </si>
  <si>
    <t xml:space="preserve">!EM PROCESSO DESATIVACAO! ELETRODUTO EM ACO GALVANIZADO ELETROLITICO, SEMI-PESADO, DIAMETRO 1 1/4", PAREDE DE 1,20 MM</t>
  </si>
  <si>
    <t xml:space="preserve"> 9.4.9 </t>
  </si>
  <si>
    <t xml:space="preserve">ELETRODUTO DE AÇO GALVANIZADO, CLASSE LEVE, DN 25 MM (1_x0092__x0092_), APARENTE, INSTALADO EM TETO - FORNECIMENTO E INSTALAÇÃO. AF_11/2016_P</t>
  </si>
  <si>
    <t xml:space="preserve"> 95754 </t>
  </si>
  <si>
    <t xml:space="preserve">LUVA DE EMENDA PARA ELETRODUTO, AÇO GALVANIZADO, DN 25 MM (1''), APARENTE, INSTALADA EM TETO - FORNECIMENTO E INSTALAÇÃO. AF_11/2016_P</t>
  </si>
  <si>
    <t xml:space="preserve"> 00021136 </t>
  </si>
  <si>
    <t xml:space="preserve">!EM PROCESSO DESATIVACAO! ELETRODUTO EM ACO GALVANIZADO ELETROLITICO, LEVE, DIAMETRO 1", PAREDE DE 0,90 MM</t>
  </si>
  <si>
    <t xml:space="preserve"> 9.5.1 </t>
  </si>
  <si>
    <t xml:space="preserve"> 9.5.2 </t>
  </si>
  <si>
    <t xml:space="preserve"> ED-19507 </t>
  </si>
  <si>
    <t xml:space="preserve">FIXAÇÃO DE ELETROCALHA/LEITO HORIZONTAL COM LARGURA MENOR OU IGUAL A 200 MM EM LAJE, COM SUPORTE EM PERFILADO, INCLUSIVE PERFILADO, VERGALHÃO E ACESSÓRIOS, EXCLUSIVE ELETROCALHA/LEITO</t>
  </si>
  <si>
    <t xml:space="preserve"> MATED- 17921 </t>
  </si>
  <si>
    <t xml:space="preserve">ELETROCALHA METÁLICA ( TIPO: PERFURADA SEM VIROLA| TRATAMENTO: PRÉ-ZINCADO| CHAPA: N°18| MEDIDAS: 100X50MM)</t>
  </si>
  <si>
    <t xml:space="preserve"> MATED- 19528 </t>
  </si>
  <si>
    <t xml:space="preserve">TALA RETA (TIPO: AUTOPORTANTE| TRATAMENTO: PRÉ- ZINCADO|CHAPA: N°18| MEDIDA: 50MM|APLICAÇÃO: EMENDA PARA ELETROCALHA)</t>
  </si>
  <si>
    <t xml:space="preserve"> MATED- 17930 </t>
  </si>
  <si>
    <t xml:space="preserve">TAMPA PARA ELETROCALHA METÁLICA ( TIPO: ENCAIXE| TRATAMENTO: PRÉ- ZINCADO|CHAPA: N°24| MEDIDA: 100MM)</t>
  </si>
  <si>
    <t xml:space="preserve"> 9.5.3 </t>
  </si>
  <si>
    <t xml:space="preserve"> 9.5.4 </t>
  </si>
  <si>
    <t xml:space="preserve"> 9.5.5 </t>
  </si>
  <si>
    <t xml:space="preserve"> 9.5.6 </t>
  </si>
  <si>
    <t xml:space="preserve"> 9.5.7 </t>
  </si>
  <si>
    <t xml:space="preserve"> 9.5.8 </t>
  </si>
  <si>
    <t xml:space="preserve">CABO DE COBRE FLEXÍVEL ISOLADO, 6 MM², ANTI-CHAMA 450/750 V, PARA CIRCUITOS TERMINAIS - FORNECIMENTO E INSTALAÇÃO. AF_12/2015</t>
  </si>
  <si>
    <t xml:space="preserve"> 00000982 </t>
  </si>
  <si>
    <t xml:space="preserve">CABO DE COBRE, FLEXIVEL, CLASSE 4 OU 5, ISOLACAO EM PVC/A, ANTICHAMA BWF-B, 1 CONDUTOR, 450/750 V, SECAO NOMINAL 6 MM2</t>
  </si>
  <si>
    <t xml:space="preserve"> 9.5.9 </t>
  </si>
  <si>
    <t xml:space="preserve">CABO DE COBRE FLEXÍVEL ISOLADO, 10 MM², ANTI-CHAMA 450/750 V, PARA DISTRIBUIÇÃO - FORNECIMENTO E INSTALAÇÃO. AF_12/2015</t>
  </si>
  <si>
    <t xml:space="preserve"> 00000980 </t>
  </si>
  <si>
    <t xml:space="preserve">CABO DE COBRE, FLEXIVEL, CLASSE 4 OU 5, ISOLACAO EM PVC/A, ANTICHAMA BWF-B, 1 CONDUTOR, 450/750 V, SECAO NOMINAL 10 MM2</t>
  </si>
  <si>
    <t xml:space="preserve"> 9.5.10 </t>
  </si>
  <si>
    <t xml:space="preserve"> 9.5.11 </t>
  </si>
  <si>
    <t xml:space="preserve">CONDULETE DE ALUMÍNIO, TIPO X, PARA ELETRODUTO DE AÇO GALVANIZADO DN 20 MM (3/4''), APARENTE - FORNECIMENTO E INSTALAÇÃO. AF_11/2016_P</t>
  </si>
  <si>
    <t xml:space="preserve"> 9.6.1 </t>
  </si>
  <si>
    <t xml:space="preserve"> 9.6.2 </t>
  </si>
  <si>
    <t xml:space="preserve"> 9.6.3 </t>
  </si>
  <si>
    <t xml:space="preserve"> 9.6.4 </t>
  </si>
  <si>
    <t xml:space="preserve"> 9.6.5 </t>
  </si>
  <si>
    <t xml:space="preserve"> 9.6.6 </t>
  </si>
  <si>
    <t xml:space="preserve"> 9.7.1 </t>
  </si>
  <si>
    <t xml:space="preserve"> 9.7.2 </t>
  </si>
  <si>
    <t xml:space="preserve"> 9.7.3 </t>
  </si>
  <si>
    <t xml:space="preserve"> 9.7.4 </t>
  </si>
  <si>
    <t xml:space="preserve"> 9.7.5 </t>
  </si>
  <si>
    <t xml:space="preserve"> 9.7.6 </t>
  </si>
  <si>
    <t xml:space="preserve"> 9.7.7 </t>
  </si>
  <si>
    <t xml:space="preserve"> 91847 </t>
  </si>
  <si>
    <t xml:space="preserve">ELETRODUTO FLEXÍVEL CORRUGADO REFORÇADO, PVC, DN 32 MM (1"), PARA CIRCUITOS TERMINAIS, INSTALADO EM LAJE - FORNECIMENTO E INSTALAÇÃO. AF_12/2015</t>
  </si>
  <si>
    <t xml:space="preserve"> 00039245 </t>
  </si>
  <si>
    <t xml:space="preserve">ELETRODUTO PVC FLEXIVEL CORRUGADO, REFORCADO, COR LARANJA, DE 32 MM, PARA LAJES E PISOS</t>
  </si>
  <si>
    <t xml:space="preserve"> 9.8.1 </t>
  </si>
  <si>
    <t xml:space="preserve"> 00003378 </t>
  </si>
  <si>
    <t xml:space="preserve">!EM PROCESSO DE DESATIVACAO! HASTE DE ATERRAMENTO EM ACO COM 3,00 M DE COMPRIMENTO E DN = 3/4", REVESTIDA COM BAIXA CAMADA DE COBRE, SEM CONECTOR</t>
  </si>
  <si>
    <t xml:space="preserve"> 00000416 </t>
  </si>
  <si>
    <t xml:space="preserve">GRAMPO METALICO TIPO OLHAL PARA HASTE DE ATERRAMENTO DE 3/4'', CONDUTOR DE *10* A 50 MM2</t>
  </si>
  <si>
    <t xml:space="preserve"> 9.8.2 </t>
  </si>
  <si>
    <t xml:space="preserve">CAIXA DE EQUALIZAÇÃO PARA USO INTERNO COM 9 TERMINAIS 210X210X90MM EM AÇO</t>
  </si>
  <si>
    <t xml:space="preserve"> MATED- 12006 </t>
  </si>
  <si>
    <t xml:space="preserve">CAIXA DE EQUALIZAÇÃO PARA USO INTERNO COM 9 TERMINAIS 210X210X90MM  EM AÇO</t>
  </si>
  <si>
    <t xml:space="preserve"> 9.8.3 </t>
  </si>
  <si>
    <t xml:space="preserve"> MATED- 12003 </t>
  </si>
  <si>
    <t xml:space="preserve">CAIXA DE INSPEÇÃO ( MATERIAL: POLIPROPILENO|COR: PRETA|DIÂMETRO: 300MM| COMPRIMENTO: 300MM| TAMPA: INCLUSO| MATERIAL DA TAMPA: FERRO FUNDIDO)</t>
  </si>
  <si>
    <t xml:space="preserve"> 9.8.4 </t>
  </si>
  <si>
    <t xml:space="preserve"> 00041415 </t>
  </si>
  <si>
    <t xml:space="preserve">MINICAPTORES DE INSERCAO, EM ACO GALVANIZADO A FOGO, H=600,MM X DN=10,MM</t>
  </si>
  <si>
    <t xml:space="preserve"> 9.8.5 </t>
  </si>
  <si>
    <t xml:space="preserve">CORDOALHA DE COBRE NU 35 MM², NÃO ENTERRADA, COM ISOLADOR - FORNECIMENTO E INSTALAÇÃO. AF_12/2017</t>
  </si>
  <si>
    <t xml:space="preserve"> 98463 </t>
  </si>
  <si>
    <t xml:space="preserve">SUPORTE ISOLADOR PARA CORDOALHA DE COBRE - FORNECIMENTO E INSTALAÇÃO. AF_12/2017</t>
  </si>
  <si>
    <t xml:space="preserve"> 00000863 </t>
  </si>
  <si>
    <t xml:space="preserve">CABO DE COBRE NU 35 MM2 MEIO-DURO</t>
  </si>
  <si>
    <t xml:space="preserve"> 9.8.6 </t>
  </si>
  <si>
    <t xml:space="preserve">CORDOALHA DE COBRE NU 50 MM², ENTERRADA, SEM ISOLADOR - FORNECIMENTO E INSTALAÇÃO. AF_12/2017</t>
  </si>
  <si>
    <t xml:space="preserve"> 00000867 </t>
  </si>
  <si>
    <t xml:space="preserve">CABO DE COBRE NU 50 MM2 MEIO-DURO</t>
  </si>
  <si>
    <t xml:space="preserve"> 9.8.7 </t>
  </si>
  <si>
    <t xml:space="preserve">ELETRODUTO PVC 40MM (1 ¼ ) PARA SPDA - FORNECIMENTO E INSTALAÇÃO. AF_12/2017</t>
  </si>
  <si>
    <t xml:space="preserve"> 00012070 </t>
  </si>
  <si>
    <t xml:space="preserve">ELETRODUTO DE PVC RIGIDO SOLDAVEL, CLASSE B, DE 40 MM</t>
  </si>
  <si>
    <t xml:space="preserve"> 10.1 </t>
  </si>
  <si>
    <t xml:space="preserve"> HID-TUB-425 </t>
  </si>
  <si>
    <t xml:space="preserve"> MATED- 11627 </t>
  </si>
  <si>
    <t xml:space="preserve">Pasta para soldar cobre e bronze - 75 gr</t>
  </si>
  <si>
    <t xml:space="preserve"> MATED- 11341 </t>
  </si>
  <si>
    <t xml:space="preserve">SOLDA 50 X 50</t>
  </si>
  <si>
    <t xml:space="preserve"> MATED- 11632 </t>
  </si>
  <si>
    <t xml:space="preserve">TUBO DE COBRE (CLASSE: A|COSTURA: SEM|TIPO: RÍGIDO|DIÂMETRO : 1.1/2"[ 42MM]/APLICAÇÃO: GÁS E ÁGUA QUENTE OU FRIA)</t>
  </si>
  <si>
    <t xml:space="preserve"> 10.2 </t>
  </si>
  <si>
    <t xml:space="preserve"> HID-TUB-415 </t>
  </si>
  <si>
    <t xml:space="preserve"> MATED- 11630 </t>
  </si>
  <si>
    <t xml:space="preserve">TUBO DE COBRE (CLASSE: A|COSTURA: SEM|TIPO: RÍGIDO|DIÂMETRO : 1"[ 28MM]/APLICAÇÃO: GÁS E ÁGUA QUENTE OU FRIA)</t>
  </si>
  <si>
    <t xml:space="preserve"> 10.3 </t>
  </si>
  <si>
    <t xml:space="preserve"> HID-TUB-420 </t>
  </si>
  <si>
    <t xml:space="preserve"> MATED- 11631 </t>
  </si>
  <si>
    <t xml:space="preserve">TUBO DE COBRE (CLASSE: A|COSTURA: SEM|TIPO: RÍGIDO|DIÂMETRO : 1.1/4"[ 35MM]/APLICAÇÃO: GÁS E ÁGUA QUENTE OU FRIA)</t>
  </si>
  <si>
    <t xml:space="preserve"> 10.4 </t>
  </si>
  <si>
    <t xml:space="preserve"> HID-TUB-410 </t>
  </si>
  <si>
    <t xml:space="preserve"> MATED- 11629 </t>
  </si>
  <si>
    <t xml:space="preserve">TUBO DE COBRE (CLASSE: A|COSTURA: SEM|TIPO: RÍGIDO|DIÂMETRO : 3/4"[ 22MM]/APLICAÇÃO: GÁS E ÁGUA QUENTE OU FRIA)</t>
  </si>
  <si>
    <t xml:space="preserve"> 10.5</t>
  </si>
  <si>
    <t xml:space="preserve">SOLDA ESTANHO/COBRE PARA CONEXOES DE COBRE, FIO 2,5 MM, CARRETEL 500 GR (SEM CHUMBO)</t>
  </si>
  <si>
    <t xml:space="preserve">PASTA PARA SOLDA DE TUBOS E CONEXOES DE COBRE (EMBALAGEM COM 250 G)</t>
  </si>
  <si>
    <t xml:space="preserve">BUCHA DE REDUCAO DE COBRE (REF 600-2) SEM ANEL DE SOLDA, PONTA X BOLSA, 42 X 35 MM</t>
  </si>
  <si>
    <t xml:space="preserve"> 10.6</t>
  </si>
  <si>
    <t xml:space="preserve">TE DE COBRE (REF 611) SEM ANEL DE SOLDA, BOLSA X BOLSA X BOLSA, 42 MM</t>
  </si>
  <si>
    <t xml:space="preserve"> 10.7</t>
  </si>
  <si>
    <t xml:space="preserve">TE DE COBRE (REF 611) SEM ANEL DE SOLDA, BOLSA X BOLSA X BOLSA, 35 MM</t>
  </si>
  <si>
    <t xml:space="preserve"> 10.8</t>
  </si>
  <si>
    <t xml:space="preserve">TE DE COBRE (REF 611) SEM ANEL DE SOLDA, BOLSA X BOLSA X BOLSA, 28 MM</t>
  </si>
  <si>
    <t xml:space="preserve"> 10.9</t>
  </si>
  <si>
    <t xml:space="preserve">ALV-TIJ-030</t>
  </si>
  <si>
    <t xml:space="preserve">ALVENARIA DE VEDAÇÃO COM TIJOLO CERÂMICO FURADO, ESP. 14CM, PARA REVESTIMENTO, INCLUSIVE ARGAMASSA PARA ASSENTAMENTO</t>
  </si>
  <si>
    <t xml:space="preserve">TER-API-005</t>
  </si>
  <si>
    <t xml:space="preserve">REV-CHA-010</t>
  </si>
  <si>
    <t xml:space="preserve">CHAPISCO COM ARGAMASSA, TRAÇO 1:3 (CIMENTO E AREIA), ESP. 5MM, APLICADO EM ALVENARIA COM PENEIRA, PREPARO MECÂNICO</t>
  </si>
  <si>
    <t xml:space="preserve">TER-ESC-035</t>
  </si>
  <si>
    <t xml:space="preserve">EST-FOR-015</t>
  </si>
  <si>
    <t xml:space="preserve">FORMA E DESFORMA DE COMPENSADO RESINADO, ESP. 12MM, REAPROVEITAMENTO (3X), EXCLUSIVE ESCORAMENTO</t>
  </si>
  <si>
    <t xml:space="preserve">EST-CON-030</t>
  </si>
  <si>
    <t xml:space="preserve">FORNECIMENTO DE CONCRETO ESTRUTURAL, PREPARADO EM OBRA, COM FCK 20 MPA, INCLUSIVE LANÇAMENTO, ADENSAMENTO E ACABAMENTO</t>
  </si>
  <si>
    <t xml:space="preserve">HID-TUB-405</t>
  </si>
  <si>
    <t xml:space="preserve">FORNECIMENTO E ASSENTAMENTO DE TUBO DE COBRE CLASSE "A" SEM COSTURA SOLDÁVEL, INCLUSIVE CONEXÕES E SUPORTES, D = 1/2"</t>
  </si>
  <si>
    <t xml:space="preserve">PIS-LAJ-005</t>
  </si>
  <si>
    <t xml:space="preserve">LAJE DE TRANSIÇÃO E = 5 CM, SEM JUNTA, FCK = 10 MPA (MANUAL)</t>
  </si>
  <si>
    <t xml:space="preserve">FUN-LAS-005</t>
  </si>
  <si>
    <t xml:space="preserve">PIN-ACR-005</t>
  </si>
  <si>
    <t xml:space="preserve">PINTURA ACRÍLICA EM PAREDE, DUAS (2) DEMÃOS, EXCLUSIVE SELADOR ACRÍLICO E MASSA ACRÍLICA/CORRIDA (PVA)</t>
  </si>
  <si>
    <t xml:space="preserve">PIN-ACR-006</t>
  </si>
  <si>
    <t xml:space="preserve">PINTURA ACRÍLICA EM TETO, DUAS (2) DEMÃOS, EXCLUSIVE SELADOR ACRÍLICO E MASSA ACRÍLICA/CORRIDA (PVA)</t>
  </si>
  <si>
    <t xml:space="preserve">PIN-ESM-025</t>
  </si>
  <si>
    <t xml:space="preserve">PINTURA ESMALTE SINTÉTICO EM SUPERFÍCIES GALVANIZADAS, DUAS (2) DEMÃOS, INCLUSIVE UMA (1) DEMÃO DE FUNDO ANTICORROSIVO</t>
  </si>
  <si>
    <t xml:space="preserve">SER-POR-076</t>
  </si>
  <si>
    <t xml:space="preserve">PORTÃO EM TUBO GALVANIZADO 1 1/2" COM TELA FIO 12 # 1/2" E CADEADO</t>
  </si>
  <si>
    <t xml:space="preserve">PIN-SEL-005</t>
  </si>
  <si>
    <t xml:space="preserve">PREPARAÇÃO PARA EMASSAMENTO OU PINTURA (LÁTEX/ACRÍLICA) EM PAREDE, INCLUSIVE UMA (1) DEMÃO DE SELADOR ACRÍLICO</t>
  </si>
  <si>
    <t xml:space="preserve">PIN-SEL-010</t>
  </si>
  <si>
    <t xml:space="preserve">PREPARAÇÃO PARA EMASSAMENTO OU PINTURA (LÁTEX/ACRÍLICA) EM TETO, INCLUSIVE UMA (1) DEMÃO DE SELADOR ACRÍLICO</t>
  </si>
  <si>
    <t xml:space="preserve">REV-REB-015</t>
  </si>
  <si>
    <t xml:space="preserve">REBOCO COM ARGAMASSA, TRAÇO 1:2:8 (CIMENTO, CAL E AREIA), ESP. 20MM, APLICAÇÃO MANUAL, PREPARO MECÂNICO</t>
  </si>
  <si>
    <t xml:space="preserve">MAO-AJD-040</t>
  </si>
  <si>
    <t xml:space="preserve"> 10.10</t>
  </si>
  <si>
    <t xml:space="preserve">TUBO DE COBRE FLEXIVEL, D = 1/2 ", E = 0,79 MM, PARA AR-CONDICIONADO/ INSTALACOES GAS RESIDENCIAIS E COMERCIAIS</t>
  </si>
  <si>
    <t xml:space="preserve">PLUG OU BUJAO DE FERRO GALVANIZADO, DE 1/2"</t>
  </si>
  <si>
    <t xml:space="preserve">NIPLE SEXTAVADO EM ACO CARBONO, COM ROSCA BSP, PRESSAO 3.000 LBS, DN 1/2"</t>
  </si>
  <si>
    <t xml:space="preserve"> 10.11 </t>
  </si>
  <si>
    <t xml:space="preserve"> GAS-01 </t>
  </si>
  <si>
    <t xml:space="preserve">Regulador Primeiro Estágio para GLP - incluso instalação</t>
  </si>
  <si>
    <t xml:space="preserve"> 00000036 </t>
  </si>
  <si>
    <t xml:space="preserve">REGULADOR DE PRIMEIRO ESTÁGIO - GLP</t>
  </si>
  <si>
    <t xml:space="preserve"> 10.12 </t>
  </si>
  <si>
    <t xml:space="preserve"> ARC-VAL-020 </t>
  </si>
  <si>
    <t xml:space="preserve"> MATED- 12963 </t>
  </si>
  <si>
    <t xml:space="preserve"> 10.13 </t>
  </si>
  <si>
    <t xml:space="preserve"> 103029 </t>
  </si>
  <si>
    <t xml:space="preserve">REGISTRO OU REGULADOR DE GÁS DE COZINHA - FORNECIMENTO E INSTALAÇÃO. AF_08/2021</t>
  </si>
  <si>
    <t xml:space="preserve"> 00011756 </t>
  </si>
  <si>
    <t xml:space="preserve">REGISTRO OU REGULADOR DE GAS COZINHA, VAZAO DE 2 KG/H, 2,8 KPA</t>
  </si>
  <si>
    <t xml:space="preserve"> 10.14 </t>
  </si>
  <si>
    <t xml:space="preserve"> 99628 </t>
  </si>
  <si>
    <t xml:space="preserve">VÁLVULA DE RETENÇÃO VERTICAL, DE BRONZE, ROSCÁVEL, 3/4" - FORNECIMENTO E INSTALAÇÃO. AF_08/2021</t>
  </si>
  <si>
    <t xml:space="preserve"> 00010413 </t>
  </si>
  <si>
    <t xml:space="preserve">VALVULA DE RETENCAO VERTICAL, DE BRONZE (PN-16), 3/4", 200 PSI, EXTREMIDADES COM ROSCA</t>
  </si>
  <si>
    <t xml:space="preserve"> 10.15</t>
  </si>
  <si>
    <t xml:space="preserve">EXTINTOR DE INCENDIO PORTATIL COM CARGA DE PO QUIMICO SECO (PQS) DE 12 KG, CLASSE BC</t>
  </si>
  <si>
    <t xml:space="preserve"> 10.16</t>
  </si>
  <si>
    <t xml:space="preserve">PLACA DE SINALIZACAO EM CHAPA DE ACO NUM 16 COM PINTURA REFLETIVA</t>
  </si>
  <si>
    <t xml:space="preserve"> 10.17 </t>
  </si>
  <si>
    <t xml:space="preserve">CREA-MG</t>
  </si>
  <si>
    <t xml:space="preserve">ART - Anotação de Responsabilidade Técnica</t>
  </si>
  <si>
    <t xml:space="preserve"> 10.19 </t>
  </si>
  <si>
    <t xml:space="preserve"> 92690 </t>
  </si>
  <si>
    <t xml:space="preserve">TUBO DE AÇO PRETO SEM COSTURA, CLASSE MÉDIA, CONEXÃO SOLDADA, DN 20 (3/4"), INSTALADO EM RAMAIS E SUB-RAMAIS DE GÁS - FORNECIMENTO E INSTALAÇÃO. AF_10/2020</t>
  </si>
  <si>
    <t xml:space="preserve"> 00021150 </t>
  </si>
  <si>
    <t xml:space="preserve">TUBO ACO CARBONO SEM COSTURA 3/4", E= *2,87 MM, SCHEDULE 40, *1,69 KG/M</t>
  </si>
  <si>
    <t xml:space="preserve"> 11.1 </t>
  </si>
  <si>
    <t xml:space="preserve"> LIM-GER-005 </t>
  </si>
  <si>
    <t xml:space="preserve">LIMPEZA FINAL PARA ENTREGA DA OBRA</t>
  </si>
  <si>
    <t xml:space="preserve"> MATED- 11464 </t>
  </si>
  <si>
    <t xml:space="preserve">ÁCIDO MURIÁTICO</t>
  </si>
  <si>
    <t xml:space="preserve"> MATED- 9578 </t>
  </si>
  <si>
    <t xml:space="preserve">DETERGENTE COM AMONÍACO (AMÔNIA DILUÍDA)</t>
  </si>
  <si>
    <t xml:space="preserve"> 11.2 </t>
  </si>
  <si>
    <t xml:space="preserve"> PLA-ALU-005 </t>
  </si>
  <si>
    <t xml:space="preserve"> MET-PAR-005 </t>
  </si>
  <si>
    <t xml:space="preserve">PARAFUSO CASTELO, NÚMERO 8, INCLUSIVE FORNECIMENTO COM ARRUELA E BUCHA DE NYLON</t>
  </si>
  <si>
    <t xml:space="preserve"> MATED- 12821 </t>
  </si>
  <si>
    <t xml:space="preserve">PLACA INAUGURAÇÃO ALUMÍNIO FUNDIDO 60 X 40  CM</t>
  </si>
  <si>
    <t xml:space="preserve"> 11.3 </t>
  </si>
  <si>
    <t xml:space="preserve"> K-ADM-0001 </t>
  </si>
  <si>
    <t xml:space="preserve">M² X MÊS</t>
  </si>
  <si>
    <t xml:space="preserve"> ED-9075 </t>
  </si>
  <si>
    <t xml:space="preserve">FORNECIMENTO DE ANDAIME METÁLICO PARA FACHADA (LOCAÇÃO), INCLUSIVE PISO METÁLICO E SAPATAS, EXCLUSIVE MONTAGEM E DESMONTAGEM</t>
  </si>
  <si>
    <t xml:space="preserve"> AND-FAC-011 </t>
  </si>
  <si>
    <t xml:space="preserve">MONTAGEM E DESMONTAGEM DE ANDAIME METÁLICO PARA FACHADA COM PISO METÁLICO, EXCLUSIVE FORNECIMENTO DO ANDAIME E RODAPÉ/GUARDA-CORPO EM MADEIRA</t>
  </si>
  <si>
    <t xml:space="preserve"> 11.4 </t>
  </si>
  <si>
    <t xml:space="preserve">CARGA, MANOBRA E DESCARGA DE ENTULHO EM CAMINHÃO BASCULANTE 10 M³ - CARGA COM ESCAVADEIRA HIDRÁULICA  (CAÇAMBA DE 0,80 M³ / 111 HP) E DESCARGA LIVRE (UNIDADE: M3). AF_07/2020</t>
  </si>
  <si>
    <t xml:space="preserve"> 5631 </t>
  </si>
  <si>
    <t xml:space="preserve">ESCAVADEIRA HIDRÁULICA SOBRE ESTEIRAS, CAÇAMBA 0,80 M3, PESO OPERACIONAL 17 T, POTENCIA BRUTA 111 HP - CHP DIURNO. AF_06/2014</t>
  </si>
  <si>
    <t xml:space="preserve"> 91386 </t>
  </si>
  <si>
    <t xml:space="preserve">CAMINHÃO BASCULANTE 10 M3, TRUCADO CABINE SIMPLES, PESO BRUTO TOTAL 23.000 KG, CARGA ÚTIL MÁXIMA 15.935 KG, DISTÂNCIA ENTRE EIXOS 4,80 M, POTÊNCIA 230 CV INCLUSIVE CAÇAMBA METÁLICA - CHP DIURNO. AF_06/2014</t>
  </si>
  <si>
    <t xml:space="preserve"> 5632 </t>
  </si>
  <si>
    <t xml:space="preserve">ESCAVADEIRA HIDRÁULICA SOBRE ESTEIRAS, CAÇAMBA 0,80 M3, PESO OPERACIONAL 17 T, POTENCIA BRUTA 111 HP - CHI DIURNO. AF_06/2014</t>
  </si>
  <si>
    <t xml:space="preserve"> 91387 </t>
  </si>
  <si>
    <t xml:space="preserve">CAMINHÃO BASCULANTE 10 M3, TRUCADO CABINE SIMPLES, PESO BRUTO TOTAL 23.000 KG, CARGA ÚTIL MÁXIMA 15.935 KG, DISTÂNCIA ENTRE EIXOS 4,80 M, POTÊNCIA 230 CV INCLUSIVE CAÇAMBA METÁLICA - CHI DIURNO. AF_06/2014</t>
  </si>
  <si>
    <t xml:space="preserve"> 11.5 </t>
  </si>
  <si>
    <t xml:space="preserve"> MATED- 11177 </t>
  </si>
  <si>
    <t xml:space="preserve">LOCAÇÃO CAÇAMBA ESTACIONÁRIA (MATERIAL: AÇO CARBONO| CAPACIDADE EM VOLUME: 5M3|CAPACIDADE EM TONELADAS: 7,5TON* APLICAÇÃO: REMOÇÃO DE ENTULHO E/OU TERRA)* VALOR REFERENCIAIS APROXIMADOS</t>
  </si>
  <si>
    <t xml:space="preserve"> 12.1 </t>
  </si>
  <si>
    <t xml:space="preserve"> COMP-RU-08 </t>
  </si>
  <si>
    <t xml:space="preserve"> PM06 </t>
  </si>
  <si>
    <t xml:space="preserve">CATRACA DE ACESSO MECÂNICA CONTADORA DE GIROS</t>
  </si>
  <si>
    <t xml:space="preserve">ANTES</t>
  </si>
  <si>
    <t xml:space="preserve">SINAPI - 12/2021 - Minas Gerais
SETOP - 10/2021 - Minas Gerais       SICRO3 - 10/2021 - Minas Gerais</t>
  </si>
  <si>
    <t xml:space="preserve"> MATED- 11502 </t>
  </si>
  <si>
    <t xml:space="preserve">REGISTRO DE GAVETA BASE (DIÂMETRO DA SEÇÃO: 3/4"|DIÂMETRO ADAPTADOR OU LUVA SOLDÁVEL: 25MM|TIPO DE ACABAMENTO: COM CANOPLA PADRÃO MÉDIO)</t>
  </si>
  <si>
    <t xml:space="preserve"> MATED- 11503 </t>
  </si>
  <si>
    <t xml:space="preserve">REGISTRO DE GAVETA BASE (DIÂMETRO DA SEÇÃO: 1"|DIÂMETRO ADAPTADOR OU LUVA SOLDÁVEL: 32MM|TIPO DE ACABAMENTO: COM CANOPLA PADRÃO MÉDIO)</t>
  </si>
  <si>
    <t xml:space="preserve"> MATED- 12160 </t>
  </si>
  <si>
    <t xml:space="preserve">CALHA DE CHAPA GALVANIZADA Nº 24 , DESENVOLVIMENTO = 66 CM</t>
  </si>
  <si>
    <t xml:space="preserve"> PLU-CAL-055 </t>
  </si>
  <si>
    <t xml:space="preserve"> MATED- 12162 </t>
  </si>
  <si>
    <t xml:space="preserve">CALHA DE CHAPA GALVANIZADA Nº 24 , DESENVOLVIMENTO = 75 CM</t>
  </si>
  <si>
    <t xml:space="preserve"> 00038773 </t>
  </si>
  <si>
    <t xml:space="preserve"> 00038194 </t>
  </si>
  <si>
    <t xml:space="preserve"> 052661 </t>
  </si>
  <si>
    <t xml:space="preserve">BUCHA REDUCAO COBRE 42x35mm</t>
  </si>
  <si>
    <t xml:space="preserve"> 011710 </t>
  </si>
  <si>
    <t xml:space="preserve">BUCHA DE REDUCAO DE COBRE COM ANEL DE SOLDA 42x35mm</t>
  </si>
  <si>
    <t xml:space="preserve"> 006275 </t>
  </si>
  <si>
    <t xml:space="preserve">FERRAMENTAS - ESCOVA DE ACO 6 FIEIRAS SEM CABO</t>
  </si>
  <si>
    <t xml:space="preserve"> 006276 </t>
  </si>
  <si>
    <t xml:space="preserve">MACARICO GAS GL C/MANGUEIRA-SERVICOS IMPERMEABILIZACAO</t>
  </si>
  <si>
    <t xml:space="preserve"> 006273 </t>
  </si>
  <si>
    <t xml:space="preserve">PASTA PARA SOLDA (FLUXO)97 x 3 (Sn Cu)</t>
  </si>
  <si>
    <t xml:space="preserve">GR</t>
  </si>
  <si>
    <t xml:space="preserve"> 004822 </t>
  </si>
  <si>
    <t xml:space="preserve">SOLDA FOSCOPE PARA FIXACAO DE CONEXOES EM COBRE</t>
  </si>
  <si>
    <t xml:space="preserve"> 052687 </t>
  </si>
  <si>
    <t xml:space="preserve"> 050639 </t>
  </si>
  <si>
    <t xml:space="preserve">TE COBRE REDUCAO CENTRAL 611-RC SEM ANEL 42mm x 35mm</t>
  </si>
  <si>
    <t xml:space="preserve"> 052694 </t>
  </si>
  <si>
    <t xml:space="preserve">TE COM REDUCAO CENTRAL COBRE 611 RC 35mm x 22mm</t>
  </si>
  <si>
    <t xml:space="preserve"> 050634 </t>
  </si>
  <si>
    <t xml:space="preserve">TE COBRE REDUCAO CENTRAL 611-RC SEM ANEL 35mm x 22mm</t>
  </si>
  <si>
    <t xml:space="preserve"> 056678 </t>
  </si>
  <si>
    <t xml:space="preserve">TE REDUCAO COBRE 28x22mm</t>
  </si>
  <si>
    <t xml:space="preserve"> 006426 </t>
  </si>
  <si>
    <t xml:space="preserve">TE COBRE 611 SEM ANEL DE SOLDA 28mm</t>
  </si>
  <si>
    <t xml:space="preserve"> 056810 </t>
  </si>
  <si>
    <t xml:space="preserve">ABRIGO/GAS GLP ALV.TIJ.MAC.1,0x1,2x2,0 2F GRD+VENT.VENEZ.</t>
  </si>
  <si>
    <t xml:space="preserve"> 000100 </t>
  </si>
  <si>
    <t xml:space="preserve">AREIA GROSSA LAVADA</t>
  </si>
  <si>
    <t xml:space="preserve"> 087024 </t>
  </si>
  <si>
    <t xml:space="preserve">ARGAMASSA PREFABRICADA PARA ASSENT.TIJOLOS VOTOMASSA</t>
  </si>
  <si>
    <t xml:space="preserve"> 005146 </t>
  </si>
  <si>
    <t xml:space="preserve">CONCRETO USINADO 25.0 MPa CONVENCIONAL</t>
  </si>
  <si>
    <t xml:space="preserve"> 000050 </t>
  </si>
  <si>
    <t xml:space="preserve">CIMENTO PORTLAND CP III 32RS NBR 11578 (quilo)</t>
  </si>
  <si>
    <t xml:space="preserve"> 006471 </t>
  </si>
  <si>
    <t xml:space="preserve">PORTA FERRO 2 FOLHAS COM PINTURA ESMALTE</t>
  </si>
  <si>
    <t xml:space="preserve"> 036840 </t>
  </si>
  <si>
    <t xml:space="preserve">TELA ELETROSOLDADA NERVURADA Q-092 15x15cm 4,2mm(1,48kg/m2)</t>
  </si>
  <si>
    <t xml:space="preserve"> 001900 </t>
  </si>
  <si>
    <t xml:space="preserve">TIJOLO CERAMICO MACICO RECOSIDO 6,0 x 9 x 19cm (UNIDADE)</t>
  </si>
  <si>
    <t xml:space="preserve"> 056715 </t>
  </si>
  <si>
    <t xml:space="preserve">PIG TAIL PARA LIGACAO DO MANIFOLD AOS BUJOES GLP</t>
  </si>
  <si>
    <t xml:space="preserve"> 070072 </t>
  </si>
  <si>
    <t xml:space="preserve">PIG-TAIL WM LINDE GLP</t>
  </si>
  <si>
    <t xml:space="preserve"> 73.55.35 </t>
  </si>
  <si>
    <t xml:space="preserve">EXTINTOR PO QUIMICO SECO BC 20B:C</t>
  </si>
  <si>
    <t xml:space="preserve"> 031851 </t>
  </si>
  <si>
    <t xml:space="preserve">PLACA DE SINALIZACAO ADESIVO DE SOLO PARA EXTINTORES/HIDRANTES 1,0x1,0m</t>
  </si>
  <si>
    <t xml:space="preserve"> COMPOSIÇÃO 03 </t>
  </si>
  <si>
    <t xml:space="preserve">TESTE DE ESTANQUEIDADE EM UMA INSTALAÇÃO COM 20PONTOS, INCLUSO LAUDO E  ART DO ENGENHEIRO RESPONSÁVEL</t>
  </si>
  <si>
    <t xml:space="preserve"> 90777 </t>
  </si>
  <si>
    <t xml:space="preserve">ENGENHEIRO CIVIL DE OBRA JUNIOR COM ENCARGOS COMPLEMENTARES</t>
  </si>
  <si>
    <t xml:space="preserve"> CREA-MG </t>
  </si>
  <si>
    <t xml:space="preserve">ART</t>
  </si>
  <si>
    <t xml:space="preserve"> 00037560 </t>
  </si>
  <si>
    <t xml:space="preserve">PLACA DE SINALIZACAO DE SEGURANCA CONTRA INCENDIO - ALERTA, TRIANGULAR, BASE DE *30* CM, EM PVC *2* MM ANTI-CHAMAS (SIMBOLOS, CORES E PICTOGRAMAS CONFORME NBR 16820)</t>
  </si>
  <si>
    <t xml:space="preserve">UNIVERSIDADE FEDERAL DOS VALES DO JEQUITINHONHA E MUCURI
CAMPUS PRESIDENTE JUSCELINO KUBITSCHEK - DIAMANTINA - MG
CONSTRUÇÃO DO RESTAURANTE UNIVERSITÁRIO - ETAPA 02 DO CAMPUS JK
CRONOGRAMA FÍSICO-FINANCEIRO DE REFERÊNCIA</t>
  </si>
  <si>
    <t xml:space="preserve">TOTAL</t>
  </si>
  <si>
    <t xml:space="preserve">MÊS UM</t>
  </si>
  <si>
    <t xml:space="preserve">MÊS DOIS</t>
  </si>
  <si>
    <t xml:space="preserve">MÊS TRÊS</t>
  </si>
  <si>
    <t xml:space="preserve">MÊS QUATRO</t>
  </si>
  <si>
    <t xml:space="preserve">MÊS CINCO</t>
  </si>
  <si>
    <t xml:space="preserve">MÊS SEIS</t>
  </si>
  <si>
    <t xml:space="preserve">MÊS SETE</t>
  </si>
  <si>
    <t xml:space="preserve">MÊS OITO</t>
  </si>
  <si>
    <t xml:space="preserve">MÊS NOVE</t>
  </si>
  <si>
    <t xml:space="preserve">MÊS DEZ</t>
  </si>
  <si>
    <t xml:space="preserve">MÊS ONZE</t>
  </si>
  <si>
    <t xml:space="preserve">MÊS DOZE</t>
  </si>
  <si>
    <t xml:space="preserve">VALOR</t>
  </si>
  <si>
    <t xml:space="preserve">1.0</t>
  </si>
  <si>
    <t xml:space="preserve">2.0</t>
  </si>
  <si>
    <t xml:space="preserve">3.0</t>
  </si>
  <si>
    <t xml:space="preserve">4.0</t>
  </si>
  <si>
    <t xml:space="preserve">5.0</t>
  </si>
  <si>
    <t xml:space="preserve">6.0</t>
  </si>
  <si>
    <t xml:space="preserve">7.0</t>
  </si>
  <si>
    <t xml:space="preserve">8.0</t>
  </si>
  <si>
    <t xml:space="preserve">8.4</t>
  </si>
  <si>
    <t xml:space="preserve">9.0</t>
  </si>
  <si>
    <t xml:space="preserve">10.0</t>
  </si>
  <si>
    <t xml:space="preserve">11.0</t>
  </si>
  <si>
    <t xml:space="preserve">12.0</t>
  </si>
  <si>
    <t xml:space="preserve">(R$) SIMPLES</t>
  </si>
  <si>
    <t xml:space="preserve">(%) SIMPLES</t>
  </si>
  <si>
    <t xml:space="preserve">(R$) ACUMULADO</t>
  </si>
  <si>
    <t xml:space="preserve">(%) ACUMULADO</t>
  </si>
  <si>
    <r>
      <rPr>
        <b val="true"/>
        <sz val="11"/>
        <color rgb="FF000000"/>
        <rFont val="Arial"/>
        <family val="2"/>
        <charset val="1"/>
      </rPr>
      <t xml:space="preserve">UNIVERSIDADE FEDERAL DOS VALES DO JEQUITINHONHA E MUCURI
CAMPUS PRESIDENTE JUSCELINO KUBITSCHEK - DIAMANTINA - MG
</t>
    </r>
    <r>
      <rPr>
        <b val="true"/>
        <sz val="11"/>
        <color rgb="FFFF0000"/>
        <rFont val="Arial"/>
        <family val="2"/>
        <charset val="1"/>
      </rPr>
      <t xml:space="preserve">CONSTRUÇÃO DO RESTAURANTE UNIVERSITÁRIO - ETAPA 02
</t>
    </r>
    <r>
      <rPr>
        <b val="true"/>
        <sz val="11"/>
        <color rgb="FF000000"/>
        <rFont val="Arial"/>
        <family val="2"/>
        <charset val="1"/>
      </rPr>
      <t xml:space="preserve">BDI DE SERVIÇOS DE REFERÊNCIA</t>
    </r>
  </si>
  <si>
    <t xml:space="preserve">MODELO COMPOSIÇÃO DA TAXA DE BENEFÍCIOS E DESPESAS INDIRETAS                          CIDADE DE DIAMANTINA (DESONERADO)</t>
  </si>
  <si>
    <t xml:space="preserve">Grupo</t>
  </si>
  <si>
    <t xml:space="preserve">Despesas indiretas</t>
  </si>
  <si>
    <t xml:space="preserve">A.1</t>
  </si>
  <si>
    <t xml:space="preserve">Administração central </t>
  </si>
  <si>
    <t xml:space="preserve">A.2</t>
  </si>
  <si>
    <t xml:space="preserve">Garantia e Seguro Contratual</t>
  </si>
  <si>
    <t xml:space="preserve">A.3</t>
  </si>
  <si>
    <t xml:space="preserve">Seguro de Risco de Engenharia</t>
  </si>
  <si>
    <t xml:space="preserve">A.4</t>
  </si>
  <si>
    <t xml:space="preserve">Outros </t>
  </si>
  <si>
    <t xml:space="preserve">Total do grupo A</t>
  </si>
  <si>
    <t xml:space="preserve">Bonificação</t>
  </si>
  <si>
    <t xml:space="preserve">B.1</t>
  </si>
  <si>
    <t xml:space="preserve">Lucro</t>
  </si>
  <si>
    <t xml:space="preserve">Total do grupo B</t>
  </si>
  <si>
    <t xml:space="preserve">Impostos</t>
  </si>
  <si>
    <t xml:space="preserve">C.1</t>
  </si>
  <si>
    <t xml:space="preserve">PIS</t>
  </si>
  <si>
    <t xml:space="preserve">C.2</t>
  </si>
  <si>
    <t xml:space="preserve">COFINS</t>
  </si>
  <si>
    <t xml:space="preserve">C.3</t>
  </si>
  <si>
    <t xml:space="preserve">ISS (Prefeitura de Diamantina)*</t>
  </si>
  <si>
    <t xml:space="preserve">C.4</t>
  </si>
  <si>
    <t xml:space="preserve">CPRB (Contribuição Previdenciária sobre Renda Bruta)</t>
  </si>
  <si>
    <t xml:space="preserve">Total do grupo C</t>
  </si>
  <si>
    <t xml:space="preserve">Despesas Financeiras (F)</t>
  </si>
  <si>
    <t xml:space="preserve">Despesas Financeiras (F) </t>
  </si>
  <si>
    <t xml:space="preserve">Total do grupo D</t>
  </si>
  <si>
    <t xml:space="preserve">Fórmula para o cálculo do B.D.I. ( benefícios e despesas indiretas )</t>
  </si>
  <si>
    <t xml:space="preserve">BDI = BDI (%) = [(1+A) x (1+F) x (1+B)]/(1-I) - 1</t>
  </si>
  <si>
    <r>
      <rPr>
        <b val="true"/>
        <sz val="11"/>
        <color rgb="FF000000"/>
        <rFont val="Arial"/>
        <family val="2"/>
        <charset val="1"/>
      </rPr>
      <t xml:space="preserve">UNIVERSIDADE FEDERAL DOS VALES DO JEQUITINHONHA E MUCURI
CAMPUS PRESIDENTE JUSCELINO KUBITSCHEK - DIAMANTINA - MG
</t>
    </r>
    <r>
      <rPr>
        <b val="true"/>
        <sz val="11"/>
        <color rgb="FFFF0000"/>
        <rFont val="Arial"/>
        <family val="2"/>
        <charset val="1"/>
      </rPr>
      <t xml:space="preserve">CONSTRUÇÃO DO RESTAURANTE UNIVERSITÁRIO - ETAPA 02
</t>
    </r>
    <r>
      <rPr>
        <b val="true"/>
        <sz val="11"/>
        <color rgb="FF000000"/>
        <rFont val="Arial"/>
        <family val="2"/>
        <charset val="1"/>
      </rPr>
      <t xml:space="preserve">BDI DE EQUIPAMENTOS DE REFERÊNCIA</t>
    </r>
  </si>
  <si>
    <t xml:space="preserve">UNIVERSIDADE FEDERAL DOS VALES DO JEQUITINHONHA E MUCURI
CAMPUS PRESIDENTE JUSCELINO KUBITSCHEK - DIAMANTINA - MG
CONSTRUÇÃO DO RESTAURANTE UNIVERSITÁRIO DO CAMPUS JK</t>
  </si>
  <si>
    <t xml:space="preserve">Cotações - Pesquisa de Mercado</t>
  </si>
  <si>
    <t xml:space="preserve">Orçamento</t>
  </si>
  <si>
    <t xml:space="preserve">PESQUISADO EM:</t>
  </si>
  <si>
    <t xml:space="preserve">PREÇO POR UNID</t>
  </si>
  <si>
    <t xml:space="preserve">PM03</t>
  </si>
  <si>
    <t xml:space="preserve">ORC-3.1</t>
  </si>
  <si>
    <t xml:space="preserve">INDUSTRI SHOP</t>
  </si>
  <si>
    <t xml:space="preserve">ORC-3.2</t>
  </si>
  <si>
    <t xml:space="preserve">FRIGOPISOS</t>
  </si>
  <si>
    <t xml:space="preserve">INCORRETO - DIVIDIR METRO LINEAR POR 4 = 33,20</t>
  </si>
  <si>
    <t xml:space="preserve">ORC-3.3</t>
  </si>
  <si>
    <t xml:space="preserve">PAINEL DE PREÇOS</t>
  </si>
  <si>
    <t xml:space="preserve">NÃO FOI INCLUSO O PREÇO DO PAINEL</t>
  </si>
  <si>
    <t xml:space="preserve">MEDIA DOS ORÇAMENTOS</t>
  </si>
  <si>
    <t xml:space="preserve">PM04</t>
  </si>
  <si>
    <t xml:space="preserve">ORC-4.1</t>
  </si>
  <si>
    <t xml:space="preserve">ORC-4.2</t>
  </si>
  <si>
    <t xml:space="preserve">ORC-4.3</t>
  </si>
  <si>
    <t xml:space="preserve">PM05</t>
  </si>
  <si>
    <t xml:space="preserve">ORC-5.1</t>
  </si>
  <si>
    <t xml:space="preserve">IMPAKTTO</t>
  </si>
  <si>
    <t xml:space="preserve">ORC-5.2</t>
  </si>
  <si>
    <t xml:space="preserve">IMPERIAL PORTAS E CORTINAS FLEXÍVEIS</t>
  </si>
  <si>
    <t xml:space="preserve">ORC-5.3</t>
  </si>
  <si>
    <t xml:space="preserve">MACAM BRASIL</t>
  </si>
  <si>
    <t xml:space="preserve">PM06</t>
  </si>
  <si>
    <t xml:space="preserve">ORC-6.1</t>
  </si>
  <si>
    <t xml:space="preserve">PONTO SYSTEM</t>
  </si>
  <si>
    <t xml:space="preserve">ORC-6.2</t>
  </si>
  <si>
    <t xml:space="preserve">AUTOMAÇÃO COMERCIAL</t>
  </si>
  <si>
    <t xml:space="preserve">ORC-6.3</t>
  </si>
  <si>
    <t xml:space="preserve">LOJA DO PONTO</t>
  </si>
  <si>
    <t xml:space="preserve">COTAÇÃO 01</t>
  </si>
  <si>
    <t xml:space="preserve">ORC-7.1</t>
  </si>
  <si>
    <t xml:space="preserve">Hidronox Distribuidora de Produtos em Inox Ltda</t>
  </si>
  <si>
    <t xml:space="preserve">ORC-7.2</t>
  </si>
  <si>
    <t xml:space="preserve">Via Inox Varejo e Distribuição de Utilidades Domésticas Ltda</t>
  </si>
  <si>
    <t xml:space="preserve">ORC-7.3</t>
  </si>
  <si>
    <t xml:space="preserve">Marin Brasil Varejo e Distribuição de Utilidades Domésticas Ltda.</t>
  </si>
  <si>
    <t xml:space="preserve">COTAÇÃO 02</t>
  </si>
  <si>
    <t xml:space="preserve">ORC-8.1</t>
  </si>
  <si>
    <t xml:space="preserve">Comercialbv Comercial Ltda EPP</t>
  </si>
  <si>
    <t xml:space="preserve">ORC-8.2</t>
  </si>
  <si>
    <t xml:space="preserve">MadeiraMadeira Comércio Eletrônico S/A.</t>
  </si>
  <si>
    <t xml:space="preserve">ORC-8.3</t>
  </si>
  <si>
    <t xml:space="preserve">Via Varejo S.A.</t>
  </si>
  <si>
    <t xml:space="preserve">00000036 </t>
  </si>
  <si>
    <t xml:space="preserve">ORC-9.1</t>
  </si>
  <si>
    <t xml:space="preserve">EXTRA</t>
  </si>
  <si>
    <t xml:space="preserve">ORC-9.2</t>
  </si>
  <si>
    <t xml:space="preserve">CASAS BAHIA</t>
  </si>
  <si>
    <t xml:space="preserve">ORC-9.3</t>
  </si>
  <si>
    <t xml:space="preserve">PONTO FRIO</t>
  </si>
  <si>
    <t xml:space="preserve">JUSTIFICATIVA:
No momento de realização das pesquisas, foi verificada a identidade/semelhança das especificações dos itens que se pretende adquirir com as especificações dos itens pesquisados, bem como respeitadas as unidades de medida em cada caso, com o intuito de propiciar a devida comparação entre os valores encontrados.
Os valores pesquisados/praticados, em regra, não apresentam grandes variações. Nesse sentido, observando-se a relativa homogeneidade dos preços obtidos, considera-se adequada a utilização do critério de preço médio na obtenção dos valores de referência, por se mostrar pertinente ao objetivo de retratar os preços atuais praticados no mercado para os itens em análise.
Tendo em vista a especificidade dos materiais a serem fornecidos, houve a obtenção de numero reduzido de orçamentos no Painel de Preços. Por meio do Painel houveram preços que ficaram distorcidos da realidade de mercado e este tiveram que ser suprimidos para média de preços. Portanto, buscou-se orçamentos no painel de preço e no compras governamentais, na falta destes, foi realizado consultas em mídia especializadas e em último caso tivemos que optar solicitar orçamentos junto as empresas especializadas no ramo, foi realizado a busca pelo maior numero de orçamentos para cada insumo, contudo devido a especificidade dos materiais, tivemos dificuldades em obter 3 orçamentos para alguns dos itens.</t>
  </si>
  <si>
    <t xml:space="preserve">_____________________________________________________</t>
  </si>
  <si>
    <t xml:space="preserve">UNIVERSIDADE FEDERAL DOS VALES DO JEQUITINHONHA E MUCURI
CAMPUS JK - DIAMANTINA - MG
CONSTRUÇÃO DO RESTAURANTE UNIVERSITÁRIO – ETAPA 02
PLANILHA ORÇAMENTÁRIA SINTÉTICA DE REFERÊNCIA - DESONERADA</t>
  </si>
  <si>
    <t xml:space="preserve">Curva ABC de Insumos</t>
  </si>
  <si>
    <t xml:space="preserve">Tipo</t>
  </si>
  <si>
    <t xml:space="preserve">Quantidade</t>
  </si>
  <si>
    <t xml:space="preserve">Valor  Unitário</t>
  </si>
  <si>
    <t xml:space="preserve">Peso</t>
  </si>
  <si>
    <t xml:space="preserve">Valor Acumulado</t>
  </si>
  <si>
    <t xml:space="preserve">Peso Acumulado</t>
  </si>
  <si>
    <t xml:space="preserve">Geral</t>
  </si>
  <si>
    <t xml:space="preserve">2.256,8011309</t>
  </si>
  <si>
    <t xml:space="preserve">158,00</t>
  </si>
  <si>
    <t xml:space="preserve">356.574,58</t>
  </si>
  <si>
    <t xml:space="preserve">8,08%</t>
  </si>
  <si>
    <t xml:space="preserve">637,7970985</t>
  </si>
  <si>
    <t xml:space="preserve">446,22</t>
  </si>
  <si>
    <t xml:space="preserve">284.597,82</t>
  </si>
  <si>
    <t xml:space="preserve">6,45%</t>
  </si>
  <si>
    <t xml:space="preserve">14,52%</t>
  </si>
  <si>
    <t xml:space="preserve">25.081,1451511</t>
  </si>
  <si>
    <t xml:space="preserve">10,93</t>
  </si>
  <si>
    <t xml:space="preserve">274.136,92</t>
  </si>
  <si>
    <t xml:space="preserve">6,21%</t>
  </si>
  <si>
    <t xml:space="preserve">20,73%</t>
  </si>
  <si>
    <t xml:space="preserve">Serviços</t>
  </si>
  <si>
    <t xml:space="preserve">29.507,2295895</t>
  </si>
  <si>
    <t xml:space="preserve">7,31</t>
  </si>
  <si>
    <t xml:space="preserve">215.697,85</t>
  </si>
  <si>
    <t xml:space="preserve">4,89%</t>
  </si>
  <si>
    <t xml:space="preserve">25,62%</t>
  </si>
  <si>
    <t xml:space="preserve">239,2166828</t>
  </si>
  <si>
    <t xml:space="preserve">572,92</t>
  </si>
  <si>
    <t xml:space="preserve">137.052,02</t>
  </si>
  <si>
    <t xml:space="preserve">3,10%</t>
  </si>
  <si>
    <t xml:space="preserve">28,72%</t>
  </si>
  <si>
    <t xml:space="preserve"> 00043055 </t>
  </si>
  <si>
    <t xml:space="preserve">ACO CA-50, 12,5 MM OU 16,0 MM, VERGALHAO</t>
  </si>
  <si>
    <t xml:space="preserve">14.744,0773981</t>
  </si>
  <si>
    <t xml:space="preserve">9,22</t>
  </si>
  <si>
    <t xml:space="preserve">135.940,39</t>
  </si>
  <si>
    <t xml:space="preserve">3,08%</t>
  </si>
  <si>
    <t xml:space="preserve">31,80%</t>
  </si>
  <si>
    <t xml:space="preserve"> 00043056 </t>
  </si>
  <si>
    <t xml:space="preserve">ACO CA-50, 20,0 MM OU 25,0 MM, VERGALHAO</t>
  </si>
  <si>
    <t xml:space="preserve">10.824,1468231</t>
  </si>
  <si>
    <t xml:space="preserve">10,63</t>
  </si>
  <si>
    <t xml:space="preserve">115.060,68</t>
  </si>
  <si>
    <t xml:space="preserve">2,61%</t>
  </si>
  <si>
    <t xml:space="preserve">34,41%</t>
  </si>
  <si>
    <t xml:space="preserve">3,58</t>
  </si>
  <si>
    <t xml:space="preserve">105.635,88</t>
  </si>
  <si>
    <t xml:space="preserve">2,39%</t>
  </si>
  <si>
    <t xml:space="preserve">36,80%</t>
  </si>
  <si>
    <t xml:space="preserve"> 00004750 </t>
  </si>
  <si>
    <t xml:space="preserve">PEDREIRO (HORISTA)</t>
  </si>
  <si>
    <t xml:space="preserve">5.147,1474217</t>
  </si>
  <si>
    <t xml:space="preserve">17,20</t>
  </si>
  <si>
    <t xml:space="preserve">88.530,94</t>
  </si>
  <si>
    <t xml:space="preserve">2,01%</t>
  </si>
  <si>
    <t xml:space="preserve">38,81%</t>
  </si>
  <si>
    <t xml:space="preserve">1.955,7367009</t>
  </si>
  <si>
    <t xml:space="preserve">40,53</t>
  </si>
  <si>
    <t xml:space="preserve">79.266,01</t>
  </si>
  <si>
    <t xml:space="preserve">1,80%</t>
  </si>
  <si>
    <t xml:space="preserve">40,60%</t>
  </si>
  <si>
    <t xml:space="preserve">5.653,0928075</t>
  </si>
  <si>
    <t xml:space="preserve">12,58</t>
  </si>
  <si>
    <t xml:space="preserve">71.115,91</t>
  </si>
  <si>
    <t xml:space="preserve">1,61%</t>
  </si>
  <si>
    <t xml:space="preserve">42,21%</t>
  </si>
  <si>
    <t xml:space="preserve">12,1489159</t>
  </si>
  <si>
    <t xml:space="preserve">5.673,52</t>
  </si>
  <si>
    <t xml:space="preserve">68.927,12</t>
  </si>
  <si>
    <t xml:space="preserve">1,56%</t>
  </si>
  <si>
    <t xml:space="preserve">43,78%</t>
  </si>
  <si>
    <t xml:space="preserve">1.443,4357490</t>
  </si>
  <si>
    <t xml:space="preserve">45,96</t>
  </si>
  <si>
    <t xml:space="preserve">66.340,31</t>
  </si>
  <si>
    <t xml:space="preserve">1,50%</t>
  </si>
  <si>
    <t xml:space="preserve">45,28%</t>
  </si>
  <si>
    <t xml:space="preserve">Equipamento</t>
  </si>
  <si>
    <t xml:space="preserve">90,8475528</t>
  </si>
  <si>
    <t xml:space="preserve">697,69</t>
  </si>
  <si>
    <t xml:space="preserve">63.383,43</t>
  </si>
  <si>
    <t xml:space="preserve">1,44%</t>
  </si>
  <si>
    <t xml:space="preserve">46,71%</t>
  </si>
  <si>
    <t xml:space="preserve"> MOED- 20154 </t>
  </si>
  <si>
    <t xml:space="preserve">SERVENTE</t>
  </si>
  <si>
    <t xml:space="preserve">5.212,8130476</t>
  </si>
  <si>
    <t xml:space="preserve">11,26</t>
  </si>
  <si>
    <t xml:space="preserve">58.696,27</t>
  </si>
  <si>
    <t xml:space="preserve">1,33%</t>
  </si>
  <si>
    <t xml:space="preserve">48,04%</t>
  </si>
  <si>
    <t xml:space="preserve"> 00006111 </t>
  </si>
  <si>
    <t xml:space="preserve">SERVENTE DE OBRAS</t>
  </si>
  <si>
    <t xml:space="preserve">5.193,9254506</t>
  </si>
  <si>
    <t xml:space="preserve">58.483,60</t>
  </si>
  <si>
    <t xml:space="preserve">1,32%</t>
  </si>
  <si>
    <t xml:space="preserve">49,37%</t>
  </si>
  <si>
    <t xml:space="preserve">671,8023110</t>
  </si>
  <si>
    <t xml:space="preserve">86,03</t>
  </si>
  <si>
    <t xml:space="preserve">57.795,15</t>
  </si>
  <si>
    <t xml:space="preserve">1,31%</t>
  </si>
  <si>
    <t xml:space="preserve">50,68%</t>
  </si>
  <si>
    <t xml:space="preserve">144,4055327</t>
  </si>
  <si>
    <t xml:space="preserve">371,89</t>
  </si>
  <si>
    <t xml:space="preserve">53.702,97</t>
  </si>
  <si>
    <t xml:space="preserve">1,22%</t>
  </si>
  <si>
    <t xml:space="preserve">51,89%</t>
  </si>
  <si>
    <t xml:space="preserve">797,1516507</t>
  </si>
  <si>
    <t xml:space="preserve">67,32</t>
  </si>
  <si>
    <t xml:space="preserve">53.664,25</t>
  </si>
  <si>
    <t xml:space="preserve">53,11%</t>
  </si>
  <si>
    <t xml:space="preserve">17.389,6143575</t>
  </si>
  <si>
    <t xml:space="preserve">2,59</t>
  </si>
  <si>
    <t xml:space="preserve">45.039,10</t>
  </si>
  <si>
    <t xml:space="preserve">1,02%</t>
  </si>
  <si>
    <t xml:space="preserve">54,13%</t>
  </si>
  <si>
    <t xml:space="preserve"> 00000034 </t>
  </si>
  <si>
    <t xml:space="preserve">ACO CA-50, 10,0 MM, VERGALHAO</t>
  </si>
  <si>
    <t xml:space="preserve">4.195,7140236</t>
  </si>
  <si>
    <t xml:space="preserve">10,64</t>
  </si>
  <si>
    <t xml:space="preserve">44.642,40</t>
  </si>
  <si>
    <t xml:space="preserve">1,01%</t>
  </si>
  <si>
    <t xml:space="preserve">55,14%</t>
  </si>
  <si>
    <t xml:space="preserve"> 00001213 </t>
  </si>
  <si>
    <t xml:space="preserve">CARPINTEIRO DE FORMAS (HORISTA)</t>
  </si>
  <si>
    <t xml:space="preserve">2.544,6296500</t>
  </si>
  <si>
    <t xml:space="preserve">43.767,63</t>
  </si>
  <si>
    <t xml:space="preserve">0,99%</t>
  </si>
  <si>
    <t xml:space="preserve">56,13%</t>
  </si>
  <si>
    <t xml:space="preserve">103,4654489</t>
  </si>
  <si>
    <t xml:space="preserve">408,91</t>
  </si>
  <si>
    <t xml:space="preserve">42.308,06</t>
  </si>
  <si>
    <t xml:space="preserve">0,96%</t>
  </si>
  <si>
    <t xml:space="preserve">57,09%</t>
  </si>
  <si>
    <t xml:space="preserve">6.872,3902197</t>
  </si>
  <si>
    <t xml:space="preserve">6,04</t>
  </si>
  <si>
    <t xml:space="preserve">41.509,24</t>
  </si>
  <si>
    <t xml:space="preserve">0,94%</t>
  </si>
  <si>
    <t xml:space="preserve">58,03%</t>
  </si>
  <si>
    <t xml:space="preserve">2.950,7229590</t>
  </si>
  <si>
    <t xml:space="preserve">12,81</t>
  </si>
  <si>
    <t xml:space="preserve">37.798,76</t>
  </si>
  <si>
    <t xml:space="preserve">0,86%</t>
  </si>
  <si>
    <t xml:space="preserve">58,89%</t>
  </si>
  <si>
    <t xml:space="preserve">TECNICO EM SEGURANCA DO TRABALHO (HORISTA)</t>
  </si>
  <si>
    <t xml:space="preserve">1.338,3593986</t>
  </si>
  <si>
    <t xml:space="preserve">28,15</t>
  </si>
  <si>
    <t xml:space="preserve">37.674,82</t>
  </si>
  <si>
    <t xml:space="preserve">0,85%</t>
  </si>
  <si>
    <t xml:space="preserve">59,74%</t>
  </si>
  <si>
    <t xml:space="preserve">12,0289977</t>
  </si>
  <si>
    <t xml:space="preserve">3.045,61</t>
  </si>
  <si>
    <t xml:space="preserve">36.635,64</t>
  </si>
  <si>
    <t xml:space="preserve">0,83%</t>
  </si>
  <si>
    <t xml:space="preserve">60,57%</t>
  </si>
  <si>
    <t xml:space="preserve"> 00000378 </t>
  </si>
  <si>
    <t xml:space="preserve">ARMADOR (HORISTA)</t>
  </si>
  <si>
    <t xml:space="preserve">2.123,5855738</t>
  </si>
  <si>
    <t xml:space="preserve">36.525,67</t>
  </si>
  <si>
    <t xml:space="preserve">61,40%</t>
  </si>
  <si>
    <t xml:space="preserve">0,9993186</t>
  </si>
  <si>
    <t xml:space="preserve">34.612,50</t>
  </si>
  <si>
    <t xml:space="preserve">34.588,91</t>
  </si>
  <si>
    <t xml:space="preserve">0,78%</t>
  </si>
  <si>
    <t xml:space="preserve">62,18%</t>
  </si>
  <si>
    <t xml:space="preserve"> 00037370 </t>
  </si>
  <si>
    <t xml:space="preserve">ALIMENTACAO - HORISTA (COLETADO CAIXA)</t>
  </si>
  <si>
    <t xml:space="preserve">Outros</t>
  </si>
  <si>
    <t xml:space="preserve">22.643,0103975</t>
  </si>
  <si>
    <t xml:space="preserve">1,41</t>
  </si>
  <si>
    <t xml:space="preserve">31.926,64</t>
  </si>
  <si>
    <t xml:space="preserve">0,72%</t>
  </si>
  <si>
    <t xml:space="preserve">62,90%</t>
  </si>
  <si>
    <t xml:space="preserve">341,8469012</t>
  </si>
  <si>
    <t xml:space="preserve">92,80</t>
  </si>
  <si>
    <t xml:space="preserve">31.723,39</t>
  </si>
  <si>
    <t xml:space="preserve">63,62%</t>
  </si>
  <si>
    <t xml:space="preserve"> M3903 </t>
  </si>
  <si>
    <t xml:space="preserve">30.901,21</t>
  </si>
  <si>
    <t xml:space="preserve">30.880,15</t>
  </si>
  <si>
    <t xml:space="preserve">0,70%</t>
  </si>
  <si>
    <t xml:space="preserve">64,32%</t>
  </si>
  <si>
    <t xml:space="preserve"> 00001379 </t>
  </si>
  <si>
    <t xml:space="preserve">CIMENTO PORTLAND COMPOSTO CP II-32</t>
  </si>
  <si>
    <t xml:space="preserve">41.185,0510825</t>
  </si>
  <si>
    <t xml:space="preserve">0,74</t>
  </si>
  <si>
    <t xml:space="preserve">30.476,94</t>
  </si>
  <si>
    <t xml:space="preserve">0,69%</t>
  </si>
  <si>
    <t xml:space="preserve">65,01%</t>
  </si>
  <si>
    <t xml:space="preserve">394,7084559</t>
  </si>
  <si>
    <t xml:space="preserve">68,00</t>
  </si>
  <si>
    <t xml:space="preserve">26.840,18</t>
  </si>
  <si>
    <t xml:space="preserve">0,61%</t>
  </si>
  <si>
    <t xml:space="preserve">65,62%</t>
  </si>
  <si>
    <t xml:space="preserve">607,4258081</t>
  </si>
  <si>
    <t xml:space="preserve">40,77</t>
  </si>
  <si>
    <t xml:space="preserve">24.764,75</t>
  </si>
  <si>
    <t xml:space="preserve">0,56%</t>
  </si>
  <si>
    <t xml:space="preserve">66,18%</t>
  </si>
  <si>
    <t xml:space="preserve">1.871,4595878</t>
  </si>
  <si>
    <t xml:space="preserve">13,20</t>
  </si>
  <si>
    <t xml:space="preserve">24.703,27</t>
  </si>
  <si>
    <t xml:space="preserve">66,74%</t>
  </si>
  <si>
    <t xml:space="preserve">525,9237028</t>
  </si>
  <si>
    <t xml:space="preserve">46,88</t>
  </si>
  <si>
    <t xml:space="preserve">24.655,30</t>
  </si>
  <si>
    <t xml:space="preserve">67,30%</t>
  </si>
  <si>
    <t xml:space="preserve">11.404,0423686</t>
  </si>
  <si>
    <t xml:space="preserve">2,08</t>
  </si>
  <si>
    <t xml:space="preserve">23.720,41</t>
  </si>
  <si>
    <t xml:space="preserve">0,54%</t>
  </si>
  <si>
    <t xml:space="preserve">67,84%</t>
  </si>
  <si>
    <t xml:space="preserve">11.578,8965739</t>
  </si>
  <si>
    <t xml:space="preserve">2,04</t>
  </si>
  <si>
    <t xml:space="preserve">23.620,95</t>
  </si>
  <si>
    <t xml:space="preserve">68,37%</t>
  </si>
  <si>
    <t xml:space="preserve"> 00000536 </t>
  </si>
  <si>
    <t xml:space="preserve">REVESTIMENTO EM CERAMICA ESMALTADA EXTRA, PEI MENOR OU IGUAL A 3, FORMATO MENOR OU IGUAL A 2025 CM2</t>
  </si>
  <si>
    <t xml:space="preserve">729,2699371</t>
  </si>
  <si>
    <t xml:space="preserve">32,29</t>
  </si>
  <si>
    <t xml:space="preserve">23.548,13</t>
  </si>
  <si>
    <t xml:space="preserve">0,53%</t>
  </si>
  <si>
    <t xml:space="preserve">68,91%</t>
  </si>
  <si>
    <t xml:space="preserve"> 00000032 </t>
  </si>
  <si>
    <t xml:space="preserve">ACO CA-50, 6,3 MM, VERGALHAO</t>
  </si>
  <si>
    <t xml:space="preserve">2.094,5854336</t>
  </si>
  <si>
    <t xml:space="preserve">11,23</t>
  </si>
  <si>
    <t xml:space="preserve">23.522,19</t>
  </si>
  <si>
    <t xml:space="preserve">69,44%</t>
  </si>
  <si>
    <t xml:space="preserve">514,0622952</t>
  </si>
  <si>
    <t xml:space="preserve">44,94</t>
  </si>
  <si>
    <t xml:space="preserve">23.101,96</t>
  </si>
  <si>
    <t xml:space="preserve">0,52%</t>
  </si>
  <si>
    <t xml:space="preserve">69,96%</t>
  </si>
  <si>
    <t xml:space="preserve">430,5759420</t>
  </si>
  <si>
    <t xml:space="preserve">53,32</t>
  </si>
  <si>
    <t xml:space="preserve">22.958,31</t>
  </si>
  <si>
    <t xml:space="preserve">70,48%</t>
  </si>
  <si>
    <t xml:space="preserve">236,4847185</t>
  </si>
  <si>
    <t xml:space="preserve">95,84</t>
  </si>
  <si>
    <t xml:space="preserve">22.664,70</t>
  </si>
  <si>
    <t xml:space="preserve">0,51%</t>
  </si>
  <si>
    <t xml:space="preserve">70,99%</t>
  </si>
  <si>
    <t xml:space="preserve"> 00001106 </t>
  </si>
  <si>
    <t xml:space="preserve">CAL HIDRATADA CH-I PARA ARGAMASSAS</t>
  </si>
  <si>
    <t xml:space="preserve">27.677,9101995</t>
  </si>
  <si>
    <t xml:space="preserve">0,80</t>
  </si>
  <si>
    <t xml:space="preserve">22.142,33</t>
  </si>
  <si>
    <t xml:space="preserve">0,50%</t>
  </si>
  <si>
    <t xml:space="preserve">71,50%</t>
  </si>
  <si>
    <t xml:space="preserve">763,6339056</t>
  </si>
  <si>
    <t xml:space="preserve">26,90</t>
  </si>
  <si>
    <t xml:space="preserve">20.541,75</t>
  </si>
  <si>
    <t xml:space="preserve">0,47%</t>
  </si>
  <si>
    <t xml:space="preserve">71,96%</t>
  </si>
  <si>
    <t xml:space="preserve">24.792,5446716</t>
  </si>
  <si>
    <t xml:space="preserve">0,81</t>
  </si>
  <si>
    <t xml:space="preserve">20.081,96</t>
  </si>
  <si>
    <t xml:space="preserve">0,45%</t>
  </si>
  <si>
    <t xml:space="preserve">72,42%</t>
  </si>
  <si>
    <t xml:space="preserve">172,6103503</t>
  </si>
  <si>
    <t xml:space="preserve">112,16</t>
  </si>
  <si>
    <t xml:space="preserve">19.359,98</t>
  </si>
  <si>
    <t xml:space="preserve">0,44%</t>
  </si>
  <si>
    <t xml:space="preserve">72,86%</t>
  </si>
  <si>
    <t xml:space="preserve"> MOED- 20150 </t>
  </si>
  <si>
    <t xml:space="preserve">PEDREIRO</t>
  </si>
  <si>
    <t xml:space="preserve">1.123,5234492</t>
  </si>
  <si>
    <t xml:space="preserve">19.324,60</t>
  </si>
  <si>
    <t xml:space="preserve">73,29%</t>
  </si>
  <si>
    <t xml:space="preserve">33.604,3215196</t>
  </si>
  <si>
    <t xml:space="preserve">0,57</t>
  </si>
  <si>
    <t xml:space="preserve">19.154,46</t>
  </si>
  <si>
    <t xml:space="preserve">0,43%</t>
  </si>
  <si>
    <t xml:space="preserve">73,73%</t>
  </si>
  <si>
    <t xml:space="preserve">23,3902237</t>
  </si>
  <si>
    <t xml:space="preserve">815,17</t>
  </si>
  <si>
    <t xml:space="preserve">19.067,01</t>
  </si>
  <si>
    <t xml:space="preserve">74,16%</t>
  </si>
  <si>
    <t xml:space="preserve">165,7944680</t>
  </si>
  <si>
    <t xml:space="preserve">114,57</t>
  </si>
  <si>
    <t xml:space="preserve">18.995,07</t>
  </si>
  <si>
    <t xml:space="preserve">74,59%</t>
  </si>
  <si>
    <t xml:space="preserve"> 00043059 </t>
  </si>
  <si>
    <t xml:space="preserve">ACO CA-60, 4,2 MM, OU 5,0 MM, OU 6,0 MM, OU 7,0 MM, VERGALHAO</t>
  </si>
  <si>
    <t xml:space="preserve">1.778,9245857</t>
  </si>
  <si>
    <t xml:space="preserve">10,07</t>
  </si>
  <si>
    <t xml:space="preserve">17.913,77</t>
  </si>
  <si>
    <t xml:space="preserve">0,41%</t>
  </si>
  <si>
    <t xml:space="preserve">74,99%</t>
  </si>
  <si>
    <t xml:space="preserve">143,9093710</t>
  </si>
  <si>
    <t xml:space="preserve">124,47</t>
  </si>
  <si>
    <t xml:space="preserve">17.912,40</t>
  </si>
  <si>
    <t xml:space="preserve">75,40%</t>
  </si>
  <si>
    <t xml:space="preserve">329,6835152</t>
  </si>
  <si>
    <t xml:space="preserve">54,13</t>
  </si>
  <si>
    <t xml:space="preserve">17.845,77</t>
  </si>
  <si>
    <t xml:space="preserve">0,40%</t>
  </si>
  <si>
    <t xml:space="preserve">75,80%</t>
  </si>
  <si>
    <t xml:space="preserve"> MOED- 20149 </t>
  </si>
  <si>
    <t xml:space="preserve">MONTADOR</t>
  </si>
  <si>
    <t xml:space="preserve">1.171,7550029</t>
  </si>
  <si>
    <t xml:space="preserve">15,05</t>
  </si>
  <si>
    <t xml:space="preserve">17.634,91</t>
  </si>
  <si>
    <t xml:space="preserve">76,20%</t>
  </si>
  <si>
    <t xml:space="preserve"> ED-22249 </t>
  </si>
  <si>
    <t xml:space="preserve">171,7232802</t>
  </si>
  <si>
    <t xml:space="preserve">102,44</t>
  </si>
  <si>
    <t xml:space="preserve">17.591,33</t>
  </si>
  <si>
    <t xml:space="preserve">76,60%</t>
  </si>
  <si>
    <t xml:space="preserve">213,0047562</t>
  </si>
  <si>
    <t xml:space="preserve">81,86</t>
  </si>
  <si>
    <t xml:space="preserve">17.436,57</t>
  </si>
  <si>
    <t xml:space="preserve">0,39%</t>
  </si>
  <si>
    <t xml:space="preserve">77,00%</t>
  </si>
  <si>
    <t xml:space="preserve"> 00037371 </t>
  </si>
  <si>
    <t xml:space="preserve">TRANSPORTE - HORISTA (COLETADO CAIXA)</t>
  </si>
  <si>
    <t xml:space="preserve">0,77</t>
  </si>
  <si>
    <t xml:space="preserve">17.435,12</t>
  </si>
  <si>
    <t xml:space="preserve">77,39%</t>
  </si>
  <si>
    <t xml:space="preserve">43,6302494</t>
  </si>
  <si>
    <t xml:space="preserve">385,95</t>
  </si>
  <si>
    <t xml:space="preserve">16.839,09</t>
  </si>
  <si>
    <t xml:space="preserve">0,38%</t>
  </si>
  <si>
    <t xml:space="preserve">77,77%</t>
  </si>
  <si>
    <t xml:space="preserve"> MATED- 13096 </t>
  </si>
  <si>
    <t xml:space="preserve">CESTA BÁSICA/ ALIMENTAÇÃO - HORISTA ( ENCARGOS COMPLEMENTARES)</t>
  </si>
  <si>
    <t xml:space="preserve">11.512,7371462</t>
  </si>
  <si>
    <t xml:space="preserve">1,43</t>
  </si>
  <si>
    <t xml:space="preserve">16.463,21</t>
  </si>
  <si>
    <t xml:space="preserve">0,37%</t>
  </si>
  <si>
    <t xml:space="preserve">78,15%</t>
  </si>
  <si>
    <t xml:space="preserve"> MOED- 20151 </t>
  </si>
  <si>
    <t xml:space="preserve">PINTOR</t>
  </si>
  <si>
    <t xml:space="preserve">911,1297197</t>
  </si>
  <si>
    <t xml:space="preserve">15.671,43</t>
  </si>
  <si>
    <t xml:space="preserve">0,35%</t>
  </si>
  <si>
    <t xml:space="preserve">78,50%</t>
  </si>
  <si>
    <t xml:space="preserve">1.475,3614795</t>
  </si>
  <si>
    <t xml:space="preserve">10,18</t>
  </si>
  <si>
    <t xml:space="preserve">15.019,18</t>
  </si>
  <si>
    <t xml:space="preserve">0,34%</t>
  </si>
  <si>
    <t xml:space="preserve">78,84%</t>
  </si>
  <si>
    <t xml:space="preserve"> 00044497 </t>
  </si>
  <si>
    <t xml:space="preserve">MONTADOR DE ESTRUTURAS METALICAS HORISTA</t>
  </si>
  <si>
    <t xml:space="preserve">996,6865340</t>
  </si>
  <si>
    <t xml:space="preserve">14,69</t>
  </si>
  <si>
    <t xml:space="preserve">14.641,33</t>
  </si>
  <si>
    <t xml:space="preserve">0,33%</t>
  </si>
  <si>
    <t xml:space="preserve">79,17%</t>
  </si>
  <si>
    <t xml:space="preserve"> 00002696 </t>
  </si>
  <si>
    <t xml:space="preserve">ENCANADOR OU BOMBEIRO HIDRAULICO (HORISTA)</t>
  </si>
  <si>
    <t xml:space="preserve">838,6401642</t>
  </si>
  <si>
    <t xml:space="preserve">14.424,61</t>
  </si>
  <si>
    <t xml:space="preserve">79,50%</t>
  </si>
  <si>
    <t xml:space="preserve">169,4384632</t>
  </si>
  <si>
    <t xml:space="preserve">84,91</t>
  </si>
  <si>
    <t xml:space="preserve">14.387,02</t>
  </si>
  <si>
    <t xml:space="preserve">79,83%</t>
  </si>
  <si>
    <t xml:space="preserve"> 00004783 </t>
  </si>
  <si>
    <t xml:space="preserve">PINTOR (HORISTA)</t>
  </si>
  <si>
    <t xml:space="preserve">830,2561869</t>
  </si>
  <si>
    <t xml:space="preserve">14.280,41</t>
  </si>
  <si>
    <t xml:space="preserve">0,32%</t>
  </si>
  <si>
    <t xml:space="preserve">80,15%</t>
  </si>
  <si>
    <t xml:space="preserve">782,3076195</t>
  </si>
  <si>
    <t xml:space="preserve">18,05</t>
  </si>
  <si>
    <t xml:space="preserve">14.120,65</t>
  </si>
  <si>
    <t xml:space="preserve">80,47%</t>
  </si>
  <si>
    <t xml:space="preserve">20,9437189</t>
  </si>
  <si>
    <t xml:space="preserve">670,12</t>
  </si>
  <si>
    <t xml:space="preserve">14.034,80</t>
  </si>
  <si>
    <t xml:space="preserve">80,79%</t>
  </si>
  <si>
    <t xml:space="preserve">365,7898500</t>
  </si>
  <si>
    <t xml:space="preserve">37,28</t>
  </si>
  <si>
    <t xml:space="preserve">13.636,65</t>
  </si>
  <si>
    <t xml:space="preserve">0,31%</t>
  </si>
  <si>
    <t xml:space="preserve">81,10%</t>
  </si>
  <si>
    <t xml:space="preserve">604,7312504</t>
  </si>
  <si>
    <t xml:space="preserve">22,08</t>
  </si>
  <si>
    <t xml:space="preserve">13.352,47</t>
  </si>
  <si>
    <t xml:space="preserve">0,30%</t>
  </si>
  <si>
    <t xml:space="preserve">81,40%</t>
  </si>
  <si>
    <t xml:space="preserve">2.501,6281680</t>
  </si>
  <si>
    <t xml:space="preserve">5,27</t>
  </si>
  <si>
    <t xml:space="preserve">13.183,58</t>
  </si>
  <si>
    <t xml:space="preserve">81,70%</t>
  </si>
  <si>
    <t xml:space="preserve">587,5993274</t>
  </si>
  <si>
    <t xml:space="preserve">21,40</t>
  </si>
  <si>
    <t xml:space="preserve">12.574,63</t>
  </si>
  <si>
    <t xml:space="preserve">0,28%</t>
  </si>
  <si>
    <t xml:space="preserve">81,98%</t>
  </si>
  <si>
    <t xml:space="preserve"> 00002436 </t>
  </si>
  <si>
    <t xml:space="preserve">ELETRICISTA (HORISTA)</t>
  </si>
  <si>
    <t xml:space="preserve">706,0969496</t>
  </si>
  <si>
    <t xml:space="preserve">12.144,87</t>
  </si>
  <si>
    <t xml:space="preserve">82,26%</t>
  </si>
  <si>
    <t xml:space="preserve">218,2792666</t>
  </si>
  <si>
    <t xml:space="preserve">54,16</t>
  </si>
  <si>
    <t xml:space="preserve">11.822,01</t>
  </si>
  <si>
    <t xml:space="preserve">0,27%</t>
  </si>
  <si>
    <t xml:space="preserve">82,53%</t>
  </si>
  <si>
    <t xml:space="preserve">253,3064752</t>
  </si>
  <si>
    <t xml:space="preserve">45,85</t>
  </si>
  <si>
    <t xml:space="preserve">11.614,10</t>
  </si>
  <si>
    <t xml:space="preserve">0,26%</t>
  </si>
  <si>
    <t xml:space="preserve">82,79%</t>
  </si>
  <si>
    <t xml:space="preserve">354,5331507</t>
  </si>
  <si>
    <t xml:space="preserve">32,08</t>
  </si>
  <si>
    <t xml:space="preserve">11.373,42</t>
  </si>
  <si>
    <t xml:space="preserve">83,05%</t>
  </si>
  <si>
    <t xml:space="preserve">1.669,0925030</t>
  </si>
  <si>
    <t xml:space="preserve">6,81</t>
  </si>
  <si>
    <t xml:space="preserve">11.366,52</t>
  </si>
  <si>
    <t xml:space="preserve">83,30%</t>
  </si>
  <si>
    <t xml:space="preserve"> 00001358 </t>
  </si>
  <si>
    <t xml:space="preserve">CHAPA/PAINEL DE MADEIRA COMPENSADA RESINADA (MADEIRITE RESINADO ROSA) PARA FORMA DE CONCRETO, DE 2200 x 1100 MM, E = 17 MM</t>
  </si>
  <si>
    <t xml:space="preserve">211,7656456</t>
  </si>
  <si>
    <t xml:space="preserve">51,49</t>
  </si>
  <si>
    <t xml:space="preserve">10.903,81</t>
  </si>
  <si>
    <t xml:space="preserve">0,25%</t>
  </si>
  <si>
    <t xml:space="preserve">83,55%</t>
  </si>
  <si>
    <t xml:space="preserve">5,9959115</t>
  </si>
  <si>
    <t xml:space="preserve">1.767,00</t>
  </si>
  <si>
    <t xml:space="preserve">10.594,78</t>
  </si>
  <si>
    <t xml:space="preserve">0,24%</t>
  </si>
  <si>
    <t xml:space="preserve">83,79%</t>
  </si>
  <si>
    <t xml:space="preserve"> 00037666 </t>
  </si>
  <si>
    <t xml:space="preserve">OPERADOR DE BETONEIRA ESTACIONARIA / MISTURADOR</t>
  </si>
  <si>
    <t xml:space="preserve">799,2729580</t>
  </si>
  <si>
    <t xml:space="preserve">13,04</t>
  </si>
  <si>
    <t xml:space="preserve">10.422,52</t>
  </si>
  <si>
    <t xml:space="preserve">84,03%</t>
  </si>
  <si>
    <t xml:space="preserve"> MATED- 9873 </t>
  </si>
  <si>
    <t xml:space="preserve">LÂMPADA (TIPO: LED| FORMATO: TUBULAR| COMPRIMENTO: 120CM| DIÂMETRO: T8[Ø26MM]| POTÊNCIA: 18-20W| LÚMENS: 1850LM|COR DA LUZ: BRANCA-6500K| SOQUETE-BASE: G13| TENSÃO: 110|220V)</t>
  </si>
  <si>
    <t xml:space="preserve">291,8010265</t>
  </si>
  <si>
    <t xml:space="preserve">35,43</t>
  </si>
  <si>
    <t xml:space="preserve">10.338,51</t>
  </si>
  <si>
    <t xml:space="preserve">0,23%</t>
  </si>
  <si>
    <t xml:space="preserve">84,26%</t>
  </si>
  <si>
    <t xml:space="preserve"> 00004760 </t>
  </si>
  <si>
    <t xml:space="preserve">AZULEJISTA OU LADRILHEIRO (HORISTA)</t>
  </si>
  <si>
    <t xml:space="preserve">541,6160368</t>
  </si>
  <si>
    <t xml:space="preserve">18,65</t>
  </si>
  <si>
    <t xml:space="preserve">10.101,14</t>
  </si>
  <si>
    <t xml:space="preserve">84,49%</t>
  </si>
  <si>
    <t xml:space="preserve">24,1735165</t>
  </si>
  <si>
    <t xml:space="preserve">412,92</t>
  </si>
  <si>
    <t xml:space="preserve">9.981,73</t>
  </si>
  <si>
    <t xml:space="preserve">84,72%</t>
  </si>
  <si>
    <t xml:space="preserve"> MATED- 13099 </t>
  </si>
  <si>
    <t xml:space="preserve">EXAMES - HORISTA ( ENCARGOS COMPLEMENTARES)</t>
  </si>
  <si>
    <t xml:space="preserve">0,82</t>
  </si>
  <si>
    <t xml:space="preserve">9.440,44</t>
  </si>
  <si>
    <t xml:space="preserve">0,21%</t>
  </si>
  <si>
    <t xml:space="preserve">84,93%</t>
  </si>
  <si>
    <t xml:space="preserve"> 00043489 </t>
  </si>
  <si>
    <t xml:space="preserve">EPI - FAMILIA PEDREIRO - HORISTA (ENCARGOS COMPLEMENTARES - COLETADO CAIXA)</t>
  </si>
  <si>
    <t xml:space="preserve">8.591,1306014</t>
  </si>
  <si>
    <t xml:space="preserve">1,09</t>
  </si>
  <si>
    <t xml:space="preserve">9.364,33</t>
  </si>
  <si>
    <t xml:space="preserve">85,14%</t>
  </si>
  <si>
    <t xml:space="preserve">320,0317765</t>
  </si>
  <si>
    <t xml:space="preserve">28,68</t>
  </si>
  <si>
    <t xml:space="preserve">9.178,51</t>
  </si>
  <si>
    <t xml:space="preserve">85,35%</t>
  </si>
  <si>
    <t xml:space="preserve"> 00000246 </t>
  </si>
  <si>
    <t xml:space="preserve">AUXILIAR DE ENCANADOR OU BOMBEIRO HIDRAULICO (HORISTA)</t>
  </si>
  <si>
    <t xml:space="preserve">704,5280657</t>
  </si>
  <si>
    <t xml:space="preserve">12,96</t>
  </si>
  <si>
    <t xml:space="preserve">9.130,68</t>
  </si>
  <si>
    <t xml:space="preserve">85,56%</t>
  </si>
  <si>
    <t xml:space="preserve"> 00000247 </t>
  </si>
  <si>
    <t xml:space="preserve">AJUDANTE DE ELETRICISTA (HORISTA)</t>
  </si>
  <si>
    <t xml:space="preserve">700,3256323</t>
  </si>
  <si>
    <t xml:space="preserve">9.076,22</t>
  </si>
  <si>
    <t xml:space="preserve">85,76%</t>
  </si>
  <si>
    <t xml:space="preserve"> MATED- 13097 </t>
  </si>
  <si>
    <t xml:space="preserve">TRANSPORTE - HORISTA ( ENCARGOS COMPLEMENTARES)</t>
  </si>
  <si>
    <t xml:space="preserve">0,78</t>
  </si>
  <si>
    <t xml:space="preserve">8.979,93</t>
  </si>
  <si>
    <t xml:space="preserve">0,20%</t>
  </si>
  <si>
    <t xml:space="preserve">85,97%</t>
  </si>
  <si>
    <t xml:space="preserve">93,5632840</t>
  </si>
  <si>
    <t xml:space="preserve">95,81</t>
  </si>
  <si>
    <t xml:space="preserve">8.964,30</t>
  </si>
  <si>
    <t xml:space="preserve">86,17%</t>
  </si>
  <si>
    <t xml:space="preserve"> MATED- 9073 </t>
  </si>
  <si>
    <t xml:space="preserve">ANDAIME METÁLICO FACHADEIRO COM PISO METÁLICO, INCLUINDO SAPATA E ACESSÓRIOS PARA MONTAGEM - LOCAÇÃO (LARGURA: 1, 20M / ALTURA: 2,00M)</t>
  </si>
  <si>
    <t xml:space="preserve">mes</t>
  </si>
  <si>
    <t xml:space="preserve">1.235,1577698</t>
  </si>
  <si>
    <t xml:space="preserve">6,66</t>
  </si>
  <si>
    <t xml:space="preserve">8.226,15</t>
  </si>
  <si>
    <t xml:space="preserve">0,19%</t>
  </si>
  <si>
    <t xml:space="preserve">86,35%</t>
  </si>
  <si>
    <t xml:space="preserve">46,7681097</t>
  </si>
  <si>
    <t xml:space="preserve">174,95</t>
  </si>
  <si>
    <t xml:space="preserve">8.182,08</t>
  </si>
  <si>
    <t xml:space="preserve">86,54%</t>
  </si>
  <si>
    <t xml:space="preserve"> MOED- 20142 </t>
  </si>
  <si>
    <t xml:space="preserve">ELETRICISTA</t>
  </si>
  <si>
    <t xml:space="preserve">473,7466042</t>
  </si>
  <si>
    <t xml:space="preserve">8.148,44</t>
  </si>
  <si>
    <t xml:space="preserve">0,18%</t>
  </si>
  <si>
    <t xml:space="preserve">86,72%</t>
  </si>
  <si>
    <t xml:space="preserve">205,2295579</t>
  </si>
  <si>
    <t xml:space="preserve">39,05</t>
  </si>
  <si>
    <t xml:space="preserve">8.014,21</t>
  </si>
  <si>
    <t xml:space="preserve">86,91%</t>
  </si>
  <si>
    <t xml:space="preserve">68,9529823</t>
  </si>
  <si>
    <t xml:space="preserve">112,87</t>
  </si>
  <si>
    <t xml:space="preserve">7.782,72</t>
  </si>
  <si>
    <t xml:space="preserve">87,08%</t>
  </si>
  <si>
    <t xml:space="preserve">24,6701779</t>
  </si>
  <si>
    <t xml:space="preserve">313,11</t>
  </si>
  <si>
    <t xml:space="preserve">7.724,48</t>
  </si>
  <si>
    <t xml:space="preserve">0,17%</t>
  </si>
  <si>
    <t xml:space="preserve">87,26%</t>
  </si>
  <si>
    <t xml:space="preserve">1,9986372</t>
  </si>
  <si>
    <t xml:space="preserve">3.828,17</t>
  </si>
  <si>
    <t xml:space="preserve">7.651,12</t>
  </si>
  <si>
    <t xml:space="preserve">87,43%</t>
  </si>
  <si>
    <t xml:space="preserve">125,5937201</t>
  </si>
  <si>
    <t xml:space="preserve">58,52</t>
  </si>
  <si>
    <t xml:space="preserve">7.349,74</t>
  </si>
  <si>
    <t xml:space="preserve">87,60%</t>
  </si>
  <si>
    <t xml:space="preserve"> ELETRODUTO EM ACO GALVANIZADO ELETROLITICO, LEVE, DIAMETRO 3/4", PAREDE DE 0,90 MM</t>
  </si>
  <si>
    <t xml:space="preserve">522,5436875</t>
  </si>
  <si>
    <t xml:space="preserve">13,90</t>
  </si>
  <si>
    <t xml:space="preserve">7.263,36</t>
  </si>
  <si>
    <t xml:space="preserve">0,16%</t>
  </si>
  <si>
    <t xml:space="preserve">87,76%</t>
  </si>
  <si>
    <t xml:space="preserve">1.880,6676090</t>
  </si>
  <si>
    <t xml:space="preserve">3,86</t>
  </si>
  <si>
    <t xml:space="preserve">7.259,38</t>
  </si>
  <si>
    <t xml:space="preserve">87,93%</t>
  </si>
  <si>
    <t xml:space="preserve"> 00000033 </t>
  </si>
  <si>
    <t xml:space="preserve">ACO CA-50, 8,0 MM, VERGALHAO</t>
  </si>
  <si>
    <t xml:space="preserve">635,3149620</t>
  </si>
  <si>
    <t xml:space="preserve">11,29</t>
  </si>
  <si>
    <t xml:space="preserve">7.172,71</t>
  </si>
  <si>
    <t xml:space="preserve">88,09%</t>
  </si>
  <si>
    <t xml:space="preserve">794,6381516</t>
  </si>
  <si>
    <t xml:space="preserve">8,92</t>
  </si>
  <si>
    <t xml:space="preserve">7.088,17</t>
  </si>
  <si>
    <t xml:space="preserve">88,25%</t>
  </si>
  <si>
    <t xml:space="preserve">46,8480552</t>
  </si>
  <si>
    <t xml:space="preserve">143,62</t>
  </si>
  <si>
    <t xml:space="preserve">6.728,32</t>
  </si>
  <si>
    <t xml:space="preserve">0,15%</t>
  </si>
  <si>
    <t xml:space="preserve">88,40%</t>
  </si>
  <si>
    <t xml:space="preserve">27.442,1980946</t>
  </si>
  <si>
    <t xml:space="preserve">0,24</t>
  </si>
  <si>
    <t xml:space="preserve">6.586,13</t>
  </si>
  <si>
    <t xml:space="preserve">88,55%</t>
  </si>
  <si>
    <t xml:space="preserve"> MOED- 20130 </t>
  </si>
  <si>
    <t xml:space="preserve">AJUDANTE DE ELETRICISTA</t>
  </si>
  <si>
    <t xml:space="preserve">502,6019283</t>
  </si>
  <si>
    <t xml:space="preserve">6.513,72</t>
  </si>
  <si>
    <t xml:space="preserve">88,70%</t>
  </si>
  <si>
    <t xml:space="preserve"> 00006117 </t>
  </si>
  <si>
    <t xml:space="preserve">CARPINTEIRO AUXILIAR (HORISTA)</t>
  </si>
  <si>
    <t xml:space="preserve">499,3565596</t>
  </si>
  <si>
    <t xml:space="preserve">6.471,66</t>
  </si>
  <si>
    <t xml:space="preserve">88,85%</t>
  </si>
  <si>
    <t xml:space="preserve"> 00043465 </t>
  </si>
  <si>
    <t xml:space="preserve">FERRAMENTAS - FAMILIA PEDREIRO - HORISTA (ENCARGOS COMPLEMENTARES - COLETADO CAIXA)</t>
  </si>
  <si>
    <t xml:space="preserve">6.357,44</t>
  </si>
  <si>
    <t xml:space="preserve">0,14%</t>
  </si>
  <si>
    <t xml:space="preserve">88,99%</t>
  </si>
  <si>
    <t xml:space="preserve">142,0031708</t>
  </si>
  <si>
    <t xml:space="preserve">44,49</t>
  </si>
  <si>
    <t xml:space="preserve">6.317,72</t>
  </si>
  <si>
    <t xml:space="preserve">89,13%</t>
  </si>
  <si>
    <t xml:space="preserve"> ED-14664 </t>
  </si>
  <si>
    <t xml:space="preserve">EPI PARA SERVENTE - HORISTA (ENCARGOS COMPLEMENTARES)</t>
  </si>
  <si>
    <t xml:space="preserve">1,17</t>
  </si>
  <si>
    <t xml:space="preserve">6.098,99</t>
  </si>
  <si>
    <t xml:space="preserve">89,27%</t>
  </si>
  <si>
    <t xml:space="preserve"> MOED- 20132 </t>
  </si>
  <si>
    <t xml:space="preserve">AJUDANTE DE PINTOR</t>
  </si>
  <si>
    <t xml:space="preserve">460,1479831</t>
  </si>
  <si>
    <t xml:space="preserve">5.963,52</t>
  </si>
  <si>
    <t xml:space="preserve">89,41%</t>
  </si>
  <si>
    <t xml:space="preserve">Equipamento para Aquisição Permanente</t>
  </si>
  <si>
    <t xml:space="preserve">3,9972743</t>
  </si>
  <si>
    <t xml:space="preserve">1.491,45</t>
  </si>
  <si>
    <t xml:space="preserve">5.961,73</t>
  </si>
  <si>
    <t xml:space="preserve">89,54%</t>
  </si>
  <si>
    <t xml:space="preserve"> 00043491 </t>
  </si>
  <si>
    <t xml:space="preserve">EPI - FAMILIA SERVENTE - HORISTA (ENCARGOS COMPLEMENTARES - COLETADO CAIXA)</t>
  </si>
  <si>
    <t xml:space="preserve">5.118,3340996</t>
  </si>
  <si>
    <t xml:space="preserve">1,15</t>
  </si>
  <si>
    <t xml:space="preserve">5.886,08</t>
  </si>
  <si>
    <t xml:space="preserve">0,13%</t>
  </si>
  <si>
    <t xml:space="preserve">89,67%</t>
  </si>
  <si>
    <t xml:space="preserve">71,5402181</t>
  </si>
  <si>
    <t xml:space="preserve">79,33</t>
  </si>
  <si>
    <t xml:space="preserve">5.675,29</t>
  </si>
  <si>
    <t xml:space="preserve">89,80%</t>
  </si>
  <si>
    <t xml:space="preserve">5.642,0028271</t>
  </si>
  <si>
    <t xml:space="preserve">0,99</t>
  </si>
  <si>
    <t xml:space="preserve">5.585,58</t>
  </si>
  <si>
    <t xml:space="preserve">89,93%</t>
  </si>
  <si>
    <t xml:space="preserve">19,9863717</t>
  </si>
  <si>
    <t xml:space="preserve">270,19</t>
  </si>
  <si>
    <t xml:space="preserve">5.400,12</t>
  </si>
  <si>
    <t xml:space="preserve">0,12%</t>
  </si>
  <si>
    <t xml:space="preserve">90,05%</t>
  </si>
  <si>
    <t xml:space="preserve">2.367,9123163</t>
  </si>
  <si>
    <t xml:space="preserve">2,27</t>
  </si>
  <si>
    <t xml:space="preserve">5.375,16</t>
  </si>
  <si>
    <t xml:space="preserve">90,17%</t>
  </si>
  <si>
    <t xml:space="preserve">131,9100531</t>
  </si>
  <si>
    <t xml:space="preserve">39,94</t>
  </si>
  <si>
    <t xml:space="preserve">5.268,49</t>
  </si>
  <si>
    <t xml:space="preserve">90,29%</t>
  </si>
  <si>
    <t xml:space="preserve"> 00001214 </t>
  </si>
  <si>
    <t xml:space="preserve">CARPINTEIRO DE ESQUADRIAS (HORISTA)</t>
  </si>
  <si>
    <t xml:space="preserve">260,2624282</t>
  </si>
  <si>
    <t xml:space="preserve">19,93</t>
  </si>
  <si>
    <t xml:space="preserve">5.187,03</t>
  </si>
  <si>
    <t xml:space="preserve">90,41%</t>
  </si>
  <si>
    <t xml:space="preserve">44,6395611</t>
  </si>
  <si>
    <t xml:space="preserve">116,05</t>
  </si>
  <si>
    <t xml:space="preserve">5.180,42</t>
  </si>
  <si>
    <t xml:space="preserve">90,53%</t>
  </si>
  <si>
    <t xml:space="preserve">115,6311533</t>
  </si>
  <si>
    <t xml:space="preserve">44,37</t>
  </si>
  <si>
    <t xml:space="preserve">5.130,55</t>
  </si>
  <si>
    <t xml:space="preserve">90,64%</t>
  </si>
  <si>
    <t xml:space="preserve"> ED-49381 </t>
  </si>
  <si>
    <t xml:space="preserve">SOQUETES PARA LÂMPADA FLUORESCENTE TUBULAR, BASE G13 (PAR), COM SISTEMA DE ANTIVIBRATÓRIO E SEM SUPORTE PARA STARTER, FORNECIMENTO E INSTALAÇÃO</t>
  </si>
  <si>
    <t xml:space="preserve">17,18</t>
  </si>
  <si>
    <t xml:space="preserve">5.013,14</t>
  </si>
  <si>
    <t xml:space="preserve">0,11%</t>
  </si>
  <si>
    <t xml:space="preserve">90,76%</t>
  </si>
  <si>
    <t xml:space="preserve">6,9952301</t>
  </si>
  <si>
    <t xml:space="preserve">714,35</t>
  </si>
  <si>
    <t xml:space="preserve">4.997,04</t>
  </si>
  <si>
    <t xml:space="preserve">90,87%</t>
  </si>
  <si>
    <t xml:space="preserve">489,4518522</t>
  </si>
  <si>
    <t xml:space="preserve">10,04</t>
  </si>
  <si>
    <t xml:space="preserve">4.914,10</t>
  </si>
  <si>
    <t xml:space="preserve">90,98%</t>
  </si>
  <si>
    <t xml:space="preserve">72,1158256</t>
  </si>
  <si>
    <t xml:space="preserve">67,09</t>
  </si>
  <si>
    <t xml:space="preserve">4.838,25</t>
  </si>
  <si>
    <t xml:space="preserve">91,09%</t>
  </si>
  <si>
    <t xml:space="preserve"> 00010422 </t>
  </si>
  <si>
    <t xml:space="preserve">BACIA SANITARIA (VASO) COM CAIXA ACOPLADA, SIFAO APARENTE, DE LOUCA BRANCA (SEM ASSENTO)</t>
  </si>
  <si>
    <t xml:space="preserve">12,9911416</t>
  </si>
  <si>
    <t xml:space="preserve">368,23</t>
  </si>
  <si>
    <t xml:space="preserve">4.783,73</t>
  </si>
  <si>
    <t xml:space="preserve">91,20%</t>
  </si>
  <si>
    <t xml:space="preserve">19,7865080</t>
  </si>
  <si>
    <t xml:space="preserve">234,03</t>
  </si>
  <si>
    <t xml:space="preserve">4.630,64</t>
  </si>
  <si>
    <t xml:space="preserve">0,10%</t>
  </si>
  <si>
    <t xml:space="preserve">91,30%</t>
  </si>
  <si>
    <t xml:space="preserve">7,73</t>
  </si>
  <si>
    <t xml:space="preserve">4.542,14</t>
  </si>
  <si>
    <t xml:space="preserve">91,41%</t>
  </si>
  <si>
    <t xml:space="preserve">179,1671774</t>
  </si>
  <si>
    <t xml:space="preserve">24,72</t>
  </si>
  <si>
    <t xml:space="preserve">4.429,01</t>
  </si>
  <si>
    <t xml:space="preserve">91,51%</t>
  </si>
  <si>
    <t xml:space="preserve">1.734,1039480</t>
  </si>
  <si>
    <t xml:space="preserve">2,55</t>
  </si>
  <si>
    <t xml:space="preserve">4.421,97</t>
  </si>
  <si>
    <t xml:space="preserve">91,61%</t>
  </si>
  <si>
    <t xml:space="preserve">230,9656530</t>
  </si>
  <si>
    <t xml:space="preserve">19,09</t>
  </si>
  <si>
    <t xml:space="preserve">4.409,13</t>
  </si>
  <si>
    <t xml:space="preserve">91,71%</t>
  </si>
  <si>
    <t xml:space="preserve"> 00043483 </t>
  </si>
  <si>
    <t xml:space="preserve">EPI - FAMILIA CARPINTEIRO DE FORMAS - HORISTA (ENCARGOS COMPLEMENTARES - COLETADO CAIXA)</t>
  </si>
  <si>
    <t xml:space="preserve">3.353,7700711</t>
  </si>
  <si>
    <t xml:space="preserve">1,26</t>
  </si>
  <si>
    <t xml:space="preserve">4.225,75</t>
  </si>
  <si>
    <t xml:space="preserve">91,80%</t>
  </si>
  <si>
    <t xml:space="preserve">2,9979558</t>
  </si>
  <si>
    <t xml:space="preserve">1.399,85</t>
  </si>
  <si>
    <t xml:space="preserve">4.196,69</t>
  </si>
  <si>
    <t xml:space="preserve">91,90%</t>
  </si>
  <si>
    <t xml:space="preserve">118,8389660</t>
  </si>
  <si>
    <t xml:space="preserve">34,24</t>
  </si>
  <si>
    <t xml:space="preserve">4.069,05</t>
  </si>
  <si>
    <t xml:space="preserve">0,09%</t>
  </si>
  <si>
    <t xml:space="preserve">91,99%</t>
  </si>
  <si>
    <t xml:space="preserve"> MOED- 20039 </t>
  </si>
  <si>
    <t xml:space="preserve">AJUDANTE DE ARMADOR</t>
  </si>
  <si>
    <t xml:space="preserve">345,0114489</t>
  </si>
  <si>
    <t xml:space="preserve">11,57</t>
  </si>
  <si>
    <t xml:space="preserve">3.991,78</t>
  </si>
  <si>
    <t xml:space="preserve">92,08%</t>
  </si>
  <si>
    <t xml:space="preserve"> MOED- 20144 </t>
  </si>
  <si>
    <t xml:space="preserve">ARMADOR</t>
  </si>
  <si>
    <t xml:space="preserve">225,6169327</t>
  </si>
  <si>
    <t xml:space="preserve">3.880,61</t>
  </si>
  <si>
    <t xml:space="preserve">92,17%</t>
  </si>
  <si>
    <t xml:space="preserve"> 00006114 </t>
  </si>
  <si>
    <t xml:space="preserve">AJUDANTE DE ARMADOR (HORISTA)</t>
  </si>
  <si>
    <t xml:space="preserve">334,3732926</t>
  </si>
  <si>
    <t xml:space="preserve">3.868,70</t>
  </si>
  <si>
    <t xml:space="preserve">92,26%</t>
  </si>
  <si>
    <t xml:space="preserve">20,9856903</t>
  </si>
  <si>
    <t xml:space="preserve">176,02</t>
  </si>
  <si>
    <t xml:space="preserve">3.693,90</t>
  </si>
  <si>
    <t xml:space="preserve">0,08%</t>
  </si>
  <si>
    <t xml:space="preserve">92,34%</t>
  </si>
  <si>
    <t xml:space="preserve">23,9836460</t>
  </si>
  <si>
    <t xml:space="preserve">152,35</t>
  </si>
  <si>
    <t xml:space="preserve">3.653,91</t>
  </si>
  <si>
    <t xml:space="preserve">92,42%</t>
  </si>
  <si>
    <t xml:space="preserve"> MOED- 20141 </t>
  </si>
  <si>
    <t xml:space="preserve">CARPINTEIRO DE FORMA</t>
  </si>
  <si>
    <t xml:space="preserve">210,7340491</t>
  </si>
  <si>
    <t xml:space="preserve">3.624,63</t>
  </si>
  <si>
    <t xml:space="preserve">92,50%</t>
  </si>
  <si>
    <t xml:space="preserve"> MOED- 20143 </t>
  </si>
  <si>
    <t xml:space="preserve">BOMBEIRO/ ENCANADOR</t>
  </si>
  <si>
    <t xml:space="preserve">209,1348073</t>
  </si>
  <si>
    <t xml:space="preserve">3.597,12</t>
  </si>
  <si>
    <t xml:space="preserve">92,59%</t>
  </si>
  <si>
    <t xml:space="preserve">JUNTA PLÁSTICA PARA PISO - PERFIL "T" ( LARGURA: 3MM|ALTURA: 27MM)</t>
  </si>
  <si>
    <t xml:space="preserve">3.175,5586478</t>
  </si>
  <si>
    <t xml:space="preserve">1,13</t>
  </si>
  <si>
    <t xml:space="preserve">3.588,38</t>
  </si>
  <si>
    <t xml:space="preserve">92,67%</t>
  </si>
  <si>
    <t xml:space="preserve">71,6811220</t>
  </si>
  <si>
    <t xml:space="preserve">48,29</t>
  </si>
  <si>
    <t xml:space="preserve">3.461,48</t>
  </si>
  <si>
    <t xml:space="preserve">92,75%</t>
  </si>
  <si>
    <t xml:space="preserve"> 00004759 </t>
  </si>
  <si>
    <t xml:space="preserve">CALCETEIRO (HORISTA)</t>
  </si>
  <si>
    <t xml:space="preserve">278,1082431</t>
  </si>
  <si>
    <t xml:space="preserve">12,28</t>
  </si>
  <si>
    <t xml:space="preserve">3.415,17</t>
  </si>
  <si>
    <t xml:space="preserve">92,82%</t>
  </si>
  <si>
    <t xml:space="preserve">59,4432568</t>
  </si>
  <si>
    <t xml:space="preserve">57,14</t>
  </si>
  <si>
    <t xml:space="preserve">3.396,59</t>
  </si>
  <si>
    <t xml:space="preserve">92,90%</t>
  </si>
  <si>
    <t xml:space="preserve">5.101,9034105</t>
  </si>
  <si>
    <t xml:space="preserve">0,65</t>
  </si>
  <si>
    <t xml:space="preserve">3.316,24</t>
  </si>
  <si>
    <t xml:space="preserve">92,98%</t>
  </si>
  <si>
    <t xml:space="preserve">104,9029664</t>
  </si>
  <si>
    <t xml:space="preserve">30,78</t>
  </si>
  <si>
    <t xml:space="preserve">3.228,91</t>
  </si>
  <si>
    <t xml:space="preserve">0,07%</t>
  </si>
  <si>
    <t xml:space="preserve">93,05%</t>
  </si>
  <si>
    <t xml:space="preserve"> MATED- 11442 </t>
  </si>
  <si>
    <t xml:space="preserve">FUNDO ANTICORROSIVO PARA METAIS FERROSOS ( ZARCÃO)</t>
  </si>
  <si>
    <t xml:space="preserve">120,7856026</t>
  </si>
  <si>
    <t xml:space="preserve">26,71</t>
  </si>
  <si>
    <t xml:space="preserve">3.226,18</t>
  </si>
  <si>
    <t xml:space="preserve">93,12%</t>
  </si>
  <si>
    <t xml:space="preserve"> MATED- 11981 </t>
  </si>
  <si>
    <t xml:space="preserve">10,4328860</t>
  </si>
  <si>
    <t xml:space="preserve">300,94</t>
  </si>
  <si>
    <t xml:space="preserve">3.139,67</t>
  </si>
  <si>
    <t xml:space="preserve">93,19%</t>
  </si>
  <si>
    <t xml:space="preserve"> P9824 </t>
  </si>
  <si>
    <t xml:space="preserve">h</t>
  </si>
  <si>
    <t xml:space="preserve">190,2636830</t>
  </si>
  <si>
    <t xml:space="preserve">16,11</t>
  </si>
  <si>
    <t xml:space="preserve">3.065,15</t>
  </si>
  <si>
    <t xml:space="preserve">93,26%</t>
  </si>
  <si>
    <t xml:space="preserve">1.986,5953789</t>
  </si>
  <si>
    <t xml:space="preserve">1,50</t>
  </si>
  <si>
    <t xml:space="preserve">2.979,89</t>
  </si>
  <si>
    <t xml:space="preserve">93,33%</t>
  </si>
  <si>
    <t xml:space="preserve"> ED-14700 </t>
  </si>
  <si>
    <t xml:space="preserve">FERRAMENTAS PARA SERVENTE - HORISTA ( ENCARGOS COMPLEMENTARES)</t>
  </si>
  <si>
    <t xml:space="preserve">2.971,30</t>
  </si>
  <si>
    <t xml:space="preserve">93,40%</t>
  </si>
  <si>
    <t xml:space="preserve">225,6801131</t>
  </si>
  <si>
    <t xml:space="preserve">13,03</t>
  </si>
  <si>
    <t xml:space="preserve">2.940,61</t>
  </si>
  <si>
    <t xml:space="preserve">93,46%</t>
  </si>
  <si>
    <t xml:space="preserve"> MATED- 12395 </t>
  </si>
  <si>
    <t xml:space="preserve">LUMINÁRIA COMERCIAL CHANFRADA (FIXAÇÃO: SOBREPOR|COMPRIMENTO : 120CM|MATERIAL: CHAPA DE AÇO|ACABAMENTO: TRATAMENTO ANTI- CORROSIVO|COR: BRANCA| TIPO DE LÂMPADAS: TUBULAR|BASE: NÃO INCLUSO|REATOR: NÃO INCLUSO|CAPACIDADE: DUAS (2) LÂMPADAS - NÃO INCLUSO)</t>
  </si>
  <si>
    <t xml:space="preserve">145,9005133</t>
  </si>
  <si>
    <t xml:space="preserve">19,67</t>
  </si>
  <si>
    <t xml:space="preserve">2.869,86</t>
  </si>
  <si>
    <t xml:space="preserve">93,53%</t>
  </si>
  <si>
    <t xml:space="preserve">537,0322081</t>
  </si>
  <si>
    <t xml:space="preserve">5,34</t>
  </si>
  <si>
    <t xml:space="preserve">2.867,75</t>
  </si>
  <si>
    <t xml:space="preserve">0,06%</t>
  </si>
  <si>
    <t xml:space="preserve">93,59%</t>
  </si>
  <si>
    <t xml:space="preserve"> 00043467 </t>
  </si>
  <si>
    <t xml:space="preserve">FERRAMENTAS - FAMILIA SERVENTE - HORISTA (ENCARGOS COMPLEMENTARES - COLETADO CAIXA)</t>
  </si>
  <si>
    <t xml:space="preserve">0,56</t>
  </si>
  <si>
    <t xml:space="preserve">2.866,27</t>
  </si>
  <si>
    <t xml:space="preserve">93,66%</t>
  </si>
  <si>
    <t xml:space="preserve">170,8834779</t>
  </si>
  <si>
    <t xml:space="preserve">16,31</t>
  </si>
  <si>
    <t xml:space="preserve">2.787,11</t>
  </si>
  <si>
    <t xml:space="preserve">93,72%</t>
  </si>
  <si>
    <t xml:space="preserve">HASTE DE ATERRAMENTO EM ACO COM 3,00 M DE COMPRIMENTO E DN = 3/4", REVESTIDA COM BAIXA CAMADA DE COBRE, SEM CONECTOR</t>
  </si>
  <si>
    <t xml:space="preserve">116,07</t>
  </si>
  <si>
    <t xml:space="preserve">2.783,78</t>
  </si>
  <si>
    <t xml:space="preserve">93,78%</t>
  </si>
  <si>
    <t xml:space="preserve">17,4359288</t>
  </si>
  <si>
    <t xml:space="preserve">156,62</t>
  </si>
  <si>
    <t xml:space="preserve">2.730,82</t>
  </si>
  <si>
    <t xml:space="preserve">93,85%</t>
  </si>
  <si>
    <t xml:space="preserve">1.365,10</t>
  </si>
  <si>
    <t xml:space="preserve">2.728,34</t>
  </si>
  <si>
    <t xml:space="preserve">93,91%</t>
  </si>
  <si>
    <t xml:space="preserve">29,1001572</t>
  </si>
  <si>
    <t xml:space="preserve">93,20</t>
  </si>
  <si>
    <t xml:space="preserve">2.712,13</t>
  </si>
  <si>
    <t xml:space="preserve">93,97%</t>
  </si>
  <si>
    <t xml:space="preserve">232,5634195</t>
  </si>
  <si>
    <t xml:space="preserve">11,41</t>
  </si>
  <si>
    <t xml:space="preserve">2.653,55</t>
  </si>
  <si>
    <t xml:space="preserve">94,03%</t>
  </si>
  <si>
    <t xml:space="preserve">2.576,62</t>
  </si>
  <si>
    <t xml:space="preserve">2.574,86</t>
  </si>
  <si>
    <t xml:space="preserve">94,09%</t>
  </si>
  <si>
    <t xml:space="preserve">17,9877345</t>
  </si>
  <si>
    <t xml:space="preserve">142,20</t>
  </si>
  <si>
    <t xml:space="preserve">2.557,86</t>
  </si>
  <si>
    <t xml:space="preserve">94,15%</t>
  </si>
  <si>
    <t xml:space="preserve">4.483,5994316</t>
  </si>
  <si>
    <t xml:space="preserve">2.555,65</t>
  </si>
  <si>
    <t xml:space="preserve">94,20%</t>
  </si>
  <si>
    <t xml:space="preserve">PEITORIL/SOLEIRA EM ARDÓSIA (COR: NATURAL| ESPESSURA: 2CM)</t>
  </si>
  <si>
    <t xml:space="preserve">27,6801255</t>
  </si>
  <si>
    <t xml:space="preserve">88,94</t>
  </si>
  <si>
    <t xml:space="preserve">2.461,87</t>
  </si>
  <si>
    <t xml:space="preserve">94,26%</t>
  </si>
  <si>
    <t xml:space="preserve">11,9918230</t>
  </si>
  <si>
    <t xml:space="preserve">202,94</t>
  </si>
  <si>
    <t xml:space="preserve">2.433,62</t>
  </si>
  <si>
    <t xml:space="preserve">94,31%</t>
  </si>
  <si>
    <t xml:space="preserve"> MOED- 20156 </t>
  </si>
  <si>
    <t xml:space="preserve">TELHADISTA</t>
  </si>
  <si>
    <t xml:space="preserve">140,7128932</t>
  </si>
  <si>
    <t xml:space="preserve">16,98</t>
  </si>
  <si>
    <t xml:space="preserve">2.389,30</t>
  </si>
  <si>
    <t xml:space="preserve">0,05%</t>
  </si>
  <si>
    <t xml:space="preserve">94,37%</t>
  </si>
  <si>
    <t xml:space="preserve">76,0445267</t>
  </si>
  <si>
    <t xml:space="preserve">31,25</t>
  </si>
  <si>
    <t xml:space="preserve">2.376,39</t>
  </si>
  <si>
    <t xml:space="preserve">94,42%</t>
  </si>
  <si>
    <t xml:space="preserve">DIVISÓRIA EM ARDÓSIA ( COR: NATURAL| ESPESSURA: 3CM)</t>
  </si>
  <si>
    <t xml:space="preserve">38,0940244</t>
  </si>
  <si>
    <t xml:space="preserve">60,77</t>
  </si>
  <si>
    <t xml:space="preserve">2.314,97</t>
  </si>
  <si>
    <t xml:space="preserve">94,48%</t>
  </si>
  <si>
    <t xml:space="preserve">110,2347530</t>
  </si>
  <si>
    <t xml:space="preserve">20,91</t>
  </si>
  <si>
    <t xml:space="preserve">2.305,01</t>
  </si>
  <si>
    <t xml:space="preserve">94,53%</t>
  </si>
  <si>
    <t xml:space="preserve">15,9890973</t>
  </si>
  <si>
    <t xml:space="preserve">140,21</t>
  </si>
  <si>
    <t xml:space="preserve">2.241,83</t>
  </si>
  <si>
    <t xml:space="preserve">94,58%</t>
  </si>
  <si>
    <t xml:space="preserve">31,9825743</t>
  </si>
  <si>
    <t xml:space="preserve">67,56</t>
  </si>
  <si>
    <t xml:space="preserve">2.160,74</t>
  </si>
  <si>
    <t xml:space="preserve">94,63%</t>
  </si>
  <si>
    <t xml:space="preserve">107,7329390</t>
  </si>
  <si>
    <t xml:space="preserve">19,97</t>
  </si>
  <si>
    <t xml:space="preserve">2.151,43</t>
  </si>
  <si>
    <t xml:space="preserve">94,68%</t>
  </si>
  <si>
    <t xml:space="preserve"> MOED- 20131 </t>
  </si>
  <si>
    <t xml:space="preserve">AJUDANTE DE BOMBEIRO/ ENCANADOR</t>
  </si>
  <si>
    <t xml:space="preserve">164,2567409</t>
  </si>
  <si>
    <t xml:space="preserve">2.128,77</t>
  </si>
  <si>
    <t xml:space="preserve">94,72%</t>
  </si>
  <si>
    <t xml:space="preserve">96,4722175</t>
  </si>
  <si>
    <t xml:space="preserve">21,99</t>
  </si>
  <si>
    <t xml:space="preserve">2.121,42</t>
  </si>
  <si>
    <t xml:space="preserve">94,77%</t>
  </si>
  <si>
    <t xml:space="preserve"> ED-49459 </t>
  </si>
  <si>
    <t xml:space="preserve">SUPORTE OU GANCHO PARA PERFILADO, TIPO CURTO, EM CHAPA DE AÇO COM TRATAMENTO PRÉ- ZINCADO, COMPRIMENTO 100MM, INCLUSIVE ACESSÓRIOS E FIXAÇÃO</t>
  </si>
  <si>
    <t xml:space="preserve">326,4440871</t>
  </si>
  <si>
    <t xml:space="preserve">6,43</t>
  </si>
  <si>
    <t xml:space="preserve">2.099,04</t>
  </si>
  <si>
    <t xml:space="preserve">94,82%</t>
  </si>
  <si>
    <t xml:space="preserve"> ED-14660 </t>
  </si>
  <si>
    <t xml:space="preserve">EPI PARA PINTOR - HORISTA (ENCARGOS COMPLEMENTARES)</t>
  </si>
  <si>
    <t xml:space="preserve">1.371,2777028</t>
  </si>
  <si>
    <t xml:space="preserve">1,53</t>
  </si>
  <si>
    <t xml:space="preserve">2.098,05</t>
  </si>
  <si>
    <t xml:space="preserve">94,87%</t>
  </si>
  <si>
    <t xml:space="preserve"> ED-14696 </t>
  </si>
  <si>
    <t xml:space="preserve">FERRAMENTAS PARA PINTOR - HORISTA ( ENCARGOS COMPLEMENTARES)</t>
  </si>
  <si>
    <t xml:space="preserve">2.056,92</t>
  </si>
  <si>
    <t xml:space="preserve">94,91%</t>
  </si>
  <si>
    <t xml:space="preserve">44,9693363</t>
  </si>
  <si>
    <t xml:space="preserve">45,18</t>
  </si>
  <si>
    <t xml:space="preserve">2.031,71</t>
  </si>
  <si>
    <t xml:space="preserve">94,96%</t>
  </si>
  <si>
    <t xml:space="preserve">624,5152618</t>
  </si>
  <si>
    <t xml:space="preserve">3,23</t>
  </si>
  <si>
    <t xml:space="preserve">2.017,18</t>
  </si>
  <si>
    <t xml:space="preserve">95,01%</t>
  </si>
  <si>
    <t xml:space="preserve"> 00004425 </t>
  </si>
  <si>
    <t xml:space="preserve">VIGA NAO APARELHADA  *6 X 12* CM, EM MACARANDUBA, ANGELIM OU EQUIVALENTE DA REGIAO - BRUTA</t>
  </si>
  <si>
    <t xml:space="preserve">41,3688214</t>
  </si>
  <si>
    <t xml:space="preserve">48,61</t>
  </si>
  <si>
    <t xml:space="preserve">2.010,94</t>
  </si>
  <si>
    <t xml:space="preserve">95,05%</t>
  </si>
  <si>
    <t xml:space="preserve"> 00007194 </t>
  </si>
  <si>
    <t xml:space="preserve">TELHA DE FIBROCIMENTO ONDULADA E = 6 MM, DE 2,44 X 1,10 M (SEM AMIANTO)</t>
  </si>
  <si>
    <t xml:space="preserve">88,5449379</t>
  </si>
  <si>
    <t xml:space="preserve">22,59</t>
  </si>
  <si>
    <t xml:space="preserve">2.000,23</t>
  </si>
  <si>
    <t xml:space="preserve">95,10%</t>
  </si>
  <si>
    <t xml:space="preserve">211,5751060</t>
  </si>
  <si>
    <t xml:space="preserve">9,37</t>
  </si>
  <si>
    <t xml:space="preserve">1.982,46</t>
  </si>
  <si>
    <t xml:space="preserve">0,04%</t>
  </si>
  <si>
    <t xml:space="preserve">95,14%</t>
  </si>
  <si>
    <t xml:space="preserve">13,51</t>
  </si>
  <si>
    <t xml:space="preserve">1.971,12</t>
  </si>
  <si>
    <t xml:space="preserve">95,19%</t>
  </si>
  <si>
    <t xml:space="preserve">1.948,72</t>
  </si>
  <si>
    <t xml:space="preserve">1.947,39</t>
  </si>
  <si>
    <t xml:space="preserve">95,23%</t>
  </si>
  <si>
    <t xml:space="preserve">523,2432106</t>
  </si>
  <si>
    <t xml:space="preserve">3,72</t>
  </si>
  <si>
    <t xml:space="preserve">1.946,46</t>
  </si>
  <si>
    <t xml:space="preserve">95,27%</t>
  </si>
  <si>
    <t xml:space="preserve">470,77</t>
  </si>
  <si>
    <t xml:space="preserve">1.881,80</t>
  </si>
  <si>
    <t xml:space="preserve">95,32%</t>
  </si>
  <si>
    <t xml:space="preserve">4,9965929</t>
  </si>
  <si>
    <t xml:space="preserve">370,53</t>
  </si>
  <si>
    <t xml:space="preserve">1.851,39</t>
  </si>
  <si>
    <t xml:space="preserve">95,36%</t>
  </si>
  <si>
    <t xml:space="preserve">458,75</t>
  </si>
  <si>
    <t xml:space="preserve">1.833,75</t>
  </si>
  <si>
    <t xml:space="preserve">95,40%</t>
  </si>
  <si>
    <t xml:space="preserve"> MOED- 20137 </t>
  </si>
  <si>
    <t xml:space="preserve">AJUDANTE DE TELHADISTA</t>
  </si>
  <si>
    <t xml:space="preserve">1.823,64</t>
  </si>
  <si>
    <t xml:space="preserve">95,44%</t>
  </si>
  <si>
    <t xml:space="preserve">27,9809204</t>
  </si>
  <si>
    <t xml:space="preserve">64,04</t>
  </si>
  <si>
    <t xml:space="preserve">1.791,90</t>
  </si>
  <si>
    <t xml:space="preserve">95,48%</t>
  </si>
  <si>
    <t xml:space="preserve">136,87</t>
  </si>
  <si>
    <t xml:space="preserve">1.778,10</t>
  </si>
  <si>
    <t xml:space="preserve">95,52%</t>
  </si>
  <si>
    <t xml:space="preserve">439,09</t>
  </si>
  <si>
    <t xml:space="preserve">1.755,16</t>
  </si>
  <si>
    <t xml:space="preserve">95,56%</t>
  </si>
  <si>
    <t xml:space="preserve"> 00010555 </t>
  </si>
  <si>
    <t xml:space="preserve">PORTA DE MADEIRA, FOLHA MEDIA (NBR 15930) DE 800 X 2100 MM, DE 35 MM A 40 MM DE ESPESSURA, NUCLEO SEMI-SOLIDO (SARRAFEADO), CAPA LISA EM HDF, ACABAMENTO EM PRIMER PARA PINTURA</t>
  </si>
  <si>
    <t xml:space="preserve">8,2004083</t>
  </si>
  <si>
    <t xml:space="preserve">213,50</t>
  </si>
  <si>
    <t xml:space="preserve">1.750,79</t>
  </si>
  <si>
    <t xml:space="preserve">95,60%</t>
  </si>
  <si>
    <t xml:space="preserve"> 00000367 </t>
  </si>
  <si>
    <t xml:space="preserve">AREIA GROSSA - POSTO JAZIDA/FORNECEDOR (RETIRADO NA JAZIDA, SEM TRANSPORTE)</t>
  </si>
  <si>
    <t xml:space="preserve">17,7893373</t>
  </si>
  <si>
    <t xml:space="preserve">97,09</t>
  </si>
  <si>
    <t xml:space="preserve">1.727,17</t>
  </si>
  <si>
    <t xml:space="preserve">95,64%</t>
  </si>
  <si>
    <t xml:space="preserve">342,99</t>
  </si>
  <si>
    <t xml:space="preserve">1.713,78</t>
  </si>
  <si>
    <t xml:space="preserve">95,68%</t>
  </si>
  <si>
    <t xml:space="preserve"> MOED- 20129 </t>
  </si>
  <si>
    <t xml:space="preserve">AJUDANTE DE CARPINTEIRO</t>
  </si>
  <si>
    <t xml:space="preserve">130,7780495</t>
  </si>
  <si>
    <t xml:space="preserve">1.694,88</t>
  </si>
  <si>
    <t xml:space="preserve">95,72%</t>
  </si>
  <si>
    <t xml:space="preserve">LONA PLÁSTICA (COR: PRETA|ESPESSURA: 150 MICRAS)</t>
  </si>
  <si>
    <t xml:space="preserve">1.974,7009895</t>
  </si>
  <si>
    <t xml:space="preserve">0,85</t>
  </si>
  <si>
    <t xml:space="preserve">1.678,50</t>
  </si>
  <si>
    <t xml:space="preserve">95,76%</t>
  </si>
  <si>
    <t xml:space="preserve">1.678,29</t>
  </si>
  <si>
    <t xml:space="preserve">1.677,15</t>
  </si>
  <si>
    <t xml:space="preserve">95,79%</t>
  </si>
  <si>
    <t xml:space="preserve">16,9884159</t>
  </si>
  <si>
    <t xml:space="preserve">97,86</t>
  </si>
  <si>
    <t xml:space="preserve">1.662,49</t>
  </si>
  <si>
    <t xml:space="preserve">95,83%</t>
  </si>
  <si>
    <t xml:space="preserve">415,34</t>
  </si>
  <si>
    <t xml:space="preserve">1.660,23</t>
  </si>
  <si>
    <t xml:space="preserve">95,87%</t>
  </si>
  <si>
    <t xml:space="preserve">90,75</t>
  </si>
  <si>
    <t xml:space="preserve">1.632,39</t>
  </si>
  <si>
    <t xml:space="preserve">95,91%</t>
  </si>
  <si>
    <t xml:space="preserve">78,0602130</t>
  </si>
  <si>
    <t xml:space="preserve">20,60</t>
  </si>
  <si>
    <t xml:space="preserve">1.608,04</t>
  </si>
  <si>
    <t xml:space="preserve">95,94%</t>
  </si>
  <si>
    <t xml:space="preserve">7.583,2153917</t>
  </si>
  <si>
    <t xml:space="preserve">0,21</t>
  </si>
  <si>
    <t xml:space="preserve">1.592,48</t>
  </si>
  <si>
    <t xml:space="preserve">95,98%</t>
  </si>
  <si>
    <t xml:space="preserve"> MATED- 11282 </t>
  </si>
  <si>
    <t xml:space="preserve">BARRA AÇO CA-50 (BITOLA: 10,00 MM|MASSA LINEAR: 0 ,617 KG/M)</t>
  </si>
  <si>
    <t xml:space="preserve">195,4493888</t>
  </si>
  <si>
    <t xml:space="preserve">8,03</t>
  </si>
  <si>
    <t xml:space="preserve">1.569,46</t>
  </si>
  <si>
    <t xml:space="preserve">96,01%</t>
  </si>
  <si>
    <t xml:space="preserve">14,9897788</t>
  </si>
  <si>
    <t xml:space="preserve">104,65</t>
  </si>
  <si>
    <t xml:space="preserve">1.568,68</t>
  </si>
  <si>
    <t xml:space="preserve">96,05%</t>
  </si>
  <si>
    <t xml:space="preserve">130,43</t>
  </si>
  <si>
    <t xml:space="preserve">1.564,09</t>
  </si>
  <si>
    <t xml:space="preserve">96,09%</t>
  </si>
  <si>
    <t xml:space="preserve">127,2332421</t>
  </si>
  <si>
    <t xml:space="preserve">12,17</t>
  </si>
  <si>
    <t xml:space="preserve">1.548,43</t>
  </si>
  <si>
    <t xml:space="preserve">96,12%</t>
  </si>
  <si>
    <t xml:space="preserve">127,74</t>
  </si>
  <si>
    <t xml:space="preserve">1.531,84</t>
  </si>
  <si>
    <t xml:space="preserve">0,03%</t>
  </si>
  <si>
    <t xml:space="preserve">96,16%</t>
  </si>
  <si>
    <t xml:space="preserve"> 00003799 </t>
  </si>
  <si>
    <t xml:space="preserve">LUMINARIA DE SOBREPOR EM CHAPA DE ACO PARA 2 LAMPADAS FLUORESCENTES DE *36* W, ALETADA, COMPLETA (LAMPADAS E REATOR INCLUSOS)</t>
  </si>
  <si>
    <t xml:space="preserve">7,2445601</t>
  </si>
  <si>
    <t xml:space="preserve">208,67</t>
  </si>
  <si>
    <t xml:space="preserve">1.511,72</t>
  </si>
  <si>
    <t xml:space="preserve">96,19%</t>
  </si>
  <si>
    <t xml:space="preserve">4,3170563</t>
  </si>
  <si>
    <t xml:space="preserve">349,77</t>
  </si>
  <si>
    <t xml:space="preserve">1.509,98</t>
  </si>
  <si>
    <t xml:space="preserve">96,22%</t>
  </si>
  <si>
    <t xml:space="preserve"> 00043459 </t>
  </si>
  <si>
    <t xml:space="preserve">FERRAMENTAS - FAMILIA CARPINTEIRO DE FORMAS - HORISTA (ENCARGOS COMPLEMENTARES - COLETADO CAIXA)</t>
  </si>
  <si>
    <t xml:space="preserve">0,45</t>
  </si>
  <si>
    <t xml:space="preserve">1.509,20</t>
  </si>
  <si>
    <t xml:space="preserve">96,26%</t>
  </si>
  <si>
    <t xml:space="preserve">Taxas</t>
  </si>
  <si>
    <t xml:space="preserve">0,06</t>
  </si>
  <si>
    <t xml:space="preserve">1.487,55</t>
  </si>
  <si>
    <t xml:space="preserve">96,29%</t>
  </si>
  <si>
    <t xml:space="preserve">383,4990994</t>
  </si>
  <si>
    <t xml:space="preserve">3,81</t>
  </si>
  <si>
    <t xml:space="preserve">1.461,13</t>
  </si>
  <si>
    <t xml:space="preserve">96,32%</t>
  </si>
  <si>
    <t xml:space="preserve"> 00043484 </t>
  </si>
  <si>
    <t xml:space="preserve">EPI - FAMILIA ELETRICISTA - HORISTA (ENCARGOS COMPLEMENTARES - COLETADO CAIXA)</t>
  </si>
  <si>
    <t xml:space="preserve">1.365,1937314</t>
  </si>
  <si>
    <t xml:space="preserve">1,07</t>
  </si>
  <si>
    <t xml:space="preserve">1.460,76</t>
  </si>
  <si>
    <t xml:space="preserve">96,36%</t>
  </si>
  <si>
    <t xml:space="preserve"> 00044503 </t>
  </si>
  <si>
    <t xml:space="preserve">JARDINEIRO (HORISTA)</t>
  </si>
  <si>
    <t xml:space="preserve">97,0692896</t>
  </si>
  <si>
    <t xml:space="preserve">14,92</t>
  </si>
  <si>
    <t xml:space="preserve">1.448,27</t>
  </si>
  <si>
    <t xml:space="preserve">96,39%</t>
  </si>
  <si>
    <t xml:space="preserve"> 00006136 </t>
  </si>
  <si>
    <t xml:space="preserve">SIFAO EM METAL CROMADO PARA PIA OU LAVATORIO, 1 X 1.1/2 "</t>
  </si>
  <si>
    <t xml:space="preserve">7,9945487</t>
  </si>
  <si>
    <t xml:space="preserve">180,00</t>
  </si>
  <si>
    <t xml:space="preserve">1.439,02</t>
  </si>
  <si>
    <t xml:space="preserve">96,42%</t>
  </si>
  <si>
    <t xml:space="preserve"> 00043485 </t>
  </si>
  <si>
    <t xml:space="preserve">EPI - FAMILIA ENCANADOR - HORISTA (ENCARGOS COMPLEMENTARES - COLETADO CAIXA)</t>
  </si>
  <si>
    <t xml:space="preserve">1.520,9621821</t>
  </si>
  <si>
    <t xml:space="preserve">0,94</t>
  </si>
  <si>
    <t xml:space="preserve">1.429,70</t>
  </si>
  <si>
    <t xml:space="preserve">96,46%</t>
  </si>
  <si>
    <t xml:space="preserve">356,21</t>
  </si>
  <si>
    <t xml:space="preserve">1.423,87</t>
  </si>
  <si>
    <t xml:space="preserve">96,49%</t>
  </si>
  <si>
    <t xml:space="preserve"> 00043488 </t>
  </si>
  <si>
    <t xml:space="preserve">EPI - FAMILIA OPERADOR ESCAVADEIRA - HORISTA (ENCARGOS COMPLEMENTARES - COLETADO CAIXA)</t>
  </si>
  <si>
    <t xml:space="preserve">1.869,0680831</t>
  </si>
  <si>
    <t xml:space="preserve">0,76</t>
  </si>
  <si>
    <t xml:space="preserve">1.420,49</t>
  </si>
  <si>
    <t xml:space="preserve">96,52%</t>
  </si>
  <si>
    <t xml:space="preserve"> M0004 </t>
  </si>
  <si>
    <t xml:space="preserve">Aço CA 50</t>
  </si>
  <si>
    <t xml:space="preserve">kg</t>
  </si>
  <si>
    <t xml:space="preserve">209,4204003</t>
  </si>
  <si>
    <t xml:space="preserve">6,74</t>
  </si>
  <si>
    <t xml:space="preserve">1.411,49</t>
  </si>
  <si>
    <t xml:space="preserve">96,55%</t>
  </si>
  <si>
    <t xml:space="preserve"> 00012869 </t>
  </si>
  <si>
    <t xml:space="preserve">TELHADOR (HORISTA)</t>
  </si>
  <si>
    <t xml:space="preserve">82,9984621</t>
  </si>
  <si>
    <t xml:space="preserve">1.409,31</t>
  </si>
  <si>
    <t xml:space="preserve">96,58%</t>
  </si>
  <si>
    <t xml:space="preserve">259,9495053</t>
  </si>
  <si>
    <t xml:space="preserve">5,42</t>
  </si>
  <si>
    <t xml:space="preserve">1.408,93</t>
  </si>
  <si>
    <t xml:space="preserve">96,62%</t>
  </si>
  <si>
    <t xml:space="preserve">52,8479640</t>
  </si>
  <si>
    <t xml:space="preserve">26,17</t>
  </si>
  <si>
    <t xml:space="preserve">1.383,03</t>
  </si>
  <si>
    <t xml:space="preserve">96,65%</t>
  </si>
  <si>
    <t xml:space="preserve">153,9450279</t>
  </si>
  <si>
    <t xml:space="preserve">8,89</t>
  </si>
  <si>
    <t xml:space="preserve">1.368,57</t>
  </si>
  <si>
    <t xml:space="preserve">96,68%</t>
  </si>
  <si>
    <t xml:space="preserve"> MATED- 8356 </t>
  </si>
  <si>
    <t xml:space="preserve">BARRA AÇO CA-50 (BITOLA: 6,30 MM|MASSA LINEAR: 0, 245 KG/M)</t>
  </si>
  <si>
    <t xml:space="preserve">161,4581908</t>
  </si>
  <si>
    <t xml:space="preserve">8,41</t>
  </si>
  <si>
    <t xml:space="preserve">1.357,86</t>
  </si>
  <si>
    <t xml:space="preserve">96,71%</t>
  </si>
  <si>
    <t xml:space="preserve">79,43</t>
  </si>
  <si>
    <t xml:space="preserve">1.349,39</t>
  </si>
  <si>
    <t xml:space="preserve">96,74%</t>
  </si>
  <si>
    <t xml:space="preserve"> 00000184 </t>
  </si>
  <si>
    <t xml:space="preserve">BATENTE / PORTAL / ADUELA / MARCO EM MADEIRA MACICA COM REBAIXO, E = *3* CM, L = *14* CM, PARA PORTAS DE  GIRO DE *60 CM A 120* CM  X *210* CM, PINUS / EUCALIPTO / VIROLA OU EQUIVALENTE DA REGIAO (NAO INCLUI ALIZARES)</t>
  </si>
  <si>
    <t xml:space="preserve">JG</t>
  </si>
  <si>
    <t xml:space="preserve">8,9938673</t>
  </si>
  <si>
    <t xml:space="preserve">148,79</t>
  </si>
  <si>
    <t xml:space="preserve">1.338,20</t>
  </si>
  <si>
    <t xml:space="preserve">96,77%</t>
  </si>
  <si>
    <t xml:space="preserve">334,17</t>
  </si>
  <si>
    <t xml:space="preserve">1.335,77</t>
  </si>
  <si>
    <t xml:space="preserve">96,80%</t>
  </si>
  <si>
    <t xml:space="preserve"> 00007572 </t>
  </si>
  <si>
    <t xml:space="preserve">SUPORTE ISOLADOR REFORCADO DIAMETRO NOMINAL 5/16", COM ROSCA SOBERBA E BUCHA</t>
  </si>
  <si>
    <t xml:space="preserve">152,3960841</t>
  </si>
  <si>
    <t xml:space="preserve">8,58</t>
  </si>
  <si>
    <t xml:space="preserve">1.307,56</t>
  </si>
  <si>
    <t xml:space="preserve">96,83%</t>
  </si>
  <si>
    <t xml:space="preserve">653,96</t>
  </si>
  <si>
    <t xml:space="preserve">1.307,03</t>
  </si>
  <si>
    <t xml:space="preserve">96,86%</t>
  </si>
  <si>
    <t xml:space="preserve">17,0434284</t>
  </si>
  <si>
    <t xml:space="preserve">75,74</t>
  </si>
  <si>
    <t xml:space="preserve">1.290,87</t>
  </si>
  <si>
    <t xml:space="preserve">96,89%</t>
  </si>
  <si>
    <t xml:space="preserve">39,9727434</t>
  </si>
  <si>
    <t xml:space="preserve">1.282,33</t>
  </si>
  <si>
    <t xml:space="preserve">96,92%</t>
  </si>
  <si>
    <t xml:space="preserve">48,0532364</t>
  </si>
  <si>
    <t xml:space="preserve">26,57</t>
  </si>
  <si>
    <t xml:space="preserve">1.276,77</t>
  </si>
  <si>
    <t xml:space="preserve">96,95%</t>
  </si>
  <si>
    <t xml:space="preserve"> 00004221 </t>
  </si>
  <si>
    <t xml:space="preserve">OLEO DIESEL COMBUSTIVEL COMUM</t>
  </si>
  <si>
    <t xml:space="preserve">184,6901197</t>
  </si>
  <si>
    <t xml:space="preserve">6,80</t>
  </si>
  <si>
    <t xml:space="preserve">1.255,89</t>
  </si>
  <si>
    <t xml:space="preserve">96,98%</t>
  </si>
  <si>
    <t xml:space="preserve"> MATED- 11276 </t>
  </si>
  <si>
    <t xml:space="preserve">CHAPA DE COMPENSADO RESINADO (ESPESSURA: 12MM|DIMENSÃO: 1,10X2, 20M)</t>
  </si>
  <si>
    <t xml:space="preserve">28,3262821</t>
  </si>
  <si>
    <t xml:space="preserve">44,28</t>
  </si>
  <si>
    <t xml:space="preserve">1.254,29</t>
  </si>
  <si>
    <t xml:space="preserve">97,00%</t>
  </si>
  <si>
    <t xml:space="preserve"> ED-14652 </t>
  </si>
  <si>
    <t xml:space="preserve">EPI PARA PEDREIRO - HORISTA (ENCARGOS COMPLEMENTARES)</t>
  </si>
  <si>
    <t xml:space="preserve">1,11</t>
  </si>
  <si>
    <t xml:space="preserve">1.247,11</t>
  </si>
  <si>
    <t xml:space="preserve">97,03%</t>
  </si>
  <si>
    <t xml:space="preserve">14,6300241</t>
  </si>
  <si>
    <t xml:space="preserve">85,10</t>
  </si>
  <si>
    <t xml:space="preserve">1.245,02</t>
  </si>
  <si>
    <t xml:space="preserve">97,06%</t>
  </si>
  <si>
    <t xml:space="preserve">20,7234015</t>
  </si>
  <si>
    <t xml:space="preserve">59,63</t>
  </si>
  <si>
    <t xml:space="preserve">1.235,74</t>
  </si>
  <si>
    <t xml:space="preserve">97,09%</t>
  </si>
  <si>
    <t xml:space="preserve"> 00043490 </t>
  </si>
  <si>
    <t xml:space="preserve">EPI - FAMILIA PINTOR - HORISTA (ENCARGOS COMPLEMENTARES - COLETADO CAIXA)</t>
  </si>
  <si>
    <t xml:space="preserve">820,4112519</t>
  </si>
  <si>
    <t xml:space="preserve">1.230,62</t>
  </si>
  <si>
    <t xml:space="preserve">97,12%</t>
  </si>
  <si>
    <t xml:space="preserve">74,3313149</t>
  </si>
  <si>
    <t xml:space="preserve">16,47</t>
  </si>
  <si>
    <t xml:space="preserve">1.224,24</t>
  </si>
  <si>
    <t xml:space="preserve">97,14%</t>
  </si>
  <si>
    <t xml:space="preserve"> 00006110 </t>
  </si>
  <si>
    <t xml:space="preserve">SERRALHEIRO (HORISTA)</t>
  </si>
  <si>
    <t xml:space="preserve">71,0264506</t>
  </si>
  <si>
    <t xml:space="preserve">1.221,65</t>
  </si>
  <si>
    <t xml:space="preserve">97,17%</t>
  </si>
  <si>
    <t xml:space="preserve"> 00043466 </t>
  </si>
  <si>
    <t xml:space="preserve">FERRAMENTAS - FAMILIA PINTOR - HORISTA (ENCARGOS COMPLEMENTARES - COLETADO CAIXA)</t>
  </si>
  <si>
    <t xml:space="preserve">1,48</t>
  </si>
  <si>
    <t xml:space="preserve">1.214,21</t>
  </si>
  <si>
    <t xml:space="preserve">97,20%</t>
  </si>
  <si>
    <t xml:space="preserve">489,2222088</t>
  </si>
  <si>
    <t xml:space="preserve">2,48</t>
  </si>
  <si>
    <t xml:space="preserve">1.213,27</t>
  </si>
  <si>
    <t xml:space="preserve">97,23%</t>
  </si>
  <si>
    <t xml:space="preserve">357,5835707</t>
  </si>
  <si>
    <t xml:space="preserve">3,38</t>
  </si>
  <si>
    <t xml:space="preserve">1.208,63</t>
  </si>
  <si>
    <t xml:space="preserve">97,25%</t>
  </si>
  <si>
    <t xml:space="preserve">5,7790594</t>
  </si>
  <si>
    <t xml:space="preserve">208,91</t>
  </si>
  <si>
    <t xml:space="preserve">1.207,30</t>
  </si>
  <si>
    <t xml:space="preserve">97,28%</t>
  </si>
  <si>
    <t xml:space="preserve">56,3735600</t>
  </si>
  <si>
    <t xml:space="preserve">20,33</t>
  </si>
  <si>
    <t xml:space="preserve">1.146,07</t>
  </si>
  <si>
    <t xml:space="preserve">97,31%</t>
  </si>
  <si>
    <t xml:space="preserve">219,9999863</t>
  </si>
  <si>
    <t xml:space="preserve">5,20</t>
  </si>
  <si>
    <t xml:space="preserve">1.144,00</t>
  </si>
  <si>
    <t xml:space="preserve">97,33%</t>
  </si>
  <si>
    <t xml:space="preserve">3.911,4734018</t>
  </si>
  <si>
    <t xml:space="preserve">0,29</t>
  </si>
  <si>
    <t xml:space="preserve">1.134,33</t>
  </si>
  <si>
    <t xml:space="preserve">97,36%</t>
  </si>
  <si>
    <t xml:space="preserve"> MATED- 11285 </t>
  </si>
  <si>
    <t xml:space="preserve">BARRA AÇO CA-60 (BITOLA: 5,00 MM|MASSA LINEAR: 0, 154 KG/M)</t>
  </si>
  <si>
    <t xml:space="preserve">118,9691932</t>
  </si>
  <si>
    <t xml:space="preserve">9,21</t>
  </si>
  <si>
    <t xml:space="preserve">1.095,71</t>
  </si>
  <si>
    <t xml:space="preserve">0,02%</t>
  </si>
  <si>
    <t xml:space="preserve">97,38%</t>
  </si>
  <si>
    <t xml:space="preserve"> 00043681 </t>
  </si>
  <si>
    <t xml:space="preserve">CHAPA/PAINEL DE MADEIRA COMPENSADA RESINADA (MADEIRITE RESINADO ROSA) PARA FORMA DE CONCRETO, DE 2200 x 1100 MM, E = 8 A 12 MM</t>
  </si>
  <si>
    <t xml:space="preserve">33,7430632</t>
  </si>
  <si>
    <t xml:space="preserve">32,44</t>
  </si>
  <si>
    <t xml:space="preserve">1.094,62</t>
  </si>
  <si>
    <t xml:space="preserve">97,41%</t>
  </si>
  <si>
    <t xml:space="preserve">10,1141153</t>
  </si>
  <si>
    <t xml:space="preserve">107,10</t>
  </si>
  <si>
    <t xml:space="preserve">1.083,22</t>
  </si>
  <si>
    <t xml:space="preserve">97,43%</t>
  </si>
  <si>
    <t xml:space="preserve">33,0254506</t>
  </si>
  <si>
    <t xml:space="preserve">32,47</t>
  </si>
  <si>
    <t xml:space="preserve">1.072,34</t>
  </si>
  <si>
    <t xml:space="preserve">97,46%</t>
  </si>
  <si>
    <t xml:space="preserve"> MATED- 8357 </t>
  </si>
  <si>
    <t xml:space="preserve">BARRA AÇO CA-50 (BITOLA: 8,00 MM|MASSA LINEAR: 0, 395 KG/M)</t>
  </si>
  <si>
    <t xml:space="preserve">127,4669927</t>
  </si>
  <si>
    <t xml:space="preserve">1.072,00</t>
  </si>
  <si>
    <t xml:space="preserve">97,48%</t>
  </si>
  <si>
    <t xml:space="preserve"> 00043460 </t>
  </si>
  <si>
    <t xml:space="preserve">FERRAMENTAS - FAMILIA ELETRICISTA - HORISTA (ENCARGOS COMPLEMENTARES - COLETADO CAIXA)</t>
  </si>
  <si>
    <t xml:space="preserve">1.064,85</t>
  </si>
  <si>
    <t xml:space="preserve">97,51%</t>
  </si>
  <si>
    <t xml:space="preserve"> 00012873 </t>
  </si>
  <si>
    <t xml:space="preserve">IMPERMEABILIZADOR (HORISTA)</t>
  </si>
  <si>
    <t xml:space="preserve">61,4422288</t>
  </si>
  <si>
    <t xml:space="preserve">1.056,81</t>
  </si>
  <si>
    <t xml:space="preserve">97,53%</t>
  </si>
  <si>
    <t xml:space="preserve"> 00010426 </t>
  </si>
  <si>
    <t xml:space="preserve">LAVATORIO DE LOUCA BRANCA, COM COLUNA, DIMENSOES *54 X 44* CM (L X C)</t>
  </si>
  <si>
    <t xml:space="preserve">175,81</t>
  </si>
  <si>
    <t xml:space="preserve">1.054,14</t>
  </si>
  <si>
    <t xml:space="preserve">97,55%</t>
  </si>
  <si>
    <t xml:space="preserve">TORNEIRA METALICA CROMADA DE MESA PARA LAVATORIO, BICA ALTA, COM AREJADOR (REF 1195)</t>
  </si>
  <si>
    <t xml:space="preserve">9,9931858</t>
  </si>
  <si>
    <t xml:space="preserve">104,58</t>
  </si>
  <si>
    <t xml:space="preserve">1.045,09</t>
  </si>
  <si>
    <t xml:space="preserve">97,58%</t>
  </si>
  <si>
    <t xml:space="preserve">1.041,18</t>
  </si>
  <si>
    <t xml:space="preserve">1.040,47</t>
  </si>
  <si>
    <t xml:space="preserve">97,60%</t>
  </si>
  <si>
    <t xml:space="preserve">129,74</t>
  </si>
  <si>
    <t xml:space="preserve">1.037,21</t>
  </si>
  <si>
    <t xml:space="preserve">97,62%</t>
  </si>
  <si>
    <t xml:space="preserve"> MATED- 18323 </t>
  </si>
  <si>
    <t xml:space="preserve">CANTONEIRA ZZ PARA VERGALHÃO (ALTURA: 38MM|LARGURA:38MM)</t>
  </si>
  <si>
    <t xml:space="preserve">349,7614694</t>
  </si>
  <si>
    <t xml:space="preserve">2,91</t>
  </si>
  <si>
    <t xml:space="preserve">1.017,81</t>
  </si>
  <si>
    <t xml:space="preserve">97,65%</t>
  </si>
  <si>
    <t xml:space="preserve"> MATED- 18326 </t>
  </si>
  <si>
    <t xml:space="preserve">BUCHA DE NYLON COM PARAFUSO ROSCA SOBERBA CABEÇA SEXTAVADA ( COMPRIMENTO: 50MM| DIÂMETRO NOMINAL DO PARAFUSO: 4,8MM (3/16")| BUCHA: S10)</t>
  </si>
  <si>
    <t xml:space="preserve">746,1578574</t>
  </si>
  <si>
    <t xml:space="preserve">1,33</t>
  </si>
  <si>
    <t xml:space="preserve">992,39</t>
  </si>
  <si>
    <t xml:space="preserve">97,67%</t>
  </si>
  <si>
    <t xml:space="preserve"> ED-5236 </t>
  </si>
  <si>
    <t xml:space="preserve">CURSO DE CAPACITAÇÃO PARA SERVENTE ( ENCARGOS COMPLEMENTARES) - HORISTA</t>
  </si>
  <si>
    <t xml:space="preserve">0,19</t>
  </si>
  <si>
    <t xml:space="preserve">990,43</t>
  </si>
  <si>
    <t xml:space="preserve">97,69%</t>
  </si>
  <si>
    <t xml:space="preserve"> MATED- 11360 </t>
  </si>
  <si>
    <t xml:space="preserve">ADITIVO IMPERMEABILIZANTE E PLASTIFICANTE EM PÓ PARA ARGAMASSAS</t>
  </si>
  <si>
    <t xml:space="preserve">37,5104224</t>
  </si>
  <si>
    <t xml:space="preserve">25,62</t>
  </si>
  <si>
    <t xml:space="preserve">961,02</t>
  </si>
  <si>
    <t xml:space="preserve">97,71%</t>
  </si>
  <si>
    <t xml:space="preserve">63,79</t>
  </si>
  <si>
    <t xml:space="preserve">956,20</t>
  </si>
  <si>
    <t xml:space="preserve">97,74%</t>
  </si>
  <si>
    <t xml:space="preserve">126,4038077</t>
  </si>
  <si>
    <t xml:space="preserve">7,54</t>
  </si>
  <si>
    <t xml:space="preserve">953,08</t>
  </si>
  <si>
    <t xml:space="preserve">97,76%</t>
  </si>
  <si>
    <t xml:space="preserve">TORNEIRA METALICA CROMADA DE PAREDE, PARA COZINHA, BICA MOVEL, COM AREJADOR, 1/2 " OU 3/4 " (REF 1167 / 1168)</t>
  </si>
  <si>
    <t xml:space="preserve">92,65</t>
  </si>
  <si>
    <t xml:space="preserve">925,87</t>
  </si>
  <si>
    <t xml:space="preserve">97,78%</t>
  </si>
  <si>
    <t xml:space="preserve">1.319,1005308</t>
  </si>
  <si>
    <t xml:space="preserve">0,69</t>
  </si>
  <si>
    <t xml:space="preserve">910,18</t>
  </si>
  <si>
    <t xml:space="preserve">97,80%</t>
  </si>
  <si>
    <t xml:space="preserve"> MATED- 8358 </t>
  </si>
  <si>
    <t xml:space="preserve">BARRA AÇO CA-50 (BITOLA: 12,50 MM|MASSA LINEAR: 0 ,963 KG/M)</t>
  </si>
  <si>
    <t xml:space="preserve">7,64</t>
  </si>
  <si>
    <t xml:space="preserve">908,92</t>
  </si>
  <si>
    <t xml:space="preserve">97,82%</t>
  </si>
  <si>
    <t xml:space="preserve"> ED-14673 </t>
  </si>
  <si>
    <t xml:space="preserve">EPI PARA MONTADOR - HORISTA (ENCARGOS COMPLEMENTARES)</t>
  </si>
  <si>
    <t xml:space="preserve">902,25</t>
  </si>
  <si>
    <t xml:space="preserve">97,84%</t>
  </si>
  <si>
    <t xml:space="preserve"> ED-14688 </t>
  </si>
  <si>
    <t xml:space="preserve">FERRAMENTAS PARA PEDREIRO - HORISTA ( ENCARGOS COMPLEMENTARES)</t>
  </si>
  <si>
    <t xml:space="preserve">853,88</t>
  </si>
  <si>
    <t xml:space="preserve">97,86%</t>
  </si>
  <si>
    <t xml:space="preserve"> MATED- 12370 </t>
  </si>
  <si>
    <t xml:space="preserve">TIJOLO CERÂMICO FURADO (TIPO: VEDAÇÃO| QUANTIDADE DE FUROS: 12|LARGURA: 14CM| COMPRIMENTO: 29CM| ALTURA: 19CM)</t>
  </si>
  <si>
    <t xml:space="preserve">523,8028276</t>
  </si>
  <si>
    <t xml:space="preserve">1,62</t>
  </si>
  <si>
    <t xml:space="preserve">848,56</t>
  </si>
  <si>
    <t xml:space="preserve">97,88%</t>
  </si>
  <si>
    <t xml:space="preserve">211,38</t>
  </si>
  <si>
    <t xml:space="preserve">844,94</t>
  </si>
  <si>
    <t xml:space="preserve">97,90%</t>
  </si>
  <si>
    <t xml:space="preserve">825,75</t>
  </si>
  <si>
    <t xml:space="preserve">825,19</t>
  </si>
  <si>
    <t xml:space="preserve">97,92%</t>
  </si>
  <si>
    <t xml:space="preserve">41,9713805</t>
  </si>
  <si>
    <t xml:space="preserve">19,42</t>
  </si>
  <si>
    <t xml:space="preserve">815,08</t>
  </si>
  <si>
    <t xml:space="preserve">97,93%</t>
  </si>
  <si>
    <t xml:space="preserve">94,0333805</t>
  </si>
  <si>
    <t xml:space="preserve">8,65</t>
  </si>
  <si>
    <t xml:space="preserve">813,39</t>
  </si>
  <si>
    <t xml:space="preserve">97,95%</t>
  </si>
  <si>
    <t xml:space="preserve"> 00000392 </t>
  </si>
  <si>
    <t xml:space="preserve">ABRACADEIRA EM ACO PARA AMARRACAO DE ELETRODUTOS, TIPO D, COM 1/2" E PARAFUSO DE FIXACAO</t>
  </si>
  <si>
    <t xml:space="preserve">379,7713378</t>
  </si>
  <si>
    <t xml:space="preserve">2,10</t>
  </si>
  <si>
    <t xml:space="preserve">797,52</t>
  </si>
  <si>
    <t xml:space="preserve">97,97%</t>
  </si>
  <si>
    <t xml:space="preserve"> MOED- 8499 </t>
  </si>
  <si>
    <t xml:space="preserve">OPERADOR DE BETONEIRA ESTACIONÁRIA</t>
  </si>
  <si>
    <t xml:space="preserve">59,0787245</t>
  </si>
  <si>
    <t xml:space="preserve">13,34</t>
  </si>
  <si>
    <t xml:space="preserve">788,11</t>
  </si>
  <si>
    <t xml:space="preserve">97,99%</t>
  </si>
  <si>
    <t xml:space="preserve">23,5630928</t>
  </si>
  <si>
    <t xml:space="preserve">33,33</t>
  </si>
  <si>
    <t xml:space="preserve">785,36</t>
  </si>
  <si>
    <t xml:space="preserve">98,01%</t>
  </si>
  <si>
    <t xml:space="preserve">8,6621005</t>
  </si>
  <si>
    <t xml:space="preserve">90,65</t>
  </si>
  <si>
    <t xml:space="preserve">785,22</t>
  </si>
  <si>
    <t xml:space="preserve">98,02%</t>
  </si>
  <si>
    <t xml:space="preserve"> MATED- 11281 </t>
  </si>
  <si>
    <t xml:space="preserve">BARRA AÇO CA-50 (BITOLA: 16,00 MM|MASSA LINEAR: 1 ,578 KG/M)</t>
  </si>
  <si>
    <t xml:space="preserve">101,9735942</t>
  </si>
  <si>
    <t xml:space="preserve">779,08</t>
  </si>
  <si>
    <t xml:space="preserve">98,04%</t>
  </si>
  <si>
    <t xml:space="preserve">97,00</t>
  </si>
  <si>
    <t xml:space="preserve">775,47</t>
  </si>
  <si>
    <t xml:space="preserve">98,06%</t>
  </si>
  <si>
    <t xml:space="preserve">39,1856800</t>
  </si>
  <si>
    <t xml:space="preserve">19,45</t>
  </si>
  <si>
    <t xml:space="preserve">762,16</t>
  </si>
  <si>
    <t xml:space="preserve">98,08%</t>
  </si>
  <si>
    <t xml:space="preserve"> 00000252 </t>
  </si>
  <si>
    <t xml:space="preserve">AJUDANTE DE SERRALHEIRO (HORISTA)</t>
  </si>
  <si>
    <t xml:space="preserve">58,3378601</t>
  </si>
  <si>
    <t xml:space="preserve">756,06</t>
  </si>
  <si>
    <t xml:space="preserve">98,09%</t>
  </si>
  <si>
    <t xml:space="preserve"> 00010423 </t>
  </si>
  <si>
    <t xml:space="preserve">TANQUE DE LOUCA BRANCA, SUSPENSO, *20* L</t>
  </si>
  <si>
    <t xml:space="preserve">377,32</t>
  </si>
  <si>
    <t xml:space="preserve">754,13</t>
  </si>
  <si>
    <t xml:space="preserve">98,11%</t>
  </si>
  <si>
    <t xml:space="preserve">62,55</t>
  </si>
  <si>
    <t xml:space="preserve">750,09</t>
  </si>
  <si>
    <t xml:space="preserve">98,13%</t>
  </si>
  <si>
    <t xml:space="preserve">43,95</t>
  </si>
  <si>
    <t xml:space="preserve">746,64</t>
  </si>
  <si>
    <t xml:space="preserve">98,14%</t>
  </si>
  <si>
    <t xml:space="preserve"> MATED- 11496 </t>
  </si>
  <si>
    <t xml:space="preserve">34,76</t>
  </si>
  <si>
    <t xml:space="preserve">729,46</t>
  </si>
  <si>
    <t xml:space="preserve">98,16%</t>
  </si>
  <si>
    <t xml:space="preserve">66,0839386</t>
  </si>
  <si>
    <t xml:space="preserve">11,00</t>
  </si>
  <si>
    <t xml:space="preserve">726,92</t>
  </si>
  <si>
    <t xml:space="preserve">98,18%</t>
  </si>
  <si>
    <t xml:space="preserve">103,14</t>
  </si>
  <si>
    <t xml:space="preserve">721,49</t>
  </si>
  <si>
    <t xml:space="preserve">98,19%</t>
  </si>
  <si>
    <t xml:space="preserve">719,51</t>
  </si>
  <si>
    <t xml:space="preserve">98,21%</t>
  </si>
  <si>
    <t xml:space="preserve"> 00004384 </t>
  </si>
  <si>
    <t xml:space="preserve">PARAFUSO NIQUELADO COM ACABAMENTO CROMADO PARA FIXAR PECA SANITARIA, INCLUI PORCA CEGA, ARRUELA E BUCHA DE NYLON TAMANHO S-10</t>
  </si>
  <si>
    <t xml:space="preserve">25,9822832</t>
  </si>
  <si>
    <t xml:space="preserve">27,43</t>
  </si>
  <si>
    <t xml:space="preserve">712,69</t>
  </si>
  <si>
    <t xml:space="preserve">98,23%</t>
  </si>
  <si>
    <t xml:space="preserve">35,24</t>
  </si>
  <si>
    <t xml:space="preserve">704,32</t>
  </si>
  <si>
    <t xml:space="preserve">98,24%</t>
  </si>
  <si>
    <t xml:space="preserve">56,3078550</t>
  </si>
  <si>
    <t xml:space="preserve">12,30</t>
  </si>
  <si>
    <t xml:space="preserve">692,59</t>
  </si>
  <si>
    <t xml:space="preserve">98,26%</t>
  </si>
  <si>
    <t xml:space="preserve"> MATED- 13098 </t>
  </si>
  <si>
    <t xml:space="preserve">SEGURO - HORISTA ( ENCARGOS COMPLEMENTARES)</t>
  </si>
  <si>
    <t xml:space="preserve">690,76</t>
  </si>
  <si>
    <t xml:space="preserve">98,27%</t>
  </si>
  <si>
    <t xml:space="preserve"> MATED- 11628 </t>
  </si>
  <si>
    <t xml:space="preserve">TUBO DE COBRE (CLASSE: A|COSTURA: SEM|TIPO: RÍGIDO|DIÂMETRO : 1/2"[ 15MM]/APLICAÇÃO: GÁS E ÁGUA QUENTE OU FRIA)</t>
  </si>
  <si>
    <t xml:space="preserve">16,6926176</t>
  </si>
  <si>
    <t xml:space="preserve">41,00</t>
  </si>
  <si>
    <t xml:space="preserve">684,40</t>
  </si>
  <si>
    <t xml:space="preserve">98,29%</t>
  </si>
  <si>
    <t xml:space="preserve">240,6758878</t>
  </si>
  <si>
    <t xml:space="preserve">2,84</t>
  </si>
  <si>
    <t xml:space="preserve">683,52</t>
  </si>
  <si>
    <t xml:space="preserve">98,30%</t>
  </si>
  <si>
    <t xml:space="preserve">169,05</t>
  </si>
  <si>
    <t xml:space="preserve">675,74</t>
  </si>
  <si>
    <t xml:space="preserve">98,32%</t>
  </si>
  <si>
    <t xml:space="preserve"> MATED- 26305 </t>
  </si>
  <si>
    <t xml:space="preserve">25,82</t>
  </si>
  <si>
    <t xml:space="preserve">670,86</t>
  </si>
  <si>
    <t xml:space="preserve">98,34%</t>
  </si>
  <si>
    <t xml:space="preserve">13,9904602</t>
  </si>
  <si>
    <t xml:space="preserve">47,85</t>
  </si>
  <si>
    <t xml:space="preserve">669,44</t>
  </si>
  <si>
    <t xml:space="preserve">98,35%</t>
  </si>
  <si>
    <t xml:space="preserve">74,9488938</t>
  </si>
  <si>
    <t xml:space="preserve">668,54</t>
  </si>
  <si>
    <t xml:space="preserve">98,37%</t>
  </si>
  <si>
    <t xml:space="preserve"> 00004230 </t>
  </si>
  <si>
    <t xml:space="preserve">OPERADOR DE MAQUINAS E TRATORES DIVERSOS (TERRAPLANAGEM)</t>
  </si>
  <si>
    <t xml:space="preserve">42,9719066</t>
  </si>
  <si>
    <t xml:space="preserve">15,53</t>
  </si>
  <si>
    <t xml:space="preserve">667,35</t>
  </si>
  <si>
    <t xml:space="preserve">98,38%</t>
  </si>
  <si>
    <t xml:space="preserve">18,8871212</t>
  </si>
  <si>
    <t xml:space="preserve">34,56</t>
  </si>
  <si>
    <t xml:space="preserve">652,74</t>
  </si>
  <si>
    <t xml:space="preserve">0,01%</t>
  </si>
  <si>
    <t xml:space="preserve">98,40%</t>
  </si>
  <si>
    <t xml:space="preserve">129,31</t>
  </si>
  <si>
    <t xml:space="preserve">646,11</t>
  </si>
  <si>
    <t xml:space="preserve">98,41%</t>
  </si>
  <si>
    <t xml:space="preserve">10,1990455</t>
  </si>
  <si>
    <t xml:space="preserve">63,00</t>
  </si>
  <si>
    <t xml:space="preserve">642,54</t>
  </si>
  <si>
    <t xml:space="preserve">98,42%</t>
  </si>
  <si>
    <t xml:space="preserve"> MATED- 11344 </t>
  </si>
  <si>
    <t xml:space="preserve">PONTALETE 3A. CONSTRUÇÃO (SEÇÃO TRANSVERSAL: 3"X3" [7,5X7 ,5CM]|TIPO DE MADEIRA: CEDRO OU EQUIVALENTE DA REGIÃO)</t>
  </si>
  <si>
    <t xml:space="preserve">75,5367520</t>
  </si>
  <si>
    <t xml:space="preserve">8,45</t>
  </si>
  <si>
    <t xml:space="preserve">638,29</t>
  </si>
  <si>
    <t xml:space="preserve">98,44%</t>
  </si>
  <si>
    <t xml:space="preserve"> E9041 </t>
  </si>
  <si>
    <t xml:space="preserve">1,7787800</t>
  </si>
  <si>
    <t xml:space="preserve">358,46</t>
  </si>
  <si>
    <t xml:space="preserve">637,62</t>
  </si>
  <si>
    <t xml:space="preserve">98,45%</t>
  </si>
  <si>
    <t xml:space="preserve">33,8479787</t>
  </si>
  <si>
    <t xml:space="preserve">18,58</t>
  </si>
  <si>
    <t xml:space="preserve">628,90</t>
  </si>
  <si>
    <t xml:space="preserve">98,47%</t>
  </si>
  <si>
    <t xml:space="preserve">622,44</t>
  </si>
  <si>
    <t xml:space="preserve">98,48%</t>
  </si>
  <si>
    <t xml:space="preserve">40,98</t>
  </si>
  <si>
    <t xml:space="preserve">614,28</t>
  </si>
  <si>
    <t xml:space="preserve">98,50%</t>
  </si>
  <si>
    <t xml:space="preserve">75,44</t>
  </si>
  <si>
    <t xml:space="preserve">603,11</t>
  </si>
  <si>
    <t xml:space="preserve">98,51%</t>
  </si>
  <si>
    <t xml:space="preserve">581,11</t>
  </si>
  <si>
    <t xml:space="preserve">580,71</t>
  </si>
  <si>
    <t xml:space="preserve">98,52%</t>
  </si>
  <si>
    <t xml:space="preserve">23,3612308</t>
  </si>
  <si>
    <t xml:space="preserve">24,61</t>
  </si>
  <si>
    <t xml:space="preserve">574,92</t>
  </si>
  <si>
    <t xml:space="preserve">98,54%</t>
  </si>
  <si>
    <t xml:space="preserve"> 00010556 </t>
  </si>
  <si>
    <t xml:space="preserve">PORTA DE MADEIRA, FOLHA MEDIA (NBR 15930) DE 900 X 2100 MM, DE 35 MM A 40 MM DE ESPESSURA, NUCLEO SEMI-SOLIDO (SARRAFEADO), CAPA LISA EM HDF, ACABAMENTO EM PRIMER PARA PINTURA</t>
  </si>
  <si>
    <t xml:space="preserve">283,88</t>
  </si>
  <si>
    <t xml:space="preserve">567,37</t>
  </si>
  <si>
    <t xml:space="preserve">98,55%</t>
  </si>
  <si>
    <t xml:space="preserve">112,94</t>
  </si>
  <si>
    <t xml:space="preserve">564,32</t>
  </si>
  <si>
    <t xml:space="preserve">98,56%</t>
  </si>
  <si>
    <t xml:space="preserve">123,9155044</t>
  </si>
  <si>
    <t xml:space="preserve">4,51</t>
  </si>
  <si>
    <t xml:space="preserve">558,86</t>
  </si>
  <si>
    <t xml:space="preserve">98,57%</t>
  </si>
  <si>
    <t xml:space="preserve">TORNEIRA METALICA CROMADA CANO CURTO, SEM BICO, SEM AREJADOR, DE PAREDE, PARA TANQUE E USO GERAL, 1/2 " OU 3/4 " (REF 1143)</t>
  </si>
  <si>
    <t xml:space="preserve">69,68</t>
  </si>
  <si>
    <t xml:space="preserve">557,06</t>
  </si>
  <si>
    <t xml:space="preserve">98,59%</t>
  </si>
  <si>
    <t xml:space="preserve">66,9543451</t>
  </si>
  <si>
    <t xml:space="preserve">8,29</t>
  </si>
  <si>
    <t xml:space="preserve">555,05</t>
  </si>
  <si>
    <t xml:space="preserve">98,60%</t>
  </si>
  <si>
    <t xml:space="preserve">830,4337433</t>
  </si>
  <si>
    <t xml:space="preserve">0,66</t>
  </si>
  <si>
    <t xml:space="preserve">548,09</t>
  </si>
  <si>
    <t xml:space="preserve">98,61%</t>
  </si>
  <si>
    <t xml:space="preserve"> ED-14646 </t>
  </si>
  <si>
    <t xml:space="preserve">EPI PARA AJUDANTE DE ELETRICISTA - HORISTA ( ENCARGOS COMPLEMENTARES)</t>
  </si>
  <si>
    <t xml:space="preserve">547,84</t>
  </si>
  <si>
    <t xml:space="preserve">98,62%</t>
  </si>
  <si>
    <t xml:space="preserve"> 00020007 </t>
  </si>
  <si>
    <t xml:space="preserve">GUARNICAO / ALIZAR / VISTA LISA EM MADEIRA MACICA, PARA PORTA , E = *1* CM, L = *5* CM,  PINUS /EUCALIPTO / VIROLA OU EQUIVALENTE DA REGIAO</t>
  </si>
  <si>
    <t xml:space="preserve">105,0635592</t>
  </si>
  <si>
    <t xml:space="preserve">5,21</t>
  </si>
  <si>
    <t xml:space="preserve">547,38</t>
  </si>
  <si>
    <t xml:space="preserve">98,64%</t>
  </si>
  <si>
    <t xml:space="preserve">19,4279525</t>
  </si>
  <si>
    <t xml:space="preserve">28,12</t>
  </si>
  <si>
    <t xml:space="preserve">546,31</t>
  </si>
  <si>
    <t xml:space="preserve">98,65%</t>
  </si>
  <si>
    <t xml:space="preserve"> ED-8411 </t>
  </si>
  <si>
    <t xml:space="preserve">FORMA E DESFORMA PARA LAJE COM CHAPA DE COMPENSADO RESINADO, ESP. 12MM, REAPROVEITAMENTO (3X), EXCLUSIVE ESCORAMENTO</t>
  </si>
  <si>
    <t xml:space="preserve">9,6253567</t>
  </si>
  <si>
    <t xml:space="preserve">56,63</t>
  </si>
  <si>
    <t xml:space="preserve">545,08</t>
  </si>
  <si>
    <t xml:space="preserve">98,66%</t>
  </si>
  <si>
    <t xml:space="preserve">10,9925044</t>
  </si>
  <si>
    <t xml:space="preserve">49,12</t>
  </si>
  <si>
    <t xml:space="preserve">539,95</t>
  </si>
  <si>
    <t xml:space="preserve">98,67%</t>
  </si>
  <si>
    <t xml:space="preserve">33,71</t>
  </si>
  <si>
    <t xml:space="preserve">538,99</t>
  </si>
  <si>
    <t xml:space="preserve">98,69%</t>
  </si>
  <si>
    <t xml:space="preserve"> MATED- 11888 </t>
  </si>
  <si>
    <t xml:space="preserve">VERGALHÃO DE AÇO COM ROSCA (DIÂMETRO DA SEÇÃO: 1/4" [6MM])</t>
  </si>
  <si>
    <t xml:space="preserve">111,9236814</t>
  </si>
  <si>
    <t xml:space="preserve">4,81</t>
  </si>
  <si>
    <t xml:space="preserve">538,35</t>
  </si>
  <si>
    <t xml:space="preserve">98,70%</t>
  </si>
  <si>
    <t xml:space="preserve">7,1271401</t>
  </si>
  <si>
    <t xml:space="preserve">74,60</t>
  </si>
  <si>
    <t xml:space="preserve">531,68</t>
  </si>
  <si>
    <t xml:space="preserve">98,71%</t>
  </si>
  <si>
    <t xml:space="preserve">60,4587743</t>
  </si>
  <si>
    <t xml:space="preserve">8,66</t>
  </si>
  <si>
    <t xml:space="preserve">523,57</t>
  </si>
  <si>
    <t xml:space="preserve">98,72%</t>
  </si>
  <si>
    <t xml:space="preserve">29,3323988</t>
  </si>
  <si>
    <t xml:space="preserve">17,73</t>
  </si>
  <si>
    <t xml:space="preserve">520,06</t>
  </si>
  <si>
    <t xml:space="preserve">98,73%</t>
  </si>
  <si>
    <t xml:space="preserve"> ED-14650 </t>
  </si>
  <si>
    <t xml:space="preserve">EPI PARA ELETRICISTA - HORISTA (ENCARGOS COMPLEMENTARES)</t>
  </si>
  <si>
    <t xml:space="preserve">516,38</t>
  </si>
  <si>
    <t xml:space="preserve">98,75%</t>
  </si>
  <si>
    <t xml:space="preserve"> 00002432 </t>
  </si>
  <si>
    <t xml:space="preserve">DOBRADICA EM ACO/FERRO, 3 1/2" X  3", E= 1,9  A 2 MM, COM ANEL,  CROMADO OU ZINCADO, TAMPA BOLA, COM PARAFUSOS</t>
  </si>
  <si>
    <t xml:space="preserve">30,5971364</t>
  </si>
  <si>
    <t xml:space="preserve">16,57</t>
  </si>
  <si>
    <t xml:space="preserve">506,99</t>
  </si>
  <si>
    <t xml:space="preserve">98,76%</t>
  </si>
  <si>
    <t xml:space="preserve">504,94</t>
  </si>
  <si>
    <t xml:space="preserve">504,60</t>
  </si>
  <si>
    <t xml:space="preserve">98,77%</t>
  </si>
  <si>
    <t xml:space="preserve">502,14</t>
  </si>
  <si>
    <t xml:space="preserve">501,80</t>
  </si>
  <si>
    <t xml:space="preserve">98,78%</t>
  </si>
  <si>
    <t xml:space="preserve"> 00010890 </t>
  </si>
  <si>
    <t xml:space="preserve">249,23</t>
  </si>
  <si>
    <t xml:space="preserve">498,12</t>
  </si>
  <si>
    <t xml:space="preserve">98,79%</t>
  </si>
  <si>
    <t xml:space="preserve">12,4193915</t>
  </si>
  <si>
    <t xml:space="preserve">39,54</t>
  </si>
  <si>
    <t xml:space="preserve">491,06</t>
  </si>
  <si>
    <t xml:space="preserve">98,80%</t>
  </si>
  <si>
    <t xml:space="preserve"> 00043461 </t>
  </si>
  <si>
    <t xml:space="preserve">FERRAMENTAS - FAMILIA ENCANADOR - HORISTA (ENCARGOS COMPLEMENTARES - COLETADO CAIXA)</t>
  </si>
  <si>
    <t xml:space="preserve">0,32</t>
  </si>
  <si>
    <t xml:space="preserve">486,71</t>
  </si>
  <si>
    <t xml:space="preserve">98,81%</t>
  </si>
  <si>
    <t xml:space="preserve"> 00034723 </t>
  </si>
  <si>
    <t xml:space="preserve">0,4307063</t>
  </si>
  <si>
    <t xml:space="preserve">1.108,81</t>
  </si>
  <si>
    <t xml:space="preserve">477,57</t>
  </si>
  <si>
    <t xml:space="preserve">98,82%</t>
  </si>
  <si>
    <t xml:space="preserve">0,7824665</t>
  </si>
  <si>
    <t xml:space="preserve">605,87</t>
  </si>
  <si>
    <t xml:space="preserve">474,07</t>
  </si>
  <si>
    <t xml:space="preserve">98,83%</t>
  </si>
  <si>
    <t xml:space="preserve">126,9634261</t>
  </si>
  <si>
    <t xml:space="preserve">472,30</t>
  </si>
  <si>
    <t xml:space="preserve">98,85%</t>
  </si>
  <si>
    <t xml:space="preserve">CAIXA SIFONADA DE PVC PARA ESGOTO SANITÁRIO ( ALTURA: 150MM|DIÂMETRO DE ENTRADA: 40MM| DIÂMETRO DE SAÍDA: 50MM |DIÂMETRO DA CAIXA: 150MM|FORMATO DA GRELHA: QUADRADA| NÚMERO DE ENTRADAS: 7| GRELHA: INCLUSA)</t>
  </si>
  <si>
    <t xml:space="preserve">21,9850088</t>
  </si>
  <si>
    <t xml:space="preserve">452,89</t>
  </si>
  <si>
    <t xml:space="preserve">98,86%</t>
  </si>
  <si>
    <t xml:space="preserve"> 00037588 </t>
  </si>
  <si>
    <t xml:space="preserve">VALVULA DE ESCOAMENTO PARA TANQUE, EM METAL CROMADO, 1.1/2 ", SEM LADRAO, COM TAMPAO PLASTICO</t>
  </si>
  <si>
    <t xml:space="preserve">56,62</t>
  </si>
  <si>
    <t xml:space="preserve">452,65</t>
  </si>
  <si>
    <t xml:space="preserve">98,87%</t>
  </si>
  <si>
    <t xml:space="preserve">662,6665820</t>
  </si>
  <si>
    <t xml:space="preserve">0,68</t>
  </si>
  <si>
    <t xml:space="preserve">450,61</t>
  </si>
  <si>
    <t xml:space="preserve">98,88%</t>
  </si>
  <si>
    <t xml:space="preserve">21,3743757</t>
  </si>
  <si>
    <t xml:space="preserve">21,00</t>
  </si>
  <si>
    <t xml:space="preserve">448,86</t>
  </si>
  <si>
    <t xml:space="preserve">98,89%</t>
  </si>
  <si>
    <t xml:space="preserve">PAPELEIRA PARA PAPEL HIGIÊNICO (MATERIAL: PLÁSTICO|CAPACIDADE DO  ROLO: 300-500[M])</t>
  </si>
  <si>
    <t xml:space="preserve">33,72</t>
  </si>
  <si>
    <t xml:space="preserve">438,06</t>
  </si>
  <si>
    <t xml:space="preserve">98,90%</t>
  </si>
  <si>
    <t xml:space="preserve"> P9801 </t>
  </si>
  <si>
    <t xml:space="preserve">24,7212089</t>
  </si>
  <si>
    <t xml:space="preserve">17,44</t>
  </si>
  <si>
    <t xml:space="preserve">431,14</t>
  </si>
  <si>
    <t xml:space="preserve">98,91%</t>
  </si>
  <si>
    <t xml:space="preserve">39,00</t>
  </si>
  <si>
    <t xml:space="preserve">428,71</t>
  </si>
  <si>
    <t xml:space="preserve">98,92%</t>
  </si>
  <si>
    <t xml:space="preserve"> 00002637 </t>
  </si>
  <si>
    <t xml:space="preserve">LUVA PARA ELETRODUTO, EM ACO GALVANIZADO ELETROLITICO, DIAMETRO DE 20 MM (3/4")</t>
  </si>
  <si>
    <t xml:space="preserve">165,8702962</t>
  </si>
  <si>
    <t xml:space="preserve">2,56</t>
  </si>
  <si>
    <t xml:space="preserve">424,63</t>
  </si>
  <si>
    <t xml:space="preserve">98,93%</t>
  </si>
  <si>
    <t xml:space="preserve"> P9805 </t>
  </si>
  <si>
    <t xml:space="preserve">Armador</t>
  </si>
  <si>
    <t xml:space="preserve">17,1343964</t>
  </si>
  <si>
    <t xml:space="preserve">24,62</t>
  </si>
  <si>
    <t xml:space="preserve">421,85</t>
  </si>
  <si>
    <t xml:space="preserve">209,11</t>
  </si>
  <si>
    <t xml:space="preserve">417,94</t>
  </si>
  <si>
    <t xml:space="preserve">98,94%</t>
  </si>
  <si>
    <t xml:space="preserve">50,8890997</t>
  </si>
  <si>
    <t xml:space="preserve">8,14</t>
  </si>
  <si>
    <t xml:space="preserve">414,24</t>
  </si>
  <si>
    <t xml:space="preserve">98,95%</t>
  </si>
  <si>
    <t xml:space="preserve">103,13</t>
  </si>
  <si>
    <t xml:space="preserve">412,24</t>
  </si>
  <si>
    <t xml:space="preserve">98,96%</t>
  </si>
  <si>
    <t xml:space="preserve">204,38</t>
  </si>
  <si>
    <t xml:space="preserve">408,48</t>
  </si>
  <si>
    <t xml:space="preserve">98,97%</t>
  </si>
  <si>
    <t xml:space="preserve"> 00010535 </t>
  </si>
  <si>
    <t xml:space="preserve">BETONEIRA CAPACIDADE NOMINAL 400 L, CAPACIDADE DE MISTURA  280 L, MOTOR ELETRICO TRIFASICO 220/380 V POTENCIA 2 CV, SEM CARREGADOR</t>
  </si>
  <si>
    <t xml:space="preserve">0,0688056</t>
  </si>
  <si>
    <t xml:space="preserve">5.889,50</t>
  </si>
  <si>
    <t xml:space="preserve">405,23</t>
  </si>
  <si>
    <t xml:space="preserve">98,98%</t>
  </si>
  <si>
    <t xml:space="preserve">5,3991184</t>
  </si>
  <si>
    <t xml:space="preserve">74,34</t>
  </si>
  <si>
    <t xml:space="preserve">401,37</t>
  </si>
  <si>
    <t xml:space="preserve">98,99%</t>
  </si>
  <si>
    <t xml:space="preserve"> ED-14682 </t>
  </si>
  <si>
    <t xml:space="preserve">FERRAMENTAS PARA AJUDANTE DE ELETRICISTA - HORISTA ( ENCARGOS COMPLEMENTARES)</t>
  </si>
  <si>
    <t xml:space="preserve">0,79</t>
  </si>
  <si>
    <t xml:space="preserve">397,06</t>
  </si>
  <si>
    <t xml:space="preserve">99,00%</t>
  </si>
  <si>
    <t xml:space="preserve">131,37</t>
  </si>
  <si>
    <t xml:space="preserve">393,84</t>
  </si>
  <si>
    <t xml:space="preserve">99,01%</t>
  </si>
  <si>
    <t xml:space="preserve">79,4638152</t>
  </si>
  <si>
    <t xml:space="preserve">4,95</t>
  </si>
  <si>
    <t xml:space="preserve">393,35</t>
  </si>
  <si>
    <t xml:space="preserve">99,02%</t>
  </si>
  <si>
    <t xml:space="preserve"> 00004302 </t>
  </si>
  <si>
    <t xml:space="preserve">PARAFUSO ZINCADO ROSCA SOBERBA, CABECA SEXTAVADA, 5/16 " X 250 MM, PARA FIXACAO DE TELHA EM MADEIRA</t>
  </si>
  <si>
    <t xml:space="preserve">82,2156387</t>
  </si>
  <si>
    <t xml:space="preserve">4,77</t>
  </si>
  <si>
    <t xml:space="preserve">392,17</t>
  </si>
  <si>
    <t xml:space="preserve">99,03%</t>
  </si>
  <si>
    <t xml:space="preserve"> MATED- 12342 </t>
  </si>
  <si>
    <t xml:space="preserve">ALÇAPÃO 80 X 80 CM COM QUADRO DE CANTONEIRA METÁLICA 1"X 1/8", TAMPA EM CANTONEIRA 7/8"X 1/8" E CHAPA METÁLICA ENRIJECIDA POR PERFIL "T</t>
  </si>
  <si>
    <t xml:space="preserve">193,62</t>
  </si>
  <si>
    <t xml:space="preserve">386,98</t>
  </si>
  <si>
    <t xml:space="preserve"> ED-8410 </t>
  </si>
  <si>
    <t xml:space="preserve">FORMA E DESFORMA PARA VIGA COM CHAPA DE COMPENSADO RESINADO, ESP. 12MM, REAPROVEITAMENTO (3X), EXCLUSIVE ESCORAMENTO</t>
  </si>
  <si>
    <t xml:space="preserve">6,0338057</t>
  </si>
  <si>
    <t xml:space="preserve">64,06</t>
  </si>
  <si>
    <t xml:space="preserve">386,53</t>
  </si>
  <si>
    <t xml:space="preserve">99,04%</t>
  </si>
  <si>
    <t xml:space="preserve">27,48</t>
  </si>
  <si>
    <t xml:space="preserve">384,46</t>
  </si>
  <si>
    <t xml:space="preserve">99,05%</t>
  </si>
  <si>
    <t xml:space="preserve">38,9734248</t>
  </si>
  <si>
    <t xml:space="preserve">9,83</t>
  </si>
  <si>
    <t xml:space="preserve">383,11</t>
  </si>
  <si>
    <t xml:space="preserve">99,06%</t>
  </si>
  <si>
    <t xml:space="preserve"> ED-14665 </t>
  </si>
  <si>
    <t xml:space="preserve">EPI PARA AJUDANTE DE ARMADOR - HORISTA ( ENCARGOS COMPLEMENTARES)</t>
  </si>
  <si>
    <t xml:space="preserve">382,96</t>
  </si>
  <si>
    <t xml:space="preserve">99,07%</t>
  </si>
  <si>
    <t xml:space="preserve"> MATED- 11448 </t>
  </si>
  <si>
    <t xml:space="preserve">TINTA ACRÍLICA (TIPO: PREMIUM/ACABAMENTO: FOSCO)</t>
  </si>
  <si>
    <t xml:space="preserve">18,0238539</t>
  </si>
  <si>
    <t xml:space="preserve">21,10</t>
  </si>
  <si>
    <t xml:space="preserve">380,30</t>
  </si>
  <si>
    <t xml:space="preserve">99,08%</t>
  </si>
  <si>
    <t xml:space="preserve">222,8480442</t>
  </si>
  <si>
    <t xml:space="preserve">1,69</t>
  </si>
  <si>
    <t xml:space="preserve">376,61</t>
  </si>
  <si>
    <t xml:space="preserve">99,09%</t>
  </si>
  <si>
    <t xml:space="preserve"> ED-14686 </t>
  </si>
  <si>
    <t xml:space="preserve">FERRAMENTAS PARA ELETRICISTA - HORISTA ( ENCARGOS COMPLEMENTARES)</t>
  </si>
  <si>
    <t xml:space="preserve">374,26</t>
  </si>
  <si>
    <t xml:space="preserve">99,10%</t>
  </si>
  <si>
    <t xml:space="preserve">28,46</t>
  </si>
  <si>
    <t xml:space="preserve">369,73</t>
  </si>
  <si>
    <t xml:space="preserve">29,3799664</t>
  </si>
  <si>
    <t xml:space="preserve">12,55</t>
  </si>
  <si>
    <t xml:space="preserve">368,72</t>
  </si>
  <si>
    <t xml:space="preserve">99,11%</t>
  </si>
  <si>
    <t xml:space="preserve"> MATED- 11250 </t>
  </si>
  <si>
    <t xml:space="preserve">PEDRA BRITADA POSTO OBRA (NÚMERO: 1| GRANULOMETRIA: 9,5- 19MM)</t>
  </si>
  <si>
    <t xml:space="preserve">3,4388644</t>
  </si>
  <si>
    <t xml:space="preserve">106,73</t>
  </si>
  <si>
    <t xml:space="preserve">367,03</t>
  </si>
  <si>
    <t xml:space="preserve">99,12%</t>
  </si>
  <si>
    <t xml:space="preserve">51,86</t>
  </si>
  <si>
    <t xml:space="preserve">362,77</t>
  </si>
  <si>
    <t xml:space="preserve">99,13%</t>
  </si>
  <si>
    <t xml:space="preserve">119,89</t>
  </si>
  <si>
    <t xml:space="preserve">359,42</t>
  </si>
  <si>
    <t xml:space="preserve">99,14%</t>
  </si>
  <si>
    <t xml:space="preserve"> M0424 </t>
  </si>
  <si>
    <t xml:space="preserve">Cimento Portland CP II - 32 - saco</t>
  </si>
  <si>
    <t xml:space="preserve">746,0656494</t>
  </si>
  <si>
    <t xml:space="preserve">0,48</t>
  </si>
  <si>
    <t xml:space="preserve">358,11</t>
  </si>
  <si>
    <t xml:space="preserve">128,1155405</t>
  </si>
  <si>
    <t xml:space="preserve">2,79</t>
  </si>
  <si>
    <t xml:space="preserve">357,44</t>
  </si>
  <si>
    <t xml:space="preserve">99,15%</t>
  </si>
  <si>
    <t xml:space="preserve">53,3319839</t>
  </si>
  <si>
    <t xml:space="preserve">6,70</t>
  </si>
  <si>
    <t xml:space="preserve">357,32</t>
  </si>
  <si>
    <t xml:space="preserve">99,16%</t>
  </si>
  <si>
    <t xml:space="preserve">169,8841593</t>
  </si>
  <si>
    <t xml:space="preserve">353,36</t>
  </si>
  <si>
    <t xml:space="preserve">99,17%</t>
  </si>
  <si>
    <t xml:space="preserve">Administração</t>
  </si>
  <si>
    <t xml:space="preserve">352,19</t>
  </si>
  <si>
    <t xml:space="preserve">351,95</t>
  </si>
  <si>
    <t xml:space="preserve">99,18%</t>
  </si>
  <si>
    <t xml:space="preserve">175,04</t>
  </si>
  <si>
    <t xml:space="preserve">349,84</t>
  </si>
  <si>
    <t xml:space="preserve">115,4043680</t>
  </si>
  <si>
    <t xml:space="preserve">3,00</t>
  </si>
  <si>
    <t xml:space="preserve">346,21</t>
  </si>
  <si>
    <t xml:space="preserve">99,19%</t>
  </si>
  <si>
    <t xml:space="preserve">98,9493354</t>
  </si>
  <si>
    <t xml:space="preserve">3,47</t>
  </si>
  <si>
    <t xml:space="preserve">343,35</t>
  </si>
  <si>
    <t xml:space="preserve">99,20%</t>
  </si>
  <si>
    <t xml:space="preserve">341,71</t>
  </si>
  <si>
    <t xml:space="preserve">341,48</t>
  </si>
  <si>
    <t xml:space="preserve">99,21%</t>
  </si>
  <si>
    <t xml:space="preserve">8,09</t>
  </si>
  <si>
    <t xml:space="preserve">339,55</t>
  </si>
  <si>
    <t xml:space="preserve">99,22%</t>
  </si>
  <si>
    <t xml:space="preserve">39,7027275</t>
  </si>
  <si>
    <t xml:space="preserve">8,47</t>
  </si>
  <si>
    <t xml:space="preserve">336,28</t>
  </si>
  <si>
    <t xml:space="preserve">162,9342498</t>
  </si>
  <si>
    <t xml:space="preserve">2,06</t>
  </si>
  <si>
    <t xml:space="preserve">335,64</t>
  </si>
  <si>
    <t xml:space="preserve">99,23%</t>
  </si>
  <si>
    <t xml:space="preserve">25,77</t>
  </si>
  <si>
    <t xml:space="preserve">334,78</t>
  </si>
  <si>
    <t xml:space="preserve">99,24%</t>
  </si>
  <si>
    <t xml:space="preserve"> ED-5235 </t>
  </si>
  <si>
    <t xml:space="preserve">CURSO DE CAPACITAÇÃO PARA PEDREIRO ( ENCARGOS COMPLEMENTARES) - HORISTA</t>
  </si>
  <si>
    <t xml:space="preserve">325,82</t>
  </si>
  <si>
    <t xml:space="preserve">99,25%</t>
  </si>
  <si>
    <t xml:space="preserve">36,4583398</t>
  </si>
  <si>
    <t xml:space="preserve">325,21</t>
  </si>
  <si>
    <t xml:space="preserve"> 00004090 </t>
  </si>
  <si>
    <t xml:space="preserve">MOTONIVELADORA POTENCIA BASICA LIQUIDA (PRIMEIRA MARCHA) 125 HP , PESO BRUTO 13843 KG, LARGURA DA LAMINA DE 3,7 M</t>
  </si>
  <si>
    <t xml:space="preserve">0,0003090</t>
  </si>
  <si>
    <t xml:space="preserve">1.040.000,00</t>
  </si>
  <si>
    <t xml:space="preserve">321,35</t>
  </si>
  <si>
    <t xml:space="preserve">99,26%</t>
  </si>
  <si>
    <t xml:space="preserve">158,65</t>
  </si>
  <si>
    <t xml:space="preserve">317,08</t>
  </si>
  <si>
    <t xml:space="preserve">99,27%</t>
  </si>
  <si>
    <t xml:space="preserve">17,9427652</t>
  </si>
  <si>
    <t xml:space="preserve">17,55</t>
  </si>
  <si>
    <t xml:space="preserve">314,90</t>
  </si>
  <si>
    <t xml:space="preserve">99,28%</t>
  </si>
  <si>
    <t xml:space="preserve">309,05</t>
  </si>
  <si>
    <t xml:space="preserve">308,84</t>
  </si>
  <si>
    <t xml:space="preserve">ELETRODUTO DE AÇO GALVANIZADO (TIPO: LEVE| DIÂMETRO: 2.1/2")</t>
  </si>
  <si>
    <t xml:space="preserve">6,5955027</t>
  </si>
  <si>
    <t xml:space="preserve">302,40</t>
  </si>
  <si>
    <t xml:space="preserve">99,29%</t>
  </si>
  <si>
    <t xml:space="preserve">15,3124258</t>
  </si>
  <si>
    <t xml:space="preserve">19,44</t>
  </si>
  <si>
    <t xml:space="preserve">297,67</t>
  </si>
  <si>
    <t xml:space="preserve">99,30%</t>
  </si>
  <si>
    <t xml:space="preserve"> 00037758 </t>
  </si>
  <si>
    <t xml:space="preserve">CAMINHAO TRUCADO, PESO BRUTO TOTAL 23000 KG, CARGA UTIL MAXIMA 15285 KG, DISTANCIA ENTRE EIXOS 4,80 M, POTENCIA 326 CV (INCLUI CABINE E CHASSI, NAO INCLUI CARROCERIA)</t>
  </si>
  <si>
    <t xml:space="preserve">0,0005341</t>
  </si>
  <si>
    <t xml:space="preserve">555.574,66</t>
  </si>
  <si>
    <t xml:space="preserve">296,75</t>
  </si>
  <si>
    <t xml:space="preserve"> 00004720 </t>
  </si>
  <si>
    <t xml:space="preserve">PEDRA BRITADA N. 0, OU PEDRISCO (4,8 A 9,5 MM) POSTO PEDREIRA/FORNECEDOR, SEM FRETE</t>
  </si>
  <si>
    <t xml:space="preserve">2,6741571</t>
  </si>
  <si>
    <t xml:space="preserve">110,79</t>
  </si>
  <si>
    <t xml:space="preserve">296,27</t>
  </si>
  <si>
    <t xml:space="preserve">99,31%</t>
  </si>
  <si>
    <t xml:space="preserve">12,00</t>
  </si>
  <si>
    <t xml:space="preserve">287,80</t>
  </si>
  <si>
    <t xml:space="preserve">99,32%</t>
  </si>
  <si>
    <t xml:space="preserve">163,2220191</t>
  </si>
  <si>
    <t xml:space="preserve">1,76</t>
  </si>
  <si>
    <t xml:space="preserve">287,27</t>
  </si>
  <si>
    <t xml:space="preserve">56,93</t>
  </si>
  <si>
    <t xml:space="preserve">284,46</t>
  </si>
  <si>
    <t xml:space="preserve">99,33%</t>
  </si>
  <si>
    <t xml:space="preserve">11,80</t>
  </si>
  <si>
    <t xml:space="preserve">283,01</t>
  </si>
  <si>
    <t xml:space="preserve"> ELETRODUTO EM ACO GALVANIZADO ELETROLITICO, LEVE, DIAMETRO 1", PAREDE DE 0,90 MM</t>
  </si>
  <si>
    <t xml:space="preserve">15,7392677</t>
  </si>
  <si>
    <t xml:space="preserve">17,96</t>
  </si>
  <si>
    <t xml:space="preserve">282,68</t>
  </si>
  <si>
    <t xml:space="preserve">99,34%</t>
  </si>
  <si>
    <t xml:space="preserve"> ED-14648 </t>
  </si>
  <si>
    <t xml:space="preserve">EPI PARA CARPINTEIRO DE FORMA - HORISTA ( ENCARGOS COMPLEMENTARES)</t>
  </si>
  <si>
    <t xml:space="preserve">1,29</t>
  </si>
  <si>
    <t xml:space="preserve">271,85</t>
  </si>
  <si>
    <t xml:space="preserve">99,35%</t>
  </si>
  <si>
    <t xml:space="preserve">135,04</t>
  </si>
  <si>
    <t xml:space="preserve">269,90</t>
  </si>
  <si>
    <t xml:space="preserve">269,13</t>
  </si>
  <si>
    <t xml:space="preserve">268,95</t>
  </si>
  <si>
    <t xml:space="preserve">99,36%</t>
  </si>
  <si>
    <t xml:space="preserve">67,21</t>
  </si>
  <si>
    <t xml:space="preserve">268,66</t>
  </si>
  <si>
    <t xml:space="preserve">99,37%</t>
  </si>
  <si>
    <t xml:space="preserve"> 00002705 </t>
  </si>
  <si>
    <t xml:space="preserve">ENERGIA ELETRICA ATE 2000 KWH INDUSTRIAL, SEM DEMANDA</t>
  </si>
  <si>
    <t xml:space="preserve">KWH</t>
  </si>
  <si>
    <t xml:space="preserve">255,6363661</t>
  </si>
  <si>
    <t xml:space="preserve">1,04</t>
  </si>
  <si>
    <t xml:space="preserve">265,86</t>
  </si>
  <si>
    <t xml:space="preserve"> M0082 </t>
  </si>
  <si>
    <t xml:space="preserve">Areia média lavada</t>
  </si>
  <si>
    <t xml:space="preserve">1,6746757</t>
  </si>
  <si>
    <t xml:space="preserve">158,38</t>
  </si>
  <si>
    <t xml:space="preserve">265,24</t>
  </si>
  <si>
    <t xml:space="preserve">99,38%</t>
  </si>
  <si>
    <t xml:space="preserve"> ED-14701 </t>
  </si>
  <si>
    <t xml:space="preserve">FERRAMENTAS PARA AJUDANTE DE ARMADOR - HORISTA (ENCARGOS COMPLEMENTARES)</t>
  </si>
  <si>
    <t xml:space="preserve">262,21</t>
  </si>
  <si>
    <t xml:space="preserve">131,03</t>
  </si>
  <si>
    <t xml:space="preserve">261,88</t>
  </si>
  <si>
    <t xml:space="preserve">99,39%</t>
  </si>
  <si>
    <t xml:space="preserve"> 00012736 </t>
  </si>
  <si>
    <t xml:space="preserve">64,96</t>
  </si>
  <si>
    <t xml:space="preserve">259,66</t>
  </si>
  <si>
    <t xml:space="preserve">99,40%</t>
  </si>
  <si>
    <t xml:space="preserve"> 00014513 </t>
  </si>
  <si>
    <t xml:space="preserve">ROLO COMPACTADOR PE DE CARNEIRO VIBRATORIO, POTENCIA 80 HP, PESO OPERACIONAL SEM/COM LASTRO 7,4/8,8 T, LARGURA DE TRABALHO 1,68 M</t>
  </si>
  <si>
    <t xml:space="preserve">0,0004920</t>
  </si>
  <si>
    <t xml:space="preserve">518.900,53</t>
  </si>
  <si>
    <t xml:space="preserve">255,28</t>
  </si>
  <si>
    <t xml:space="preserve">9,01</t>
  </si>
  <si>
    <t xml:space="preserve">252,11</t>
  </si>
  <si>
    <t xml:space="preserve">99,41%</t>
  </si>
  <si>
    <t xml:space="preserve">45,9686549</t>
  </si>
  <si>
    <t xml:space="preserve">5,47</t>
  </si>
  <si>
    <t xml:space="preserve">251,45</t>
  </si>
  <si>
    <t xml:space="preserve"> ED-14647 </t>
  </si>
  <si>
    <t xml:space="preserve">EPI PARA ARMADOR - HORISTA (ENCARGOS COMPLEMENTARES)</t>
  </si>
  <si>
    <t xml:space="preserve">250,43</t>
  </si>
  <si>
    <t xml:space="preserve">99,42%</t>
  </si>
  <si>
    <t xml:space="preserve"> MOED- 20140 </t>
  </si>
  <si>
    <t xml:space="preserve">CARPINTEIRO DE ESQUADRIA</t>
  </si>
  <si>
    <t xml:space="preserve">12,5469998</t>
  </si>
  <si>
    <t xml:space="preserve">250,06</t>
  </si>
  <si>
    <t xml:space="preserve">61,71</t>
  </si>
  <si>
    <t xml:space="preserve">246,67</t>
  </si>
  <si>
    <t xml:space="preserve">99,43%</t>
  </si>
  <si>
    <t xml:space="preserve">71,9509380</t>
  </si>
  <si>
    <t xml:space="preserve">3,42</t>
  </si>
  <si>
    <t xml:space="preserve">246,07</t>
  </si>
  <si>
    <t xml:space="preserve">99,44%</t>
  </si>
  <si>
    <t xml:space="preserve">22,36</t>
  </si>
  <si>
    <t xml:space="preserve">245,79</t>
  </si>
  <si>
    <t xml:space="preserve"> ED-5224 </t>
  </si>
  <si>
    <t xml:space="preserve">CURSO DE CAPACITAÇÃO PARA ELETRICISTA ( ENCARGOS COMPLEMENTARES) - HORISTA</t>
  </si>
  <si>
    <t xml:space="preserve">0,51</t>
  </si>
  <si>
    <t xml:space="preserve">241,61</t>
  </si>
  <si>
    <t xml:space="preserve">99,45%</t>
  </si>
  <si>
    <t xml:space="preserve">ARGAMASSA COLANTE ( TIPO: AC-III|UTILIZAÇÃO: AMBIENTES INTERNOS E EXTERNOS)</t>
  </si>
  <si>
    <t xml:space="preserve">131,8101212</t>
  </si>
  <si>
    <t xml:space="preserve">1,82</t>
  </si>
  <si>
    <t xml:space="preserve">239,89</t>
  </si>
  <si>
    <t xml:space="preserve">29,77</t>
  </si>
  <si>
    <t xml:space="preserve">238,00</t>
  </si>
  <si>
    <t xml:space="preserve">99,46%</t>
  </si>
  <si>
    <t xml:space="preserve"> 00004721 </t>
  </si>
  <si>
    <t xml:space="preserve">PEDRA BRITADA N. 1 (9,5 a 19 MM) POSTO PEDREIRA/FORNECEDOR, SEM FRETE</t>
  </si>
  <si>
    <t xml:space="preserve">2,4612154</t>
  </si>
  <si>
    <t xml:space="preserve">95,96</t>
  </si>
  <si>
    <t xml:space="preserve">236,18</t>
  </si>
  <si>
    <t xml:space="preserve">10,49</t>
  </si>
  <si>
    <t xml:space="preserve">230,62</t>
  </si>
  <si>
    <t xml:space="preserve">99,47%</t>
  </si>
  <si>
    <t xml:space="preserve">5,74</t>
  </si>
  <si>
    <t xml:space="preserve">229,44</t>
  </si>
  <si>
    <t xml:space="preserve">70,9516195</t>
  </si>
  <si>
    <t xml:space="preserve">3,20</t>
  </si>
  <si>
    <t xml:space="preserve">227,05</t>
  </si>
  <si>
    <t xml:space="preserve">99,48%</t>
  </si>
  <si>
    <t xml:space="preserve">222,81</t>
  </si>
  <si>
    <t xml:space="preserve">1,4989779</t>
  </si>
  <si>
    <t xml:space="preserve">144,98</t>
  </si>
  <si>
    <t xml:space="preserve">217,32</t>
  </si>
  <si>
    <t xml:space="preserve">0,00%</t>
  </si>
  <si>
    <t xml:space="preserve">99,49%</t>
  </si>
  <si>
    <t xml:space="preserve"> 00020047 </t>
  </si>
  <si>
    <t xml:space="preserve">REDUCAO EXCENTRICA PVC, SERIE R, DN 150 X 100 MM, PARA ESGOTO OU AGUAS PLUVIAIS PREDIAIS</t>
  </si>
  <si>
    <t xml:space="preserve">3,3667643</t>
  </si>
  <si>
    <t xml:space="preserve">63,83</t>
  </si>
  <si>
    <t xml:space="preserve">214,90</t>
  </si>
  <si>
    <t xml:space="preserve">35,55</t>
  </si>
  <si>
    <t xml:space="preserve">213,15</t>
  </si>
  <si>
    <t xml:space="preserve">99,50%</t>
  </si>
  <si>
    <t xml:space="preserve">106,45</t>
  </si>
  <si>
    <t xml:space="preserve">212,75</t>
  </si>
  <si>
    <t xml:space="preserve"> MATED- 11497 </t>
  </si>
  <si>
    <t xml:space="preserve">42,35</t>
  </si>
  <si>
    <t xml:space="preserve">211,61</t>
  </si>
  <si>
    <t xml:space="preserve">99,51%</t>
  </si>
  <si>
    <t xml:space="preserve"> MATED- 11350 </t>
  </si>
  <si>
    <t xml:space="preserve">SARRAFO NÃO APARELHADO (SEÇÃO TRANSVERSAL: : 1"X3"[POL. ]|ALTURA: 75MM[3"]| ESPESSURA: 25MM[1"]|TIPO DE MADEIRA: PINUS, MISTA OU EQUIVALENTE DA REGIÃO)</t>
  </si>
  <si>
    <t xml:space="preserve">123,4711030</t>
  </si>
  <si>
    <t xml:space="preserve">1,70</t>
  </si>
  <si>
    <t xml:space="preserve">209,90</t>
  </si>
  <si>
    <t xml:space="preserve"> 00020170 </t>
  </si>
  <si>
    <t xml:space="preserve">LUVA SIMPLES, PVC SERIE R, 100 MM, PARA ESGOTO OU AGUAS PLUVIAIS PREDIAIS</t>
  </si>
  <si>
    <t xml:space="preserve">11,1094047</t>
  </si>
  <si>
    <t xml:space="preserve">18,44</t>
  </si>
  <si>
    <t xml:space="preserve">204,86</t>
  </si>
  <si>
    <t xml:space="preserve">99,52%</t>
  </si>
  <si>
    <t xml:space="preserve">57,4798056</t>
  </si>
  <si>
    <t xml:space="preserve">3,55</t>
  </si>
  <si>
    <t xml:space="preserve">204,05</t>
  </si>
  <si>
    <t xml:space="preserve">69,9453056</t>
  </si>
  <si>
    <t xml:space="preserve">203,54</t>
  </si>
  <si>
    <t xml:space="preserve">99,53%</t>
  </si>
  <si>
    <t xml:space="preserve">100,80</t>
  </si>
  <si>
    <t xml:space="preserve">201,46</t>
  </si>
  <si>
    <t xml:space="preserve"> 00007622 </t>
  </si>
  <si>
    <t xml:space="preserve">TRATOR DE ESTEIRAS, POTENCIA DE 100 HP, PESO OPERACIONAL DE 9,4 T, COM LAMINA COM CAPACIDADE DE 2,19 M3</t>
  </si>
  <si>
    <t xml:space="preserve">0,0001868</t>
  </si>
  <si>
    <t xml:space="preserve">1.072.204,30</t>
  </si>
  <si>
    <t xml:space="preserve">200,26</t>
  </si>
  <si>
    <t xml:space="preserve">99,54%</t>
  </si>
  <si>
    <t xml:space="preserve">100,15</t>
  </si>
  <si>
    <t xml:space="preserve">200,16</t>
  </si>
  <si>
    <t xml:space="preserve">ADESIVO (TIPO: MASSA PLÁSTICA|COMPOSIÇÃO: RESINA POLIÉSTER| APLICAÇÃO: PEDRAS/ METAIS|COR: BRANCA, CINZA OU PRETA| CATALIZADOR: INCLUSO| RENDIMENTO: 0,59KG/M2)</t>
  </si>
  <si>
    <t xml:space="preserve">7,4639705</t>
  </si>
  <si>
    <t xml:space="preserve">26,69</t>
  </si>
  <si>
    <t xml:space="preserve">199,21</t>
  </si>
  <si>
    <t xml:space="preserve"> ED-14651 </t>
  </si>
  <si>
    <t xml:space="preserve">EPI PARA BOMBEIRO/ ENCANADOR - HORISTA ( ENCARGOS COMPLEMENTARES)</t>
  </si>
  <si>
    <t xml:space="preserve">0,95</t>
  </si>
  <si>
    <t xml:space="preserve">198,68</t>
  </si>
  <si>
    <t xml:space="preserve">99,55%</t>
  </si>
  <si>
    <t xml:space="preserve"> 00004222 </t>
  </si>
  <si>
    <t xml:space="preserve">GASOLINA COMUM</t>
  </si>
  <si>
    <t xml:space="preserve">26,2678290</t>
  </si>
  <si>
    <t xml:space="preserve">7,55</t>
  </si>
  <si>
    <t xml:space="preserve">198,32</t>
  </si>
  <si>
    <t xml:space="preserve"> ED-5225 </t>
  </si>
  <si>
    <t xml:space="preserve">CURSO DE CAPACITAÇÃO PARA AUXILIAR DE ELETRICISTA (ENCARGOS COMPLEMENTARES) - HORISTA</t>
  </si>
  <si>
    <t xml:space="preserve">0,39</t>
  </si>
  <si>
    <t xml:space="preserve">196,01</t>
  </si>
  <si>
    <t xml:space="preserve">99,56%</t>
  </si>
  <si>
    <t xml:space="preserve">37,9741062</t>
  </si>
  <si>
    <t xml:space="preserve">5,09</t>
  </si>
  <si>
    <t xml:space="preserve">193,29</t>
  </si>
  <si>
    <t xml:space="preserve">22,9843274</t>
  </si>
  <si>
    <t xml:space="preserve">8,31</t>
  </si>
  <si>
    <t xml:space="preserve">191,00</t>
  </si>
  <si>
    <t xml:space="preserve">99,57%</t>
  </si>
  <si>
    <t xml:space="preserve"> MATED- 11331 </t>
  </si>
  <si>
    <t xml:space="preserve">PREGO 17X27 COM CABEÇA (COMPRIMENTO: 62,1 MM|DIÂMETRO: 3,0 MM| QUANTIDADE POR QUILO: 290)</t>
  </si>
  <si>
    <t xml:space="preserve">9,6525381</t>
  </si>
  <si>
    <t xml:space="preserve">19,75</t>
  </si>
  <si>
    <t xml:space="preserve">190,64</t>
  </si>
  <si>
    <t xml:space="preserve">1,2051782</t>
  </si>
  <si>
    <t xml:space="preserve">157,50</t>
  </si>
  <si>
    <t xml:space="preserve">189,82</t>
  </si>
  <si>
    <t xml:space="preserve">11,8479211</t>
  </si>
  <si>
    <t xml:space="preserve">16,01</t>
  </si>
  <si>
    <t xml:space="preserve">189,69</t>
  </si>
  <si>
    <t xml:space="preserve">99,58%</t>
  </si>
  <si>
    <t xml:space="preserve"> 00039660 </t>
  </si>
  <si>
    <t xml:space="preserve">46,75</t>
  </si>
  <si>
    <t xml:space="preserve">186,87</t>
  </si>
  <si>
    <t xml:space="preserve"> 00000541 </t>
  </si>
  <si>
    <t xml:space="preserve">BANCADA DE MARMORE SINTETICO COM UMA CUBA, 120 X *60* CM</t>
  </si>
  <si>
    <t xml:space="preserve">154,00</t>
  </si>
  <si>
    <t xml:space="preserve">185,60</t>
  </si>
  <si>
    <t xml:space="preserve">99,59%</t>
  </si>
  <si>
    <t xml:space="preserve">152,30</t>
  </si>
  <si>
    <t xml:space="preserve">183,55</t>
  </si>
  <si>
    <t xml:space="preserve"> ED-5242 </t>
  </si>
  <si>
    <t xml:space="preserve">CURSO DE CAPACITAÇÃO PARA PINTOR (ENCARGOS COMPLEMENTARES) - HORISTA</t>
  </si>
  <si>
    <t xml:space="preserve">0,20</t>
  </si>
  <si>
    <t xml:space="preserve">182,23</t>
  </si>
  <si>
    <t xml:space="preserve">99,60%</t>
  </si>
  <si>
    <t xml:space="preserve"> ED-14667 </t>
  </si>
  <si>
    <t xml:space="preserve">EPI PARA AJUDANTE DE TELHADISTA - HORISTA ( ENCARGOS COMPLEMENTARES)</t>
  </si>
  <si>
    <t xml:space="preserve">181,52</t>
  </si>
  <si>
    <t xml:space="preserve"> ED-14670 </t>
  </si>
  <si>
    <t xml:space="preserve">EPI PARA TELHADISTA - HORISTA (ENCARGOS COMPLEMENTARES)</t>
  </si>
  <si>
    <t xml:space="preserve">180,70</t>
  </si>
  <si>
    <t xml:space="preserve">180,58</t>
  </si>
  <si>
    <t xml:space="preserve">99,61%</t>
  </si>
  <si>
    <t xml:space="preserve">27,1874614</t>
  </si>
  <si>
    <t xml:space="preserve">6,62</t>
  </si>
  <si>
    <t xml:space="preserve">179,98</t>
  </si>
  <si>
    <t xml:space="preserve"> 00002673 </t>
  </si>
  <si>
    <t xml:space="preserve">ELETRODUTO DE PVC RIGIDO ROSCAVEL DE 1/2 ", SEM LUVA</t>
  </si>
  <si>
    <t xml:space="preserve">39,2853471</t>
  </si>
  <si>
    <t xml:space="preserve">177,18</t>
  </si>
  <si>
    <t xml:space="preserve">99,62%</t>
  </si>
  <si>
    <t xml:space="preserve">25,25</t>
  </si>
  <si>
    <t xml:space="preserve">176,63</t>
  </si>
  <si>
    <t xml:space="preserve">69,9523009</t>
  </si>
  <si>
    <t xml:space="preserve">2,49</t>
  </si>
  <si>
    <t xml:space="preserve">174,18</t>
  </si>
  <si>
    <t xml:space="preserve"> ED-14683 </t>
  </si>
  <si>
    <t xml:space="preserve">FERRAMENTAS PARA ARMADOR - HORISTA ( ENCARGOS COMPLEMENTARES)</t>
  </si>
  <si>
    <t xml:space="preserve">171,47</t>
  </si>
  <si>
    <t xml:space="preserve">99,63%</t>
  </si>
  <si>
    <t xml:space="preserve">42,9706991</t>
  </si>
  <si>
    <t xml:space="preserve">3,98</t>
  </si>
  <si>
    <t xml:space="preserve">171,02</t>
  </si>
  <si>
    <t xml:space="preserve">17,07</t>
  </si>
  <si>
    <t xml:space="preserve">170,58</t>
  </si>
  <si>
    <t xml:space="preserve">99,64%</t>
  </si>
  <si>
    <t xml:space="preserve">347,8096013</t>
  </si>
  <si>
    <t xml:space="preserve">0,49</t>
  </si>
  <si>
    <t xml:space="preserve">170,43</t>
  </si>
  <si>
    <t xml:space="preserve"> 00011881 </t>
  </si>
  <si>
    <t xml:space="preserve">CAIXA DE GORDURA CILINDRICA EM CONCRETO SIMPLES,  PRE-MOLDADA, COM DIAMETRO DE 40 CM E ALTURA DE 45 CM, COM TAMPA</t>
  </si>
  <si>
    <t xml:space="preserve">141,09</t>
  </si>
  <si>
    <t xml:space="preserve">170,04</t>
  </si>
  <si>
    <t xml:space="preserve">1.538,9505843</t>
  </si>
  <si>
    <t xml:space="preserve">0,11</t>
  </si>
  <si>
    <t xml:space="preserve">169,28</t>
  </si>
  <si>
    <t xml:space="preserve">99,65%</t>
  </si>
  <si>
    <t xml:space="preserve">7,05</t>
  </si>
  <si>
    <t xml:space="preserve">169,08</t>
  </si>
  <si>
    <t xml:space="preserve">12,3156022</t>
  </si>
  <si>
    <t xml:space="preserve">13,70</t>
  </si>
  <si>
    <t xml:space="preserve">168,72</t>
  </si>
  <si>
    <t xml:space="preserve">99,66%</t>
  </si>
  <si>
    <t xml:space="preserve"> ED-14666 </t>
  </si>
  <si>
    <t xml:space="preserve">EPI PARA AJUDANTE DE CARPINTEIRO - HORISTA ( ENCARGOS COMPLEMENTARES)</t>
  </si>
  <si>
    <t xml:space="preserve">168,70</t>
  </si>
  <si>
    <t xml:space="preserve"> M1429 </t>
  </si>
  <si>
    <t xml:space="preserve">Tábua de pinho de terceira - E = 2,5 cm</t>
  </si>
  <si>
    <t xml:space="preserve">5,5402222</t>
  </si>
  <si>
    <t xml:space="preserve">30,43</t>
  </si>
  <si>
    <t xml:space="preserve">168,59</t>
  </si>
  <si>
    <t xml:space="preserve"> ED-8409 </t>
  </si>
  <si>
    <t xml:space="preserve">FORMA E DESFORMA PARA PILAR COM CHAPA DE COMPENSADO RESINADO, ESP. 12MM, REAPROVEITAMENTO (3X), EXCLUSIVE ESCORAMENTO</t>
  </si>
  <si>
    <t xml:space="preserve">2,2985926</t>
  </si>
  <si>
    <t xml:space="preserve">72,82</t>
  </si>
  <si>
    <t xml:space="preserve">167,38</t>
  </si>
  <si>
    <t xml:space="preserve">99,67%</t>
  </si>
  <si>
    <t xml:space="preserve">167,21</t>
  </si>
  <si>
    <t xml:space="preserve">167,10</t>
  </si>
  <si>
    <t xml:space="preserve">FITA ANTIDERRAPANTE ( TRÁFEDO: MÉDIO|MÉTODO DE APLICAÇÃO: ADESIVO| LARGURA: 50MM|COR: PRETA OU TRANSPARENTE |COMPRIMENTO: 5M)</t>
  </si>
  <si>
    <t xml:space="preserve">13,87</t>
  </si>
  <si>
    <t xml:space="preserve">166,33</t>
  </si>
  <si>
    <t xml:space="preserve"> 00044056 </t>
  </si>
  <si>
    <t xml:space="preserve">CAMINHAO TOCO, PESO BRUTO TOTAL 10700 KG, CARGA UTIL MAXIMA 7400 KG, DISTANCIA ENTRE EIXOS 4,00 M, POTENCIA 175 CV (INCLUI CABINE E CHASSI, NAO INCLUI CARROCERIA)</t>
  </si>
  <si>
    <t xml:space="preserve">0,0004559</t>
  </si>
  <si>
    <t xml:space="preserve">363.852,41</t>
  </si>
  <si>
    <t xml:space="preserve">165,88</t>
  </si>
  <si>
    <t xml:space="preserve">99,68%</t>
  </si>
  <si>
    <t xml:space="preserve">18,9870531</t>
  </si>
  <si>
    <t xml:space="preserve">8,72</t>
  </si>
  <si>
    <t xml:space="preserve">165,57</t>
  </si>
  <si>
    <t xml:space="preserve">0,22</t>
  </si>
  <si>
    <t xml:space="preserve">164,15</t>
  </si>
  <si>
    <t xml:space="preserve">99,69%</t>
  </si>
  <si>
    <t xml:space="preserve"> ED-5233 </t>
  </si>
  <si>
    <t xml:space="preserve">CURSO DE CAPACITAÇÃO PARA MONTADOR DE ESTRUTURA METÁLICA ( ENCARGOS COMPLEMENTARES) - HORISTA</t>
  </si>
  <si>
    <t xml:space="preserve">0,14</t>
  </si>
  <si>
    <t xml:space="preserve">164,05</t>
  </si>
  <si>
    <t xml:space="preserve"> M0192 </t>
  </si>
  <si>
    <t xml:space="preserve">Brita 2</t>
  </si>
  <si>
    <t xml:space="preserve">1,4345826</t>
  </si>
  <si>
    <t xml:space="preserve">111,67</t>
  </si>
  <si>
    <t xml:space="preserve">160,20</t>
  </si>
  <si>
    <t xml:space="preserve"> 00000242 </t>
  </si>
  <si>
    <t xml:space="preserve">AJUDANTE ESPECIALIZADO</t>
  </si>
  <si>
    <t xml:space="preserve">12,3485737</t>
  </si>
  <si>
    <t xml:space="preserve">160,04</t>
  </si>
  <si>
    <t xml:space="preserve">99,70%</t>
  </si>
  <si>
    <t xml:space="preserve"> MATED- 12464 </t>
  </si>
  <si>
    <t xml:space="preserve">IGOL - IMPERMEABILIZANTE ASFÁLTICO</t>
  </si>
  <si>
    <t xml:space="preserve">15,99</t>
  </si>
  <si>
    <t xml:space="preserve">159,79</t>
  </si>
  <si>
    <t xml:space="preserve">158,28</t>
  </si>
  <si>
    <t xml:space="preserve">158,17</t>
  </si>
  <si>
    <t xml:space="preserve"> 00004096 </t>
  </si>
  <si>
    <t xml:space="preserve">MOTORISTA OPERADOR DE CAMINHAO COM MUNCK</t>
  </si>
  <si>
    <t xml:space="preserve">10,1631567</t>
  </si>
  <si>
    <t xml:space="preserve">15,45</t>
  </si>
  <si>
    <t xml:space="preserve">157,02</t>
  </si>
  <si>
    <t xml:space="preserve">99,71%</t>
  </si>
  <si>
    <t xml:space="preserve"> MATED- 12372 </t>
  </si>
  <si>
    <t xml:space="preserve">PREGO 17X21 SEM CABEÇA  (COMPRIMENTO: 48 MM|DIÂMETRO: 3,0 MM| QUANTIDADE POR QUILO: 334)</t>
  </si>
  <si>
    <t xml:space="preserve">6,5684538</t>
  </si>
  <si>
    <t xml:space="preserve">23,90</t>
  </si>
  <si>
    <t xml:space="preserve">156,99</t>
  </si>
  <si>
    <t xml:space="preserve">31,40</t>
  </si>
  <si>
    <t xml:space="preserve">156,89</t>
  </si>
  <si>
    <t xml:space="preserve"> ED-14645 </t>
  </si>
  <si>
    <t xml:space="preserve">EPI PARA AJUDANTE DE BOMBEIRO/ENCANADOR - HORISTA (ENCARGOS COMPLEMENTARES)</t>
  </si>
  <si>
    <t xml:space="preserve">156,04</t>
  </si>
  <si>
    <t xml:space="preserve">99,72%</t>
  </si>
  <si>
    <t xml:space="preserve"> 00037329 </t>
  </si>
  <si>
    <t xml:space="preserve">REJUNTE EPOXI, QUALQUER COR</t>
  </si>
  <si>
    <t xml:space="preserve">1,8911545</t>
  </si>
  <si>
    <t xml:space="preserve">80,38</t>
  </si>
  <si>
    <t xml:space="preserve">152,01</t>
  </si>
  <si>
    <t xml:space="preserve">16,5663038</t>
  </si>
  <si>
    <t xml:space="preserve">8,93</t>
  </si>
  <si>
    <t xml:space="preserve">147,94</t>
  </si>
  <si>
    <t xml:space="preserve">4,0376468</t>
  </si>
  <si>
    <t xml:space="preserve">36,58</t>
  </si>
  <si>
    <t xml:space="preserve">147,70</t>
  </si>
  <si>
    <t xml:space="preserve">99,73%</t>
  </si>
  <si>
    <t xml:space="preserve"> 00006138 </t>
  </si>
  <si>
    <t xml:space="preserve">ANEL DE VEDACAO, PVC FLEXIVEL, 100 MM, PARA SAIDA DE BACIA / VASO SANITARIO</t>
  </si>
  <si>
    <t xml:space="preserve">146,67</t>
  </si>
  <si>
    <t xml:space="preserve">6,03</t>
  </si>
  <si>
    <t xml:space="preserve">144,62</t>
  </si>
  <si>
    <t xml:space="preserve">15,89</t>
  </si>
  <si>
    <t xml:space="preserve">142,91</t>
  </si>
  <si>
    <t xml:space="preserve">99,74%</t>
  </si>
  <si>
    <t xml:space="preserve"> 00020183 </t>
  </si>
  <si>
    <t xml:space="preserve">TE DE INSPECAO, PVC, SERIE R, 100 X 75 MM, PARA ESGOTO OU AGUAS PLUVIAIS PREDIAIS</t>
  </si>
  <si>
    <t xml:space="preserve">2,0824400</t>
  </si>
  <si>
    <t xml:space="preserve">66,88</t>
  </si>
  <si>
    <t xml:space="preserve">139,27</t>
  </si>
  <si>
    <t xml:space="preserve">1.147,2072415</t>
  </si>
  <si>
    <t xml:space="preserve">0,12</t>
  </si>
  <si>
    <t xml:space="preserve">137,66</t>
  </si>
  <si>
    <t xml:space="preserve"> MOED- 4107 </t>
  </si>
  <si>
    <t xml:space="preserve">APLICADOR DE IMPE RMEABILIZAÇÃO</t>
  </si>
  <si>
    <t xml:space="preserve">137,51</t>
  </si>
  <si>
    <t xml:space="preserve">99,75%</t>
  </si>
  <si>
    <t xml:space="preserve">10,56</t>
  </si>
  <si>
    <t xml:space="preserve">137,19</t>
  </si>
  <si>
    <t xml:space="preserve">11,24</t>
  </si>
  <si>
    <t xml:space="preserve">134,79</t>
  </si>
  <si>
    <t xml:space="preserve"> 00004239 </t>
  </si>
  <si>
    <t xml:space="preserve">OPERADOR DE MOTONIVELADORA</t>
  </si>
  <si>
    <t xml:space="preserve">6,4801014</t>
  </si>
  <si>
    <t xml:space="preserve">20,75</t>
  </si>
  <si>
    <t xml:space="preserve">134,46</t>
  </si>
  <si>
    <t xml:space="preserve">99,76%</t>
  </si>
  <si>
    <t xml:space="preserve">9,43</t>
  </si>
  <si>
    <t xml:space="preserve">131,93</t>
  </si>
  <si>
    <t xml:space="preserve"> MATED- 8359 </t>
  </si>
  <si>
    <t xml:space="preserve">BARRA AÇO CA-50 (BITOLA: 20,00 MM|MASSA LINEAR: 2 ,466 KG/M)</t>
  </si>
  <si>
    <t xml:space="preserve">16,9955990</t>
  </si>
  <si>
    <t xml:space="preserve">129,85</t>
  </si>
  <si>
    <t xml:space="preserve">6,3616621</t>
  </si>
  <si>
    <t xml:space="preserve">20,30</t>
  </si>
  <si>
    <t xml:space="preserve">129,14</t>
  </si>
  <si>
    <t xml:space="preserve">99,77%</t>
  </si>
  <si>
    <t xml:space="preserve">3,40</t>
  </si>
  <si>
    <t xml:space="preserve">129,11</t>
  </si>
  <si>
    <t xml:space="preserve"> 00004238 </t>
  </si>
  <si>
    <t xml:space="preserve">OPERADOR DE ROLO COMPACTADOR</t>
  </si>
  <si>
    <t xml:space="preserve">9,6001502</t>
  </si>
  <si>
    <t xml:space="preserve">13,43</t>
  </si>
  <si>
    <t xml:space="preserve">128,93</t>
  </si>
  <si>
    <t xml:space="preserve"> M0284 </t>
  </si>
  <si>
    <t xml:space="preserve">Caibro de pinho - L = 7,5 cm e E = 7,5 cm</t>
  </si>
  <si>
    <t xml:space="preserve">7,6336707</t>
  </si>
  <si>
    <t xml:space="preserve">16,56</t>
  </si>
  <si>
    <t xml:space="preserve">126,41</t>
  </si>
  <si>
    <t xml:space="preserve">93,2697322</t>
  </si>
  <si>
    <t xml:space="preserve">1,35</t>
  </si>
  <si>
    <t xml:space="preserve">125,91</t>
  </si>
  <si>
    <t xml:space="preserve">99,78%</t>
  </si>
  <si>
    <t xml:space="preserve">20,66</t>
  </si>
  <si>
    <t xml:space="preserve">123,88</t>
  </si>
  <si>
    <t xml:space="preserve">0,08</t>
  </si>
  <si>
    <t xml:space="preserve">123,12</t>
  </si>
  <si>
    <t xml:space="preserve">123,01</t>
  </si>
  <si>
    <t xml:space="preserve">122,93</t>
  </si>
  <si>
    <t xml:space="preserve">99,79%</t>
  </si>
  <si>
    <t xml:space="preserve">121,54</t>
  </si>
  <si>
    <t xml:space="preserve">121,46</t>
  </si>
  <si>
    <t xml:space="preserve"> 00003279 </t>
  </si>
  <si>
    <t xml:space="preserve">CAIXA INSPECAO, CONCRETO PRE MOLDADO, CIRCULAR, COM TAMPA, D = 60* CM, H= 60* CM</t>
  </si>
  <si>
    <t xml:space="preserve">98,54</t>
  </si>
  <si>
    <t xml:space="preserve">118,76</t>
  </si>
  <si>
    <t xml:space="preserve">59,30</t>
  </si>
  <si>
    <t xml:space="preserve">118,52</t>
  </si>
  <si>
    <t xml:space="preserve"> 00037752 </t>
  </si>
  <si>
    <t xml:space="preserve">CAMINHAO TOCO, PESO BRUTO TOTAL 16000 KG, CARGA UTIL MAXIMA 11030 KG, DISTANCIA ENTRE EIXOS 5,41 M, POTENCIA 185 CV (INCLUI CABINE E CHASSI, NAO INCLUI CARROCERIA)</t>
  </si>
  <si>
    <t xml:space="preserve">0,0002686</t>
  </si>
  <si>
    <t xml:space="preserve">440.821,20</t>
  </si>
  <si>
    <t xml:space="preserve">118,41</t>
  </si>
  <si>
    <t xml:space="preserve">99,80%</t>
  </si>
  <si>
    <t xml:space="preserve">9,64</t>
  </si>
  <si>
    <t xml:space="preserve">115,60</t>
  </si>
  <si>
    <t xml:space="preserve"> 00012010 </t>
  </si>
  <si>
    <t xml:space="preserve">CONDULETE EM PVC, TIPO "B", SEM TAMPA, DE 1/2" OU 3/4"</t>
  </si>
  <si>
    <t xml:space="preserve">8,4497383</t>
  </si>
  <si>
    <t xml:space="preserve">13,63</t>
  </si>
  <si>
    <t xml:space="preserve">115,17</t>
  </si>
  <si>
    <t xml:space="preserve"> 00012735 </t>
  </si>
  <si>
    <t xml:space="preserve">28,42</t>
  </si>
  <si>
    <t xml:space="preserve">113,60</t>
  </si>
  <si>
    <t xml:space="preserve">37,6133522</t>
  </si>
  <si>
    <t xml:space="preserve">2,96</t>
  </si>
  <si>
    <t xml:space="preserve">111,34</t>
  </si>
  <si>
    <t xml:space="preserve">99,81%</t>
  </si>
  <si>
    <t xml:space="preserve"> M0191 </t>
  </si>
  <si>
    <t xml:space="preserve">Brita 1</t>
  </si>
  <si>
    <t xml:space="preserve">0,9718481</t>
  </si>
  <si>
    <t xml:space="preserve">114,19</t>
  </si>
  <si>
    <t xml:space="preserve">110,98</t>
  </si>
  <si>
    <t xml:space="preserve">110,44</t>
  </si>
  <si>
    <t xml:space="preserve">27,23</t>
  </si>
  <si>
    <t xml:space="preserve">108,85</t>
  </si>
  <si>
    <t xml:space="preserve"> 00010425 </t>
  </si>
  <si>
    <t xml:space="preserve">LAVATORIO DE LOUCA BRANCA, SUSPENSO (SEM COLUNA), DIMENSOES *40 X 30* CM</t>
  </si>
  <si>
    <t xml:space="preserve">89,19</t>
  </si>
  <si>
    <t xml:space="preserve">107,49</t>
  </si>
  <si>
    <t xml:space="preserve">99,82%</t>
  </si>
  <si>
    <t xml:space="preserve"> 00002370 </t>
  </si>
  <si>
    <t xml:space="preserve">DISJUNTOR TIPO NEMA, MONOPOLAR 10 ATE 30A, TENSAO MAXIMA DE 240 V</t>
  </si>
  <si>
    <t xml:space="preserve">4,8297067</t>
  </si>
  <si>
    <t xml:space="preserve">22,11</t>
  </si>
  <si>
    <t xml:space="preserve">106,78</t>
  </si>
  <si>
    <t xml:space="preserve">8,63</t>
  </si>
  <si>
    <t xml:space="preserve">103,49</t>
  </si>
  <si>
    <t xml:space="preserve"> 00004093 </t>
  </si>
  <si>
    <t xml:space="preserve">MOTORISTA DE CAMINHAO</t>
  </si>
  <si>
    <t xml:space="preserve">6,8351078</t>
  </si>
  <si>
    <t xml:space="preserve">14,97</t>
  </si>
  <si>
    <t xml:space="preserve">102,32</t>
  </si>
  <si>
    <t xml:space="preserve">5,37</t>
  </si>
  <si>
    <t xml:space="preserve">101,96</t>
  </si>
  <si>
    <t xml:space="preserve">99,83%</t>
  </si>
  <si>
    <t xml:space="preserve"> 00011280 </t>
  </si>
  <si>
    <t xml:space="preserve">CORTADEIRA DE PISO DE CONCRETO E ASFALTO, PARA DISCO PADRAO DE DIAMETRO 350 MM (14") OU 450 MM (18") , MOTOR A GASOLINA, POTENCIA 13 HP, SEM DISCO</t>
  </si>
  <si>
    <t xml:space="preserve">0,0100959</t>
  </si>
  <si>
    <t xml:space="preserve">10.057,72</t>
  </si>
  <si>
    <t xml:space="preserve">101,54</t>
  </si>
  <si>
    <t xml:space="preserve">20,29</t>
  </si>
  <si>
    <t xml:space="preserve">101,38</t>
  </si>
  <si>
    <t xml:space="preserve">9,85</t>
  </si>
  <si>
    <t xml:space="preserve">98,43</t>
  </si>
  <si>
    <t xml:space="preserve"> 00004356 </t>
  </si>
  <si>
    <t xml:space="preserve">PARAFUSO DE ACO ZINCADO COM ROSCA SOBERBA, CABECA CHATA E FENDA SIMPLES, DIAMETRO 4,8 MM, COMPRIMENTO 45 MM</t>
  </si>
  <si>
    <t xml:space="preserve">304,7921681</t>
  </si>
  <si>
    <t xml:space="preserve">97,53</t>
  </si>
  <si>
    <t xml:space="preserve"> ED-14684 </t>
  </si>
  <si>
    <t xml:space="preserve">FERRAMENTAS PARA CARPINTEIRO DE FORMA - HORISTA (ENCARGOS COMPLEMENTARES)</t>
  </si>
  <si>
    <t xml:space="preserve">0,46</t>
  </si>
  <si>
    <t xml:space="preserve">96,94</t>
  </si>
  <si>
    <t xml:space="preserve">99,84%</t>
  </si>
  <si>
    <t xml:space="preserve">7,98</t>
  </si>
  <si>
    <t xml:space="preserve">95,69</t>
  </si>
  <si>
    <t xml:space="preserve">11,76</t>
  </si>
  <si>
    <t xml:space="preserve">94,02</t>
  </si>
  <si>
    <t xml:space="preserve">18,00</t>
  </si>
  <si>
    <t xml:space="preserve">89,94</t>
  </si>
  <si>
    <t xml:space="preserve">88,78</t>
  </si>
  <si>
    <t xml:space="preserve">88,72</t>
  </si>
  <si>
    <t xml:space="preserve">99,85%</t>
  </si>
  <si>
    <t xml:space="preserve">548,3850668</t>
  </si>
  <si>
    <t xml:space="preserve">0,16</t>
  </si>
  <si>
    <t xml:space="preserve">87,74</t>
  </si>
  <si>
    <t xml:space="preserve"> 00004253 </t>
  </si>
  <si>
    <t xml:space="preserve">OPERADOR DE GUINCHO OU GUINCHEIRO</t>
  </si>
  <si>
    <t xml:space="preserve">5,9350937</t>
  </si>
  <si>
    <t xml:space="preserve">87,19</t>
  </si>
  <si>
    <t xml:space="preserve">0,6715771</t>
  </si>
  <si>
    <t xml:space="preserve">129,33</t>
  </si>
  <si>
    <t xml:space="preserve">86,86</t>
  </si>
  <si>
    <t xml:space="preserve"> MATED- 11440 </t>
  </si>
  <si>
    <t xml:space="preserve">SELADOR ACRÍLICO</t>
  </si>
  <si>
    <t xml:space="preserve">12,8741813</t>
  </si>
  <si>
    <t xml:space="preserve">85,74</t>
  </si>
  <si>
    <t xml:space="preserve"> 00001442 </t>
  </si>
  <si>
    <t xml:space="preserve">COMPACTADOR DE SOLO TIPO PLACA VIBRATORIA REVERSIVEL, A GASOLINA, 4 TEMPOS, PESO DE 125 A 150 KG, FORCA CENTRIFUGA DE 2500 A 2800 KGF, LARG. TRABALHO DE 400 A 450 MM, FREQ VIBRACAO DE 4300 A 4500 RPM, VELOC. TRABALHO DE 15 A 20 M/MIN, POT. DE 5,5 A 6,0 HP</t>
  </si>
  <si>
    <t xml:space="preserve">0,0087301</t>
  </si>
  <si>
    <t xml:space="preserve">9.695,30</t>
  </si>
  <si>
    <t xml:space="preserve">84,64</t>
  </si>
  <si>
    <t xml:space="preserve"> 00012737 </t>
  </si>
  <si>
    <t xml:space="preserve">83,69</t>
  </si>
  <si>
    <t xml:space="preserve">83,63</t>
  </si>
  <si>
    <t xml:space="preserve">99,86%</t>
  </si>
  <si>
    <t xml:space="preserve">6,7591910</t>
  </si>
  <si>
    <t xml:space="preserve">12,18</t>
  </si>
  <si>
    <t xml:space="preserve">82,33</t>
  </si>
  <si>
    <t xml:space="preserve"> MATED- 11284 </t>
  </si>
  <si>
    <t xml:space="preserve">BARRA AÇO CA-60 (BITOLA: 4,20 MM|MASSA LINEAR: 0, 109 KG/M)</t>
  </si>
  <si>
    <t xml:space="preserve">8,4977995</t>
  </si>
  <si>
    <t xml:space="preserve">9,65</t>
  </si>
  <si>
    <t xml:space="preserve">82,00</t>
  </si>
  <si>
    <t xml:space="preserve">HIDRÔMETRO (APLICAÇÃO: MEDIDOR DE VAZÃO DE ÁGUA|DIÂMETRO: 20MM (1/ 2")|VAZÃO NOMINAL: 1,5(M3 /H)|VAZÃO MÁXIMA: 3,0(M3/ H)|COMPRIMENTO APROXIMADO: 115MM| PADRÃO: CONCESSIONÁRIA LOCAL)</t>
  </si>
  <si>
    <t xml:space="preserve">81,04</t>
  </si>
  <si>
    <t xml:space="preserve">80,98</t>
  </si>
  <si>
    <t xml:space="preserve"> P9808 </t>
  </si>
  <si>
    <t xml:space="preserve">Carpinteiro</t>
  </si>
  <si>
    <t xml:space="preserve">4,0292525</t>
  </si>
  <si>
    <t xml:space="preserve">19,82</t>
  </si>
  <si>
    <t xml:space="preserve">79,86</t>
  </si>
  <si>
    <t xml:space="preserve">4,0643286</t>
  </si>
  <si>
    <t xml:space="preserve">19,46</t>
  </si>
  <si>
    <t xml:space="preserve">79,09</t>
  </si>
  <si>
    <t xml:space="preserve">99,87%</t>
  </si>
  <si>
    <t xml:space="preserve">13,15</t>
  </si>
  <si>
    <t xml:space="preserve">78,85</t>
  </si>
  <si>
    <t xml:space="preserve">7,4114463</t>
  </si>
  <si>
    <t xml:space="preserve">10,58</t>
  </si>
  <si>
    <t xml:space="preserve">78,41</t>
  </si>
  <si>
    <t xml:space="preserve"> 00020145 </t>
  </si>
  <si>
    <t xml:space="preserve">JUNCAO SIMPLES, PVC SERIE R, DN 150 X 100 MM, PARA ESGOTO OU AGUAS PLUVIAIS PREDIAIS</t>
  </si>
  <si>
    <t xml:space="preserve">0,3944710</t>
  </si>
  <si>
    <t xml:space="preserve">197,47</t>
  </si>
  <si>
    <t xml:space="preserve">77,90</t>
  </si>
  <si>
    <t xml:space="preserve">14,5356084</t>
  </si>
  <si>
    <t xml:space="preserve">5,32</t>
  </si>
  <si>
    <t xml:space="preserve">77,33</t>
  </si>
  <si>
    <t xml:space="preserve"> 00010685 </t>
  </si>
  <si>
    <t xml:space="preserve">ESCAVADEIRA HIDRAULICA SOBRE ESTEIRAS, CACAMBA 0,80M3, PESO OPERACIONAL 17T, POTENCIA BRUTA 111HP</t>
  </si>
  <si>
    <t xml:space="preserve">0,0000888</t>
  </si>
  <si>
    <t xml:space="preserve">867.000,00</t>
  </si>
  <si>
    <t xml:space="preserve">77,02</t>
  </si>
  <si>
    <t xml:space="preserve"> MATED- 12451 </t>
  </si>
  <si>
    <t xml:space="preserve">CADEADO SIMPLES EM LATÃO MACIÇO (LARGURA: 50 MM|COR: DOURADO| HASTE: AÇO CEMENTADO| Nº CHAVES: 2)</t>
  </si>
  <si>
    <t xml:space="preserve">38,25</t>
  </si>
  <si>
    <t xml:space="preserve">76,45</t>
  </si>
  <si>
    <t xml:space="preserve">99,88%</t>
  </si>
  <si>
    <t xml:space="preserve">42,1219628</t>
  </si>
  <si>
    <t xml:space="preserve">1,81</t>
  </si>
  <si>
    <t xml:space="preserve">76,24</t>
  </si>
  <si>
    <t xml:space="preserve"> 00013416 </t>
  </si>
  <si>
    <t xml:space="preserve">TORNEIRA METALICA CROMADA, RETA, DE PAREDE, PARA COZINHA, SEM BICO, SEM AREJADOR, PADRAO POPULAR, 1/2 " OU 3/4 " (REF 1158)</t>
  </si>
  <si>
    <t xml:space="preserve">62,52</t>
  </si>
  <si>
    <t xml:space="preserve">75,35</t>
  </si>
  <si>
    <t xml:space="preserve"> MATED- 11354 </t>
  </si>
  <si>
    <t xml:space="preserve">TÁBUA 3A. CONSTRUÇÃO ( SEÇÃO TRANSVERSAL: 1X12"|ESPESSURA: 25MM| LARGURA: 300MM|TIPO DE MADEIRA: CEDRINHO)</t>
  </si>
  <si>
    <t xml:space="preserve">3,1451885</t>
  </si>
  <si>
    <t xml:space="preserve">23,79</t>
  </si>
  <si>
    <t xml:space="preserve">74,82</t>
  </si>
  <si>
    <t xml:space="preserve"> MATED- 12510 </t>
  </si>
  <si>
    <t xml:space="preserve">KIT CAVALETE PADRÃO CONCESSIONÁRIA LOCAL ( DIÂMETRO: 20MM (1/2")| MODELO: PISO|TUBOS: GALVANIZADOS|NÚMERO DE RAMAIS: 1|REGISTRO: INCLUSO|ALTURA APROXIMADA: 75CM)</t>
  </si>
  <si>
    <t xml:space="preserve">72,91</t>
  </si>
  <si>
    <t xml:space="preserve">72,86</t>
  </si>
  <si>
    <t xml:space="preserve"> MOED- 20134 </t>
  </si>
  <si>
    <t xml:space="preserve">REJUNTADOR</t>
  </si>
  <si>
    <t xml:space="preserve">6,4440491</t>
  </si>
  <si>
    <t xml:space="preserve">72,56</t>
  </si>
  <si>
    <t xml:space="preserve">14,50</t>
  </si>
  <si>
    <t xml:space="preserve">72,45</t>
  </si>
  <si>
    <t xml:space="preserve">99,89%</t>
  </si>
  <si>
    <t xml:space="preserve"> 00006160 </t>
  </si>
  <si>
    <t xml:space="preserve">SOLDADOR (HORISTA)</t>
  </si>
  <si>
    <t xml:space="preserve">4,1792963</t>
  </si>
  <si>
    <t xml:space="preserve">71,88</t>
  </si>
  <si>
    <t xml:space="preserve"> MATED- 11879 </t>
  </si>
  <si>
    <t xml:space="preserve">PERFILADO (TIPO: LISO| MATERIAL: CHAPA DE AÇO| TRATAMENTO: PRÉ- ZINCADO|CHAPA: N°18| LARGURA: 38MM|ALTURA: 19MM|TAMPA: NÃO INCLUSA)</t>
  </si>
  <si>
    <t xml:space="preserve">5,5495469</t>
  </si>
  <si>
    <t xml:space="preserve">71,09</t>
  </si>
  <si>
    <t xml:space="preserve"> 00039795 </t>
  </si>
  <si>
    <t xml:space="preserve">QUADRO DE DISTRIBUICAO, SEM BARRAMENTO, EM PVC, DE EMBUTIR, PARA 6 DISJUNTORES NEMA OU 8 DISJUNTORES DIN</t>
  </si>
  <si>
    <t xml:space="preserve">57,45</t>
  </si>
  <si>
    <t xml:space="preserve">69,24</t>
  </si>
  <si>
    <t xml:space="preserve"> ED-5251 </t>
  </si>
  <si>
    <t xml:space="preserve">CURSO DE CAPACITAÇÃO PARA AJUDANTE DE PINTOR (ENCARGOS COMPLEMENTARES)- HORISTA</t>
  </si>
  <si>
    <t xml:space="preserve">0,15</t>
  </si>
  <si>
    <t xml:space="preserve">69,02</t>
  </si>
  <si>
    <t xml:space="preserve">17,14</t>
  </si>
  <si>
    <t xml:space="preserve">68,51</t>
  </si>
  <si>
    <t xml:space="preserve"> ED-14687 </t>
  </si>
  <si>
    <t xml:space="preserve">FERRAMENTAS PARA BOMBEIRO/ENCANADOR - HORISTA (ENCARGOS COMPLEMENTARES)</t>
  </si>
  <si>
    <t xml:space="preserve">66,92</t>
  </si>
  <si>
    <t xml:space="preserve">99,90%</t>
  </si>
  <si>
    <t xml:space="preserve">Tampão cego com corrente para hidrante em latão ( diâmetro da seção: 2.1/2")</t>
  </si>
  <si>
    <t xml:space="preserve">66,75</t>
  </si>
  <si>
    <t xml:space="preserve">66,70</t>
  </si>
  <si>
    <t xml:space="preserve">16,55</t>
  </si>
  <si>
    <t xml:space="preserve">66,15</t>
  </si>
  <si>
    <t xml:space="preserve">0,05</t>
  </si>
  <si>
    <t xml:space="preserve">65,96</t>
  </si>
  <si>
    <t xml:space="preserve">16,35</t>
  </si>
  <si>
    <t xml:space="preserve">65,36</t>
  </si>
  <si>
    <t xml:space="preserve"> ED-14703 </t>
  </si>
  <si>
    <t xml:space="preserve">FERRAMENTAS PARA AJUDANTE DE TELHADISTA - HORISTA (ENCARGOS COMPLEMENTARES)</t>
  </si>
  <si>
    <t xml:space="preserve">64,73</t>
  </si>
  <si>
    <t xml:space="preserve"> ED-14706 </t>
  </si>
  <si>
    <t xml:space="preserve">FERRAMENTAS PARA TELHADISTA - HORISTA ( ENCARGOS COMPLEMENTARES)</t>
  </si>
  <si>
    <t xml:space="preserve">339,5764494</t>
  </si>
  <si>
    <t xml:space="preserve">64,52</t>
  </si>
  <si>
    <t xml:space="preserve">99,91%</t>
  </si>
  <si>
    <t xml:space="preserve"> 00013415 </t>
  </si>
  <si>
    <t xml:space="preserve">TORNEIRA DE MESA/BANCADA, PARA LAVATORIO, FIXA, METALICA CROMADA, PADRAO POPULAR, 1/2 " OU 3/4 " (REF 1193)</t>
  </si>
  <si>
    <t xml:space="preserve">53,50</t>
  </si>
  <si>
    <t xml:space="preserve">64,48</t>
  </si>
  <si>
    <t xml:space="preserve"> M0310 </t>
  </si>
  <si>
    <t xml:space="preserve">Peça de madeira - L = 7,5 cm e E = 2,5 cm</t>
  </si>
  <si>
    <t xml:space="preserve">19,5252037</t>
  </si>
  <si>
    <t xml:space="preserve">3,30</t>
  </si>
  <si>
    <t xml:space="preserve">64,43</t>
  </si>
  <si>
    <t xml:space="preserve">31,52</t>
  </si>
  <si>
    <t xml:space="preserve"> 00004237 </t>
  </si>
  <si>
    <t xml:space="preserve">OPERADOR DE TRATOR - EXCLUSIVE AGROPECUARIA</t>
  </si>
  <si>
    <t xml:space="preserve">3,8313914</t>
  </si>
  <si>
    <t xml:space="preserve">16,33</t>
  </si>
  <si>
    <t xml:space="preserve">62,57</t>
  </si>
  <si>
    <t xml:space="preserve"> ED-14702 </t>
  </si>
  <si>
    <t xml:space="preserve">FERRAMENTAS PARA AJUDANTE DE CARPINTEIRO - HORISTA ( ENCARGOS COMPLEMENTARES)</t>
  </si>
  <si>
    <t xml:space="preserve">60,16</t>
  </si>
  <si>
    <t xml:space="preserve">12,7383140</t>
  </si>
  <si>
    <t xml:space="preserve">4,71</t>
  </si>
  <si>
    <t xml:space="preserve">60,00</t>
  </si>
  <si>
    <t xml:space="preserve"> 00001013 </t>
  </si>
  <si>
    <t xml:space="preserve">CABO DE COBRE, FLEXIVEL, CLASSE 4 OU 5, ISOLACAO EM PVC/A, ANTICHAMA BWF-B, 1 CONDUTOR, 450/750 V, SECAO NOMINAL 1,5 MM2</t>
  </si>
  <si>
    <t xml:space="preserve">45,9734566</t>
  </si>
  <si>
    <t xml:space="preserve">1,30</t>
  </si>
  <si>
    <t xml:space="preserve">59,77</t>
  </si>
  <si>
    <t xml:space="preserve">99,92%</t>
  </si>
  <si>
    <t xml:space="preserve">55,8134119</t>
  </si>
  <si>
    <t xml:space="preserve">59,72</t>
  </si>
  <si>
    <t xml:space="preserve">59,04</t>
  </si>
  <si>
    <t xml:space="preserve">59,00</t>
  </si>
  <si>
    <t xml:space="preserve"> 00040356 </t>
  </si>
  <si>
    <t xml:space="preserve">14,56</t>
  </si>
  <si>
    <t xml:space="preserve">58,20</t>
  </si>
  <si>
    <t xml:space="preserve">104,9284513</t>
  </si>
  <si>
    <t xml:space="preserve">0,55</t>
  </si>
  <si>
    <t xml:space="preserve">57,71</t>
  </si>
  <si>
    <t xml:space="preserve"> 00010712 </t>
  </si>
  <si>
    <t xml:space="preserve">GUINDAUTO HIDRAULICO, CAPACIDADE MAXIMA DE CARGA 3300 KG, MOMENTO MAXIMO DE CARGA 5,8 TM , ALCANCE MAXIMO HORIZONTAL  7,60 M, PARA MONTAGEM SOBRE CHASSI DE CAMINHAO PBT MINIMO 8000 KG (INCLUI MONTAGEM, NAO INCLUI CAMINHAO)</t>
  </si>
  <si>
    <t xml:space="preserve">0,0006228</t>
  </si>
  <si>
    <t xml:space="preserve">90.715,62</t>
  </si>
  <si>
    <t xml:space="preserve">56,50</t>
  </si>
  <si>
    <t xml:space="preserve">3,1808311</t>
  </si>
  <si>
    <t xml:space="preserve">17,72</t>
  </si>
  <si>
    <t xml:space="preserve">56,36</t>
  </si>
  <si>
    <t xml:space="preserve">55,82</t>
  </si>
  <si>
    <t xml:space="preserve">99,93%</t>
  </si>
  <si>
    <t xml:space="preserve">11,01</t>
  </si>
  <si>
    <t xml:space="preserve">55,01</t>
  </si>
  <si>
    <t xml:space="preserve"> 00037591 </t>
  </si>
  <si>
    <t xml:space="preserve">SUPORTE MAO-FRANCESA EM ACO, ABAS IGUAIS 40 CM, CAPACIDADE MINIMA 70 KG, BRANCO</t>
  </si>
  <si>
    <t xml:space="preserve">2,4103564</t>
  </si>
  <si>
    <t xml:space="preserve">22,29</t>
  </si>
  <si>
    <t xml:space="preserve">53,73</t>
  </si>
  <si>
    <t xml:space="preserve">1,28</t>
  </si>
  <si>
    <t xml:space="preserve">53,72</t>
  </si>
  <si>
    <t xml:space="preserve">PASTA LUBRIFICANTE PARA TUBO DE PVC ( DENSIDADE MÉDIA: 1000KG /M3)</t>
  </si>
  <si>
    <t xml:space="preserve">1,4858450</t>
  </si>
  <si>
    <t xml:space="preserve">36,10</t>
  </si>
  <si>
    <t xml:space="preserve">53,64</t>
  </si>
  <si>
    <t xml:space="preserve"> ED-14681 </t>
  </si>
  <si>
    <t xml:space="preserve">FERRAMENTAS PARA AJUDANTE DE BOMBEIRO/ ENCANADOR - HORISTA ( ENCARGOS COMPLEMENTARES)</t>
  </si>
  <si>
    <t xml:space="preserve">52,56</t>
  </si>
  <si>
    <t xml:space="preserve"> ED-5226 </t>
  </si>
  <si>
    <t xml:space="preserve">CURSO DE CAPACITAÇÃO PARA ENCANADOR OU BOMBEIRO HIDRÁULICO ( ENCARGOS COMPLEMENTARES) - HORISTA</t>
  </si>
  <si>
    <t xml:space="preserve">0,25</t>
  </si>
  <si>
    <t xml:space="preserve">52,28</t>
  </si>
  <si>
    <t xml:space="preserve"> M1358 </t>
  </si>
  <si>
    <t xml:space="preserve">Sarrafo em madeira de terceira - E = 2,5 cm e L = 5 cm</t>
  </si>
  <si>
    <t xml:space="preserve">21,6991869</t>
  </si>
  <si>
    <t xml:space="preserve">2,37</t>
  </si>
  <si>
    <t xml:space="preserve">51,43</t>
  </si>
  <si>
    <t xml:space="preserve">0,7076555</t>
  </si>
  <si>
    <t xml:space="preserve">72,26</t>
  </si>
  <si>
    <t xml:space="preserve">51,14</t>
  </si>
  <si>
    <t xml:space="preserve"> M1205 </t>
  </si>
  <si>
    <t xml:space="preserve">Prego de ferro</t>
  </si>
  <si>
    <t xml:space="preserve">2,9898061</t>
  </si>
  <si>
    <t xml:space="preserve">17,10</t>
  </si>
  <si>
    <t xml:space="preserve">51,13</t>
  </si>
  <si>
    <t xml:space="preserve">99,94%</t>
  </si>
  <si>
    <t xml:space="preserve"> EQED- 8483 </t>
  </si>
  <si>
    <t xml:space="preserve">BETONEIRA  (TIPO: ELÉTRICA|CAPACIDADE NOMINAL: 400L| CAPACIDADE DE MISTURA : 310L|MOTOR ELÉTRICO: TRIFÁSICO|POTÊNCIA: 2CV|CONSUMO: 1,5KWH| CARREGADOR MECÂNICO:  NÃO INCLUSO)</t>
  </si>
  <si>
    <t xml:space="preserve">22,9397947</t>
  </si>
  <si>
    <t xml:space="preserve">2,17</t>
  </si>
  <si>
    <t xml:space="preserve">49,78</t>
  </si>
  <si>
    <t xml:space="preserve">48,18</t>
  </si>
  <si>
    <t xml:space="preserve">48,15</t>
  </si>
  <si>
    <t xml:space="preserve"> 00037736 </t>
  </si>
  <si>
    <t xml:space="preserve">TANQUE DE ACO CARBONO NAO REVESTIDO, PARA TRANSPORTE DE AGUA COM CAPACIDADE DE 10 M3, COM BOMBA CENTRIFUGA POR TOMADA DE FORCA, VAZAO MAXIMA *75* M3/H (INCLUI MONTAGEM, NAO INCLUI CAMINHAO)</t>
  </si>
  <si>
    <t xml:space="preserve">0,0005395</t>
  </si>
  <si>
    <t xml:space="preserve">88.450,00</t>
  </si>
  <si>
    <t xml:space="preserve">47,72</t>
  </si>
  <si>
    <t xml:space="preserve">47,62</t>
  </si>
  <si>
    <t xml:space="preserve">47,59</t>
  </si>
  <si>
    <t xml:space="preserve">15,84</t>
  </si>
  <si>
    <t xml:space="preserve">47,49</t>
  </si>
  <si>
    <t xml:space="preserve">9,45</t>
  </si>
  <si>
    <t xml:space="preserve">47,22</t>
  </si>
  <si>
    <t xml:space="preserve"> ED-14677 </t>
  </si>
  <si>
    <t xml:space="preserve">EPI PARA OPERADOR DE BETONEIRA ESTACIONÁRIA - HORISTA (ENCARGOS COMPLEMENTARES)</t>
  </si>
  <si>
    <t xml:space="preserve">45,49</t>
  </si>
  <si>
    <t xml:space="preserve"> MATED- 17667 </t>
  </si>
  <si>
    <t xml:space="preserve">753,0295237</t>
  </si>
  <si>
    <t xml:space="preserve"> MOED- 4106 </t>
  </si>
  <si>
    <t xml:space="preserve">AJUDANTE DE APLICADOR DE IMPE RMEABILIZAÇÃO</t>
  </si>
  <si>
    <t xml:space="preserve">45,01</t>
  </si>
  <si>
    <t xml:space="preserve">99,95%</t>
  </si>
  <si>
    <t xml:space="preserve"> 00003363 </t>
  </si>
  <si>
    <t xml:space="preserve">GUINDAUTO HIDRAULICO, CAPACIDADE MAXIMA DE CARGA 6200 KG, MOMENTO MAXIMO DE CARGA 11,7 TM , ALCANCE MAXIMO HORIZONTAL  9,70 M, PARA MONTAGEM SOBRE CHASSI DE CAMINHAO PBT MINIMO 13000 KG (INCLUI MONTAGEM, NAO INCLUI CAMINHAO)</t>
  </si>
  <si>
    <t xml:space="preserve">0,0003304</t>
  </si>
  <si>
    <t xml:space="preserve">127.600,00</t>
  </si>
  <si>
    <t xml:space="preserve">42,16</t>
  </si>
  <si>
    <t xml:space="preserve"> 00040568 </t>
  </si>
  <si>
    <t xml:space="preserve">PREGO DE ACO POLIDO COM CABECA 22 X 48 (4 1/4 X 5)</t>
  </si>
  <si>
    <t xml:space="preserve">1,9575152</t>
  </si>
  <si>
    <t xml:space="preserve">21,52</t>
  </si>
  <si>
    <t xml:space="preserve">42,13</t>
  </si>
  <si>
    <t xml:space="preserve">21,04</t>
  </si>
  <si>
    <t xml:space="preserve">42,05</t>
  </si>
  <si>
    <t xml:space="preserve"> 00001871 </t>
  </si>
  <si>
    <t xml:space="preserve">CAIXA OCTOGONAL DE FUNDO MOVEL, EM PVC, DE 3" X 3", PARA ELETRODUTO FLEXIVEL CORRUGADO</t>
  </si>
  <si>
    <t xml:space="preserve">5,80</t>
  </si>
  <si>
    <t xml:space="preserve">42,02</t>
  </si>
  <si>
    <t xml:space="preserve">21,0336576</t>
  </si>
  <si>
    <t xml:space="preserve">1,99</t>
  </si>
  <si>
    <t xml:space="preserve">41,86</t>
  </si>
  <si>
    <t xml:space="preserve">1,3937896</t>
  </si>
  <si>
    <t xml:space="preserve">29,31</t>
  </si>
  <si>
    <t xml:space="preserve">40,85</t>
  </si>
  <si>
    <t xml:space="preserve"> 00039890 </t>
  </si>
  <si>
    <t xml:space="preserve">40,14</t>
  </si>
  <si>
    <t xml:space="preserve">40,11</t>
  </si>
  <si>
    <t xml:space="preserve">10,02</t>
  </si>
  <si>
    <t xml:space="preserve">40,05</t>
  </si>
  <si>
    <t xml:space="preserve">19,78</t>
  </si>
  <si>
    <t xml:space="preserve">39,53</t>
  </si>
  <si>
    <t xml:space="preserve">28,9802389</t>
  </si>
  <si>
    <t xml:space="preserve">38,54</t>
  </si>
  <si>
    <t xml:space="preserve"> 00012732 </t>
  </si>
  <si>
    <t xml:space="preserve">0,1147218</t>
  </si>
  <si>
    <t xml:space="preserve">335,45</t>
  </si>
  <si>
    <t xml:space="preserve">38,48</t>
  </si>
  <si>
    <t xml:space="preserve">99,96%</t>
  </si>
  <si>
    <t xml:space="preserve"> 00039027 </t>
  </si>
  <si>
    <t xml:space="preserve">PREGO DE ACO POLIDO COM CABECA 19  X 36 (3 1/4  X  9)</t>
  </si>
  <si>
    <t xml:space="preserve">1,7987735</t>
  </si>
  <si>
    <t xml:space="preserve">21,34</t>
  </si>
  <si>
    <t xml:space="preserve">38,39</t>
  </si>
  <si>
    <t xml:space="preserve"> MATED- 11327 </t>
  </si>
  <si>
    <t xml:space="preserve">PREGO 17X21 COM CABEÇA (COMPRIMENTO: 48,3 MM|DIÂMETRO DA CABEÇA: 3,0 MM| QUANTIDADE POR QUILO: 334)</t>
  </si>
  <si>
    <t xml:space="preserve">2,0014353</t>
  </si>
  <si>
    <t xml:space="preserve">18,78</t>
  </si>
  <si>
    <t xml:space="preserve">37,59</t>
  </si>
  <si>
    <t xml:space="preserve"> MATED- 11176 </t>
  </si>
  <si>
    <t xml:space="preserve">CAMINHÃO BASCULANTE 8, 0M3/16T DIESEL TIPO MERCEDES 170HP LK-1418 OU EQUIV (MANUT/ OPERACAO)</t>
  </si>
  <si>
    <t xml:space="preserve">0,2263217</t>
  </si>
  <si>
    <t xml:space="preserve">163,47</t>
  </si>
  <si>
    <t xml:space="preserve">37,00</t>
  </si>
  <si>
    <t xml:space="preserve"> ED-5228 </t>
  </si>
  <si>
    <t xml:space="preserve">CURSO DE CAPACITAÇÃO PARA ARMADOR ( ENCARGOS COMPLEMENTARES) - HORISTA</t>
  </si>
  <si>
    <t xml:space="preserve"> 00013458 </t>
  </si>
  <si>
    <t xml:space="preserve">COMPACTADOR DE SOLOS DE PERCURSAO (SOQUETE) COM MOTOR A GASOLINA 4 TEMPOS DE 4 HP (4 CV)</t>
  </si>
  <si>
    <t xml:space="preserve">0,0025158</t>
  </si>
  <si>
    <t xml:space="preserve">14.310,71</t>
  </si>
  <si>
    <t xml:space="preserve">36,00</t>
  </si>
  <si>
    <t xml:space="preserve"> MATED- 12750 </t>
  </si>
  <si>
    <t xml:space="preserve">FUNDO PARA SUPERÍFICIE GALVANIZADA ( ACABAMENTO: FOSCO)</t>
  </si>
  <si>
    <t xml:space="preserve">1,2519463</t>
  </si>
  <si>
    <t xml:space="preserve">28,69</t>
  </si>
  <si>
    <t xml:space="preserve">35,92</t>
  </si>
  <si>
    <t xml:space="preserve">8,90</t>
  </si>
  <si>
    <t xml:space="preserve">35,58</t>
  </si>
  <si>
    <t xml:space="preserve">45,2094090</t>
  </si>
  <si>
    <t xml:space="preserve">35,26</t>
  </si>
  <si>
    <t xml:space="preserve">17,50</t>
  </si>
  <si>
    <t xml:space="preserve">34,98</t>
  </si>
  <si>
    <t xml:space="preserve"> ED-5229 </t>
  </si>
  <si>
    <t xml:space="preserve">CURSO DE CAPACITAÇÃO PARA AJUDANTE DE ARMADOR (ENCARGOS COMPLEMENTARES) - HORISTA</t>
  </si>
  <si>
    <t xml:space="preserve">0,10</t>
  </si>
  <si>
    <t xml:space="preserve">34,50</t>
  </si>
  <si>
    <t xml:space="preserve"> ED-5231 </t>
  </si>
  <si>
    <t xml:space="preserve">CURSO DE CAPACITAÇÃO PARA CARPINTEIRO DE FÔRMAS (ENCARGOS COMPLEMENTARES) - HORISTA</t>
  </si>
  <si>
    <t xml:space="preserve">16,81</t>
  </si>
  <si>
    <t xml:space="preserve">33,60</t>
  </si>
  <si>
    <t xml:space="preserve">99,97%</t>
  </si>
  <si>
    <t xml:space="preserve">5,53</t>
  </si>
  <si>
    <t xml:space="preserve">33,16</t>
  </si>
  <si>
    <t xml:space="preserve"> 00036397 </t>
  </si>
  <si>
    <t xml:space="preserve">BETONEIRA, CAPACIDADE NOMINAL 600 L, CAPACIDADE DE MISTURA  360L, MOTOR ELETRICO TRIFASICO 220/380V, POTENCIA 4CV, EXCLUSO CARREGADOR</t>
  </si>
  <si>
    <t xml:space="preserve">0,0013437</t>
  </si>
  <si>
    <t xml:space="preserve">23.957,28</t>
  </si>
  <si>
    <t xml:space="preserve">32,19</t>
  </si>
  <si>
    <t xml:space="preserve"> 00002639 </t>
  </si>
  <si>
    <t xml:space="preserve">LUVA PARA ELETRODUTO, EM ACO GALVANIZADO ELETROLITICO, DIAMETRO DE 32 MM (1 1/4")</t>
  </si>
  <si>
    <t xml:space="preserve">5,9953119</t>
  </si>
  <si>
    <t xml:space="preserve">5,28</t>
  </si>
  <si>
    <t xml:space="preserve">31,66</t>
  </si>
  <si>
    <t xml:space="preserve">Grelha hemisférica de ferro fundido para águas pluviais ( diâmetro da seção: 6")</t>
  </si>
  <si>
    <t xml:space="preserve">31,05</t>
  </si>
  <si>
    <t xml:space="preserve">31,03</t>
  </si>
  <si>
    <t xml:space="preserve"> E9519 </t>
  </si>
  <si>
    <t xml:space="preserve">Betoneira com motor a gasolina com capacidade de 600 l - 10 kW</t>
  </si>
  <si>
    <t xml:space="preserve">0,6729965</t>
  </si>
  <si>
    <t xml:space="preserve">45,28</t>
  </si>
  <si>
    <t xml:space="preserve">30,47</t>
  </si>
  <si>
    <t xml:space="preserve">30,33</t>
  </si>
  <si>
    <t xml:space="preserve">30,31</t>
  </si>
  <si>
    <t xml:space="preserve">2,1012672</t>
  </si>
  <si>
    <t xml:space="preserve">14,20</t>
  </si>
  <si>
    <t xml:space="preserve">29,84</t>
  </si>
  <si>
    <t xml:space="preserve">2,70</t>
  </si>
  <si>
    <t xml:space="preserve">29,68</t>
  </si>
  <si>
    <t xml:space="preserve"> ED-5227 </t>
  </si>
  <si>
    <t xml:space="preserve">CURSO DE CAPACITAÇÃO PARA AUXILIAR DE ENCANADOR OU BOMBEIRO HIDRÁULICO ( ENCARGOS COMPLEMENTARES) - HORISTA</t>
  </si>
  <si>
    <t xml:space="preserve">0,18</t>
  </si>
  <si>
    <t xml:space="preserve">29,57</t>
  </si>
  <si>
    <t xml:space="preserve">0,4666818</t>
  </si>
  <si>
    <t xml:space="preserve">61,79</t>
  </si>
  <si>
    <t xml:space="preserve">28,84</t>
  </si>
  <si>
    <t xml:space="preserve">1,14</t>
  </si>
  <si>
    <t xml:space="preserve">27,34</t>
  </si>
  <si>
    <t xml:space="preserve">2,66</t>
  </si>
  <si>
    <t xml:space="preserve">26,58</t>
  </si>
  <si>
    <t xml:space="preserve">3,19</t>
  </si>
  <si>
    <t xml:space="preserve">25,50</t>
  </si>
  <si>
    <t xml:space="preserve"> 00001607 </t>
  </si>
  <si>
    <t xml:space="preserve">CONJUNTO ARRUELAS DE VEDACAO 5/16" PARA TELHA FIBROCIMENTO (UMA ARRUELA METALICA E UMA ARRUELA PVC - CONICAS)</t>
  </si>
  <si>
    <t xml:space="preserve">0,31</t>
  </si>
  <si>
    <t xml:space="preserve">25,49</t>
  </si>
  <si>
    <t xml:space="preserve">8,48</t>
  </si>
  <si>
    <t xml:space="preserve">25,42</t>
  </si>
  <si>
    <t xml:space="preserve">99,98%</t>
  </si>
  <si>
    <t xml:space="preserve"> E9592 </t>
  </si>
  <si>
    <t xml:space="preserve">Caminhão carroceria com capacidade de 15 t - 188 kW</t>
  </si>
  <si>
    <t xml:space="preserve">0,1021823</t>
  </si>
  <si>
    <t xml:space="preserve">242,18</t>
  </si>
  <si>
    <t xml:space="preserve">24,75</t>
  </si>
  <si>
    <t xml:space="preserve"> MATED- 9299 </t>
  </si>
  <si>
    <t xml:space="preserve">ESPAÇADOR/ DISTANCIADOR (MATERIAL: PLÁSTICO/COBRIMENTO: 30MM/TIPO: CIRCULAR ENTADA LATERAL/BITOLA AÇO: MENOR OU IGUAL 12, 5MM)</t>
  </si>
  <si>
    <t xml:space="preserve">173,0460992</t>
  </si>
  <si>
    <t xml:space="preserve">24,23</t>
  </si>
  <si>
    <t xml:space="preserve"> 00020020 </t>
  </si>
  <si>
    <t xml:space="preserve">MOTORISTA DE CAMINHAO-BASCULANTE</t>
  </si>
  <si>
    <t xml:space="preserve">1,6857385</t>
  </si>
  <si>
    <t xml:space="preserve">14,14</t>
  </si>
  <si>
    <t xml:space="preserve">23,84</t>
  </si>
  <si>
    <t xml:space="preserve"> 00038094 </t>
  </si>
  <si>
    <t xml:space="preserve">ESPELHO / PLACA DE 3 POSTOS 4" X 2", PARA INSTALACAO DE TOMADAS E INTERRUPTORES</t>
  </si>
  <si>
    <t xml:space="preserve">8,4452414</t>
  </si>
  <si>
    <t xml:space="preserve">2,81</t>
  </si>
  <si>
    <t xml:space="preserve">23,73</t>
  </si>
  <si>
    <t xml:space="preserve"> E9535 </t>
  </si>
  <si>
    <t xml:space="preserve">Serra circular com bancada - D = 30 cm - 4 kW</t>
  </si>
  <si>
    <t xml:space="preserve">1,2136109</t>
  </si>
  <si>
    <t xml:space="preserve">18,73</t>
  </si>
  <si>
    <t xml:space="preserve">22,73</t>
  </si>
  <si>
    <t xml:space="preserve"> ED-15208 </t>
  </si>
  <si>
    <t xml:space="preserve">BASE DE CONCRETO, COM FCK 25 MPA, PARA CAVALETE DN 20MM (1/2"), FORMA EM CONTRA BARRANCO, EXCLUSIVE CAVALETE, INCLUSIVE ESCAVAÇÃO COM TRANSPORTE E RETIRADA DO MATERIAL ESCAVADO ( EM CAÇAMBA)</t>
  </si>
  <si>
    <t xml:space="preserve">22,42</t>
  </si>
  <si>
    <t xml:space="preserve">22,40</t>
  </si>
  <si>
    <t xml:space="preserve"> M0075 </t>
  </si>
  <si>
    <t xml:space="preserve">Arame liso recozido em aço-carbono - D = 1,24 mm (18 BWG)</t>
  </si>
  <si>
    <t xml:space="preserve">2,8557327</t>
  </si>
  <si>
    <t xml:space="preserve">7,79</t>
  </si>
  <si>
    <t xml:space="preserve">22,25</t>
  </si>
  <si>
    <t xml:space="preserve"> 00006148 </t>
  </si>
  <si>
    <t xml:space="preserve">SIFAO PLASTICO FLEXIVEL SAIDA VERTICAL PARA COLUNA LAVATORIO, 1 X 1.1/2 "</t>
  </si>
  <si>
    <t xml:space="preserve">9,20</t>
  </si>
  <si>
    <t xml:space="preserve">22,18</t>
  </si>
  <si>
    <t xml:space="preserve">10,77</t>
  </si>
  <si>
    <t xml:space="preserve">21,53</t>
  </si>
  <si>
    <t xml:space="preserve">21,28</t>
  </si>
  <si>
    <t xml:space="preserve">21,27</t>
  </si>
  <si>
    <t xml:space="preserve"> ED-5252 </t>
  </si>
  <si>
    <t xml:space="preserve">CURSO DE CAPACITAÇÃO PARA AJUDANTE DE TELHADISTA (ENCARGOS COMPLEMENTARES)- HORISTA</t>
  </si>
  <si>
    <t xml:space="preserve">21,11</t>
  </si>
  <si>
    <t xml:space="preserve"> ED-5245 </t>
  </si>
  <si>
    <t xml:space="preserve">CURSO DE CAPACITAÇÃO PARA TELHADISTA ( ENCARGOS COMPLEMENTARES) - HORISTA</t>
  </si>
  <si>
    <t xml:space="preserve">21,06</t>
  </si>
  <si>
    <t xml:space="preserve">21,05</t>
  </si>
  <si>
    <t xml:space="preserve"> 00006155 </t>
  </si>
  <si>
    <t xml:space="preserve">VALVULA EM PLASTICO CROMADO TIPO AMERICANA PARA PIA DE COZINHA 3.1/2 " X 1.1/2 ", SEM ADAPTADOR</t>
  </si>
  <si>
    <t xml:space="preserve">16,38</t>
  </si>
  <si>
    <t xml:space="preserve">19,74</t>
  </si>
  <si>
    <t xml:space="preserve"> ED-5232 </t>
  </si>
  <si>
    <t xml:space="preserve">CURSO DE CAPACITAÇÃO PARA AJUDANTE DE CARPINTEIRO (ENCARGOS COMPLEMENTARES) - HORISTA</t>
  </si>
  <si>
    <t xml:space="preserve">19,62</t>
  </si>
  <si>
    <t xml:space="preserve"> E9066 </t>
  </si>
  <si>
    <t xml:space="preserve">Grupo gerador - 13/14 kVA</t>
  </si>
  <si>
    <t xml:space="preserve">15,97</t>
  </si>
  <si>
    <t xml:space="preserve">19,38</t>
  </si>
  <si>
    <t xml:space="preserve"> MATED- 12355 </t>
  </si>
  <si>
    <t xml:space="preserve">REJUNTE CIMENTÍCIO FLEXÍVEL (COR: DIVERSAS| DENSIDADE DA PASTA: 1500KG/M3*)*VALORES APROXIMADOS</t>
  </si>
  <si>
    <t xml:space="preserve">6,2243665</t>
  </si>
  <si>
    <t xml:space="preserve">3,07</t>
  </si>
  <si>
    <t xml:space="preserve">19,11</t>
  </si>
  <si>
    <t xml:space="preserve">99,1529146</t>
  </si>
  <si>
    <t xml:space="preserve">18,84</t>
  </si>
  <si>
    <t xml:space="preserve"> 00043464 </t>
  </si>
  <si>
    <t xml:space="preserve">FERRAMENTAS - FAMILIA OPERADOR ESCAVADEIRA - HORISTA (ENCARGOS COMPLEMENTARES - COLETADO CAIXA)</t>
  </si>
  <si>
    <t xml:space="preserve">0,01</t>
  </si>
  <si>
    <t xml:space="preserve">18,69</t>
  </si>
  <si>
    <t xml:space="preserve"> 00004234 </t>
  </si>
  <si>
    <t xml:space="preserve">OPERADOR DE ESCAVADEIRA</t>
  </si>
  <si>
    <t xml:space="preserve">1,0053653</t>
  </si>
  <si>
    <t xml:space="preserve">18,22</t>
  </si>
  <si>
    <t xml:space="preserve">18,32</t>
  </si>
  <si>
    <t xml:space="preserve">99,99%</t>
  </si>
  <si>
    <t xml:space="preserve"> 00011055 </t>
  </si>
  <si>
    <t xml:space="preserve">PARAFUSO ROSCA SOBERBA ZINCADO CABECA CHATA FENDA SIMPLES 3,5 X 25 MM (1 ")</t>
  </si>
  <si>
    <t xml:space="preserve">201,9411003</t>
  </si>
  <si>
    <t xml:space="preserve">0,09</t>
  </si>
  <si>
    <t xml:space="preserve">18,17</t>
  </si>
  <si>
    <t xml:space="preserve"> 00012016 </t>
  </si>
  <si>
    <t xml:space="preserve">CONDULETE EM PVC, TIPO "LB", SEM TAMPA, DE 1/2" OU 3/4"</t>
  </si>
  <si>
    <t xml:space="preserve">15,02</t>
  </si>
  <si>
    <t xml:space="preserve">18,10</t>
  </si>
  <si>
    <t xml:space="preserve"> 00007319 </t>
  </si>
  <si>
    <t xml:space="preserve">TINTA ASFALTICA IMPERMEABILIZANTE DISPERSA EM AGUA, PARA MATERIAIS CIMENTICIOS</t>
  </si>
  <si>
    <t xml:space="preserve">1,5028752</t>
  </si>
  <si>
    <t xml:space="preserve">12,02</t>
  </si>
  <si>
    <t xml:space="preserve">18,06</t>
  </si>
  <si>
    <t xml:space="preserve"> 00001870 </t>
  </si>
  <si>
    <t xml:space="preserve">CURVA 90 GRAUS, LONGA, DE PVC RIGIDO ROSCAVEL, DE 1/2", PARA ELETRODUTO</t>
  </si>
  <si>
    <t xml:space="preserve">3,71</t>
  </si>
  <si>
    <t xml:space="preserve">17,92</t>
  </si>
  <si>
    <t xml:space="preserve"> 00013896 </t>
  </si>
  <si>
    <t xml:space="preserve">VIBRADOR DE IMERSAO, DIAMETRO DA PONTEIRA DE *45* MM, COM MOTOR ELETRICO TRIFASICO DE 2 HP (2 CV)</t>
  </si>
  <si>
    <t xml:space="preserve">0,0044900</t>
  </si>
  <si>
    <t xml:space="preserve">3.978,58</t>
  </si>
  <si>
    <t xml:space="preserve">17,86</t>
  </si>
  <si>
    <t xml:space="preserve">17,79</t>
  </si>
  <si>
    <t xml:space="preserve">17,78</t>
  </si>
  <si>
    <t xml:space="preserve">17,17</t>
  </si>
  <si>
    <t xml:space="preserve">17,16</t>
  </si>
  <si>
    <t xml:space="preserve">2,82</t>
  </si>
  <si>
    <t xml:space="preserve">16,91</t>
  </si>
  <si>
    <t xml:space="preserve"> 00004888 </t>
  </si>
  <si>
    <t xml:space="preserve">4,12</t>
  </si>
  <si>
    <t xml:space="preserve"> MATED- 11279 </t>
  </si>
  <si>
    <t xml:space="preserve">DESMOLDANTE DE FORMAS DE MADEIRA PARA CONCRETO</t>
  </si>
  <si>
    <t xml:space="preserve">2,9712540</t>
  </si>
  <si>
    <t xml:space="preserve">5,48</t>
  </si>
  <si>
    <t xml:space="preserve">16,28</t>
  </si>
  <si>
    <t xml:space="preserve">16,27</t>
  </si>
  <si>
    <t xml:space="preserve">16,26</t>
  </si>
  <si>
    <t xml:space="preserve"> ED-14649 </t>
  </si>
  <si>
    <t xml:space="preserve">EPI PARA CARPINTEIRO DE ESQUADRIA - HORISTA ( ENCARGOS COMPLEMENTARES)</t>
  </si>
  <si>
    <t xml:space="preserve">16,19</t>
  </si>
  <si>
    <t xml:space="preserve"> 00037734 </t>
  </si>
  <si>
    <t xml:space="preserve">CACAMBA METALICA BASCULANTE COM CAPACIDADE DE 10 M3 (INCLUI MONTAGEM, NAO INCLUI CAMINHAO)</t>
  </si>
  <si>
    <t xml:space="preserve">0,0002076</t>
  </si>
  <si>
    <t xml:space="preserve">77.223,77</t>
  </si>
  <si>
    <t xml:space="preserve">16,03</t>
  </si>
  <si>
    <t xml:space="preserve"> 00020046 </t>
  </si>
  <si>
    <t xml:space="preserve">REDUCAO EXCENTRICA PVC, SERIE R, DN 100 X 75 MM, PARA ESGOTO OU AGUAS PLUVIAIS PREDIAIS</t>
  </si>
  <si>
    <t xml:space="preserve">0,6788571</t>
  </si>
  <si>
    <t xml:space="preserve">23,36</t>
  </si>
  <si>
    <t xml:space="preserve">15,86</t>
  </si>
  <si>
    <t xml:space="preserve">0,2598228</t>
  </si>
  <si>
    <t xml:space="preserve">59,19</t>
  </si>
  <si>
    <t xml:space="preserve">15,38</t>
  </si>
  <si>
    <t xml:space="preserve">7,57</t>
  </si>
  <si>
    <t xml:space="preserve">15,13</t>
  </si>
  <si>
    <t xml:space="preserve"> 00002638 </t>
  </si>
  <si>
    <t xml:space="preserve">LUVA PARA ELETRODUTO, EM ACO GALVANIZADO ELETROLITICO, DIAMETRO DE 25 MM (1")</t>
  </si>
  <si>
    <t xml:space="preserve">4,9960933</t>
  </si>
  <si>
    <t xml:space="preserve">2,98</t>
  </si>
  <si>
    <t xml:space="preserve">14,89</t>
  </si>
  <si>
    <t xml:space="preserve"> M0030 </t>
  </si>
  <si>
    <t xml:space="preserve">Aditivo plastificante e retardador de pega para concreto e argamassa</t>
  </si>
  <si>
    <t xml:space="preserve">2,2382070</t>
  </si>
  <si>
    <t xml:space="preserve">6,64</t>
  </si>
  <si>
    <t xml:space="preserve">14,86</t>
  </si>
  <si>
    <t xml:space="preserve"> 00020144 </t>
  </si>
  <si>
    <t xml:space="preserve">JUNCAO SIMPLES, PVC SERIE R, DN 100 X 100 MM, PARA ESGOTO OU AGUAS PLUVIAIS PREDIAIS</t>
  </si>
  <si>
    <t xml:space="preserve">0,1926486</t>
  </si>
  <si>
    <t xml:space="preserve">74,51</t>
  </si>
  <si>
    <t xml:space="preserve">14,35</t>
  </si>
  <si>
    <t xml:space="preserve">4,65</t>
  </si>
  <si>
    <t xml:space="preserve">13,94</t>
  </si>
  <si>
    <t xml:space="preserve"> P9821 </t>
  </si>
  <si>
    <t xml:space="preserve">Pedreiro</t>
  </si>
  <si>
    <t xml:space="preserve">13,24</t>
  </si>
  <si>
    <t xml:space="preserve">6,52</t>
  </si>
  <si>
    <t xml:space="preserve"> 00039026 </t>
  </si>
  <si>
    <t xml:space="preserve">PREGO DE ACO POLIDO SEM CABECA 15 X 15 (1 1/4 X 13)</t>
  </si>
  <si>
    <t xml:space="preserve">0,5420304</t>
  </si>
  <si>
    <t xml:space="preserve">24,02</t>
  </si>
  <si>
    <t xml:space="preserve">13,02</t>
  </si>
  <si>
    <t xml:space="preserve">1,59</t>
  </si>
  <si>
    <t xml:space="preserve">12,71</t>
  </si>
  <si>
    <t xml:space="preserve">BUCHA DE NYLON COM PARAFUSO AUTO ATARRAXANTE CABEÇA PANELA, FENDA SIMPLES ( COMPRIMENTO: 50MM| DIÂMETRO NOMINAL DO PARAFUSO: 4,8MM| DIÂMETRO NOMINAL DA BUCHA: 8MM)</t>
  </si>
  <si>
    <t xml:space="preserve">55,9618407</t>
  </si>
  <si>
    <t xml:space="preserve">12,31</t>
  </si>
  <si>
    <t xml:space="preserve"> 00038099 </t>
  </si>
  <si>
    <t xml:space="preserve">SUPORTE DE FIXACAO PARA ESPELHO / PLACA 4" X 2", PARA 3 MODULOS, PARA INSTALACAO DE TOMADAS E INTERRUPTORES (SOMENTE SUPORTE)</t>
  </si>
  <si>
    <t xml:space="preserve">1,45</t>
  </si>
  <si>
    <t xml:space="preserve">12,25</t>
  </si>
  <si>
    <t xml:space="preserve"> ED-14709 </t>
  </si>
  <si>
    <t xml:space="preserve">FERRAMENTAS PARA MONTADOR - HORISTA ( ENCARGOS COMPLEMENTARES)</t>
  </si>
  <si>
    <t xml:space="preserve">11,72</t>
  </si>
  <si>
    <t xml:space="preserve"> MATED- 11179 </t>
  </si>
  <si>
    <t xml:space="preserve">EM PROCESSO DE SUBSTITUIÇÃO - VIBRADOR DE IMERSAO COM MANGOTE DE 45MM</t>
  </si>
  <si>
    <t xml:space="preserve">2,4257060</t>
  </si>
  <si>
    <t xml:space="preserve">4,67</t>
  </si>
  <si>
    <t xml:space="preserve">11,33</t>
  </si>
  <si>
    <t xml:space="preserve"> 00003517 </t>
  </si>
  <si>
    <t xml:space="preserve">JOELHO PVC, SOLDAVEL, BB, 90 GRAUS, DN 40 MM, PARA ESGOTO PREDIAL</t>
  </si>
  <si>
    <t xml:space="preserve">2,4148534</t>
  </si>
  <si>
    <t xml:space="preserve">2,7669689</t>
  </si>
  <si>
    <t xml:space="preserve">3,85</t>
  </si>
  <si>
    <t xml:space="preserve">10,65</t>
  </si>
  <si>
    <t xml:space="preserve">100,00%</t>
  </si>
  <si>
    <t xml:space="preserve">SILICONE ACÉTICO (COR: INCOLOR|APLICAÇÃO: USO GERAL|REFIL: 9")</t>
  </si>
  <si>
    <t xml:space="preserve">0,1282861</t>
  </si>
  <si>
    <t xml:space="preserve">75,18</t>
  </si>
  <si>
    <t xml:space="preserve">9,42</t>
  </si>
  <si>
    <t xml:space="preserve">9,41</t>
  </si>
  <si>
    <t xml:space="preserve">8,95</t>
  </si>
  <si>
    <t xml:space="preserve">8,94</t>
  </si>
  <si>
    <t xml:space="preserve"> ED-14672 </t>
  </si>
  <si>
    <t xml:space="preserve">EPI PARA IMPERMEABILIZADOR - HORISTA (ENCARGOS COMPLEMENTARES)</t>
  </si>
  <si>
    <t xml:space="preserve">8,87</t>
  </si>
  <si>
    <t xml:space="preserve"> E9579 </t>
  </si>
  <si>
    <t xml:space="preserve">Caminhão basculante com capacidade de 10 m³ - 188 kW</t>
  </si>
  <si>
    <t xml:space="preserve">0,0345474</t>
  </si>
  <si>
    <t xml:space="preserve">243,43</t>
  </si>
  <si>
    <t xml:space="preserve">8,42</t>
  </si>
  <si>
    <t xml:space="preserve">8,30</t>
  </si>
  <si>
    <t xml:space="preserve"> MATED- 9300 </t>
  </si>
  <si>
    <t xml:space="preserve">ESPAÇADOR/ DISTANCIADOR (MATERIAL: PLÁSTICO/COBRIMENTO: 30MM/TIPO: CIRCULAR ENTADA LATERAL/BITOLA AÇO: MAIOR 12,5MM)</t>
  </si>
  <si>
    <t xml:space="preserve">30,9010891</t>
  </si>
  <si>
    <t xml:space="preserve"> ED-14663 </t>
  </si>
  <si>
    <t xml:space="preserve">EPI PARA REJUNTADOR - HORISTA (ENCARGOS COMPLEMENTARES)</t>
  </si>
  <si>
    <t xml:space="preserve"> 00013887 </t>
  </si>
  <si>
    <t xml:space="preserve">DISCO DE CORTE DIAMANTADO SEGMENTADO PARA CONCRETO, DIAMETRO DE 350 MM, FURO DE 1 " (14 X 1 ")</t>
  </si>
  <si>
    <t xml:space="preserve">0,0090492</t>
  </si>
  <si>
    <t xml:space="preserve">814,68</t>
  </si>
  <si>
    <t xml:space="preserve">7,37</t>
  </si>
  <si>
    <t xml:space="preserve"> 00043492 </t>
  </si>
  <si>
    <t xml:space="preserve">EPI - FAMILIA SOLDADOR - HORISTA (ENCARGOS COMPLEMENTARES - COLETADO CAIXA)</t>
  </si>
  <si>
    <t xml:space="preserve">4,1403768</t>
  </si>
  <si>
    <t xml:space="preserve">1,58</t>
  </si>
  <si>
    <t xml:space="preserve">6,54</t>
  </si>
  <si>
    <t xml:space="preserve">6,12</t>
  </si>
  <si>
    <t xml:space="preserve"> ED-14708 </t>
  </si>
  <si>
    <t xml:space="preserve">FERRAMENTAS PARA IMPERMEABILIZADOR - HORISTA (ENCARGOS COMPLEMENTARES)</t>
  </si>
  <si>
    <t xml:space="preserve">6,08</t>
  </si>
  <si>
    <t xml:space="preserve"> ED-14685 </t>
  </si>
  <si>
    <t xml:space="preserve">FERRAMENTAS PARA CARPINTEIRO DE ESQUADRIA - HORISTA ( ENCARGOS COMPLEMENTARES)</t>
  </si>
  <si>
    <t xml:space="preserve">5,77</t>
  </si>
  <si>
    <t xml:space="preserve">0,1439019</t>
  </si>
  <si>
    <t xml:space="preserve">38,93</t>
  </si>
  <si>
    <t xml:space="preserve">5,60</t>
  </si>
  <si>
    <t xml:space="preserve">0,0779468</t>
  </si>
  <si>
    <t xml:space="preserve">64,92</t>
  </si>
  <si>
    <t xml:space="preserve">5,06</t>
  </si>
  <si>
    <t xml:space="preserve"> MATED- 11970 </t>
  </si>
  <si>
    <t xml:space="preserve">PARAFUSO (TIPO: CASTELO|MATERIAL: LATÃO|NÚMERO: 8| ARRUELA: INCLUSA|BUCHA : INCLUSA)</t>
  </si>
  <si>
    <t xml:space="preserve">5,04</t>
  </si>
  <si>
    <t xml:space="preserve"> 00006141 </t>
  </si>
  <si>
    <t xml:space="preserve">ENGATE/RABICHO FLEXIVEL PLASTICO (PVC OU ABS) BRANCO 1/2 " X 30 CM</t>
  </si>
  <si>
    <t xml:space="preserve">4,15</t>
  </si>
  <si>
    <t xml:space="preserve">5,00</t>
  </si>
  <si>
    <t xml:space="preserve"> ED-8347 </t>
  </si>
  <si>
    <t xml:space="preserve">ARGAMASSA, TRAÇO 1:3 ( CIMENTO E AREIA), COM ADITIVO EXPANSOR PARA ARGAMASSA DE ENCUNHAMENTO, PREPARO MANUAL</t>
  </si>
  <si>
    <t xml:space="preserve">0,0085136</t>
  </si>
  <si>
    <t xml:space="preserve">564,95</t>
  </si>
  <si>
    <t xml:space="preserve"> ED-8500 </t>
  </si>
  <si>
    <t xml:space="preserve">CURSO DE CAPACITAÇÃO PARA OPERADOR DE BETONEIRA ESTACIONÁRIA (ENCARGOS COMPLEMENTARES)- HORISTA</t>
  </si>
  <si>
    <t xml:space="preserve">4,73</t>
  </si>
  <si>
    <t xml:space="preserve"> ED-14662 </t>
  </si>
  <si>
    <t xml:space="preserve">EPI PARA AJUDANTE IMPERMEABILIZADOR - HORISTA (ENCARGOS COMPLEMENTARES)</t>
  </si>
  <si>
    <t xml:space="preserve">4,68</t>
  </si>
  <si>
    <t xml:space="preserve"> 00005075 </t>
  </si>
  <si>
    <t xml:space="preserve">PREGO DE ACO POLIDO COM CABECA 18 X 30 (2 3/4 X 10)</t>
  </si>
  <si>
    <t xml:space="preserve">0,2158528</t>
  </si>
  <si>
    <t xml:space="preserve">21,36</t>
  </si>
  <si>
    <t xml:space="preserve">4,61</t>
  </si>
  <si>
    <t xml:space="preserve"> 00043468 </t>
  </si>
  <si>
    <t xml:space="preserve">FERRAMENTAS - FAMILIA SOLDADOR - HORISTA (ENCARGOS COMPLEMENTARES - COLETADO CAIXA)</t>
  </si>
  <si>
    <t xml:space="preserve">4,43</t>
  </si>
  <si>
    <t xml:space="preserve"> 00006153 </t>
  </si>
  <si>
    <t xml:space="preserve">VALVULA EM PLASTICO BRANCO PARA TANQUE OU LAVATORIO 1 ", SEM UNHO E SEM LADRAO</t>
  </si>
  <si>
    <t xml:space="preserve">3,31</t>
  </si>
  <si>
    <t xml:space="preserve">3,99</t>
  </si>
  <si>
    <t xml:space="preserve">3,80</t>
  </si>
  <si>
    <t xml:space="preserve"> ED-14699 </t>
  </si>
  <si>
    <t xml:space="preserve">FERRAMENTAS PARA REJUNTADOR - HORISTA ( ENCARGOS COMPLEMENTARES)</t>
  </si>
  <si>
    <t xml:space="preserve">3,67</t>
  </si>
  <si>
    <t xml:space="preserve">3,52</t>
  </si>
  <si>
    <t xml:space="preserve"> 00004823 </t>
  </si>
  <si>
    <t xml:space="preserve">MASSA PLASTICA PARA MARMORE/GRANITO</t>
  </si>
  <si>
    <t xml:space="preserve">0,0833983</t>
  </si>
  <si>
    <t xml:space="preserve">40,80</t>
  </si>
  <si>
    <t xml:space="preserve"> MATED- 11445 </t>
  </si>
  <si>
    <t xml:space="preserve">LIXA PARA SUPERFÍCIE MADEIRA/MASSA EM FOLHA (GRÃO: 100| DIMENSÃO: 225x275MM)</t>
  </si>
  <si>
    <t xml:space="preserve">3,4331150</t>
  </si>
  <si>
    <t xml:space="preserve">0,96</t>
  </si>
  <si>
    <t xml:space="preserve"> E9521 </t>
  </si>
  <si>
    <t xml:space="preserve">Grupo gerador - 2,5/3 kVA</t>
  </si>
  <si>
    <t xml:space="preserve">4,29</t>
  </si>
  <si>
    <t xml:space="preserve">2,89</t>
  </si>
  <si>
    <t xml:space="preserve"> ED-5230 </t>
  </si>
  <si>
    <t xml:space="preserve">CURSO DE CAPACITAÇÃO PARA CARPINTEIRO DE ESQUADRIA (ENCARGOS COMPLEMENTARES) - HORISTA</t>
  </si>
  <si>
    <t xml:space="preserve">0,23</t>
  </si>
  <si>
    <t xml:space="preserve"> 00005066 </t>
  </si>
  <si>
    <t xml:space="preserve">PREGO DE ACO POLIDO COM CABECA 12 X 12</t>
  </si>
  <si>
    <t xml:space="preserve">0,0989325</t>
  </si>
  <si>
    <t xml:space="preserve">2,78</t>
  </si>
  <si>
    <t xml:space="preserve"> 00036531 </t>
  </si>
  <si>
    <t xml:space="preserve">RETROESCAVADEIRA SOBRE RODAS COM CARREGADEIRA, TRACAO 4 X 4, POTENCIA LIQUIDA 88 HP, PESO OPERACIONAL MINIMO DE 6674 KG, CAPACIDADE DA CARREGADEIRA DE 1,00 M3 E DA  RETROESCAVADEIRA MINIMA DE 0,26 M3, PROFUNDIDADE DE ESCAVACAO MAXIMA DE 4,37 M</t>
  </si>
  <si>
    <t xml:space="preserve">0,0000048</t>
  </si>
  <si>
    <t xml:space="preserve">484.603,62</t>
  </si>
  <si>
    <t xml:space="preserve">2,32</t>
  </si>
  <si>
    <t xml:space="preserve"> ED-5248 </t>
  </si>
  <si>
    <t xml:space="preserve">CURSO DE CAPACITAÇÃO PARA IMPERMEABILIZADOR ( ENCARGOS COMPLEMENTARES) - HORISTA</t>
  </si>
  <si>
    <t xml:space="preserve"> ED-14698 </t>
  </si>
  <si>
    <t xml:space="preserve">FERRAMENTAS PARA AJUDANTE IMPERMEABILIZADOR - HORISTA (ENCARGOS COMPLEMENTARES)</t>
  </si>
  <si>
    <t xml:space="preserve">2,28</t>
  </si>
  <si>
    <t xml:space="preserve"> E9064 </t>
  </si>
  <si>
    <t xml:space="preserve">Transportador manual gerica com capacidade de 180 l</t>
  </si>
  <si>
    <t xml:space="preserve">0,8277859</t>
  </si>
  <si>
    <t xml:space="preserve">1,37</t>
  </si>
  <si>
    <t xml:space="preserve">2,22</t>
  </si>
  <si>
    <t xml:space="preserve"> 00036487 </t>
  </si>
  <si>
    <t xml:space="preserve">GUINCHO ELETRICO DE COLUNA, CAPACIDADE 400 KG, COM MOTO FREIO, MOTOR TRIFASICO DE 1,25 CV</t>
  </si>
  <si>
    <t xml:space="preserve">0,0005666</t>
  </si>
  <si>
    <t xml:space="preserve">3.905,58</t>
  </si>
  <si>
    <t xml:space="preserve">2,21</t>
  </si>
  <si>
    <t xml:space="preserve"> 00039897 </t>
  </si>
  <si>
    <t xml:space="preserve">0,0284806</t>
  </si>
  <si>
    <t xml:space="preserve">61,50</t>
  </si>
  <si>
    <t xml:space="preserve">1,75</t>
  </si>
  <si>
    <t xml:space="preserve"> E9071 </t>
  </si>
  <si>
    <t xml:space="preserve">Transportador manual carrinho de mão com capacidade de 80 l</t>
  </si>
  <si>
    <t xml:space="preserve">2,4227877</t>
  </si>
  <si>
    <t xml:space="preserve">0,63</t>
  </si>
  <si>
    <t xml:space="preserve"> 00014618 </t>
  </si>
  <si>
    <t xml:space="preserve">SERRA CIRCULAR DE BANCADA COM MOTOR ELETRICO, POTENCIA DE *1600* W, PARA DISCO DE DIAMETRO DE 10" (250 MM)</t>
  </si>
  <si>
    <t xml:space="preserve">0,0014370</t>
  </si>
  <si>
    <t xml:space="preserve">1.095,44</t>
  </si>
  <si>
    <t xml:space="preserve">1,57</t>
  </si>
  <si>
    <t xml:space="preserve">0,37</t>
  </si>
  <si>
    <t xml:space="preserve"> E9647 </t>
  </si>
  <si>
    <t xml:space="preserve">Compactador manual com soquete vibratório - 4,10 kW</t>
  </si>
  <si>
    <t xml:space="preserve">0,1231217</t>
  </si>
  <si>
    <t xml:space="preserve">10,89</t>
  </si>
  <si>
    <t xml:space="preserve">1,34</t>
  </si>
  <si>
    <t xml:space="preserve"> ED-5254 </t>
  </si>
  <si>
    <t xml:space="preserve">CURSO DE CAPACITAÇÃO PARA REJUNTADOR ( ENCARGOS COMPLEMENTARES)- HORISTA</t>
  </si>
  <si>
    <t xml:space="preserve">1,22</t>
  </si>
  <si>
    <t xml:space="preserve"> M0560 </t>
  </si>
  <si>
    <t xml:space="preserve">Desmoldante para fôrmas de madeira</t>
  </si>
  <si>
    <t xml:space="preserve">0,0839595</t>
  </si>
  <si>
    <t xml:space="preserve">13,64</t>
  </si>
  <si>
    <t xml:space="preserve"> E9010 </t>
  </si>
  <si>
    <t xml:space="preserve">Balança plataforma digital com mesa de 75 x 75 cm com capacidade de 500 kg</t>
  </si>
  <si>
    <t xml:space="preserve">1,03</t>
  </si>
  <si>
    <t xml:space="preserve"> 00014153 </t>
  </si>
  <si>
    <t xml:space="preserve">FITA METALICA PERFURADA, L = *18* MM, ROLO DE 30 M, CARGA RECOMENDADA = *30* KGF</t>
  </si>
  <si>
    <t xml:space="preserve">0,0081646</t>
  </si>
  <si>
    <t xml:space="preserve">104,20</t>
  </si>
  <si>
    <t xml:space="preserve">0,0883587</t>
  </si>
  <si>
    <t xml:space="preserve">9,23</t>
  </si>
  <si>
    <t xml:space="preserve">0,1998637</t>
  </si>
  <si>
    <t xml:space="preserve">3,84</t>
  </si>
  <si>
    <t xml:space="preserve"> ED-5253 </t>
  </si>
  <si>
    <t xml:space="preserve">CURSO DE CAPACITAÇÃO PARA AJUDANTE DE APLICADOR DE IMPERMEABILIZAÇÃO ( ENCARGOS COMPLEMENTARES)- HORISTA</t>
  </si>
  <si>
    <t xml:space="preserve"> ED-14712 </t>
  </si>
  <si>
    <t xml:space="preserve">FERRAMENTAS PARA OPERADOR DE BETONEIRA ESTACIONÁRIA - HORISTA (ENCARGOS COMPLEMENTARES)</t>
  </si>
  <si>
    <t xml:space="preserve">0,59</t>
  </si>
  <si>
    <t xml:space="preserve">0,0114282</t>
  </si>
  <si>
    <t xml:space="preserve">17,37</t>
  </si>
  <si>
    <t xml:space="preserve">Curva ABC de Serviços</t>
  </si>
  <si>
    <t xml:space="preserve">Valor  Unit</t>
  </si>
  <si>
    <t xml:space="preserve">Peso (%)</t>
  </si>
  <si>
    <t xml:space="preserve">Peso Acumulado (%)</t>
  </si>
  <si>
    <t xml:space="preserve">29.527,35</t>
  </si>
  <si>
    <t xml:space="preserve">22,31</t>
  </si>
  <si>
    <t xml:space="preserve">658.755,17</t>
  </si>
  <si>
    <t xml:space="preserve">14,92%</t>
  </si>
  <si>
    <t xml:space="preserve">1.881,95</t>
  </si>
  <si>
    <t xml:space="preserve">218,45</t>
  </si>
  <si>
    <t xml:space="preserve">411.111,97</t>
  </si>
  <si>
    <t xml:space="preserve">9,31%</t>
  </si>
  <si>
    <t xml:space="preserve">24,23%</t>
  </si>
  <si>
    <t xml:space="preserve">607,84</t>
  </si>
  <si>
    <t xml:space="preserve">521,33</t>
  </si>
  <si>
    <t xml:space="preserve">316.885,22</t>
  </si>
  <si>
    <t xml:space="preserve">7,18%</t>
  </si>
  <si>
    <t xml:space="preserve">31,41%</t>
  </si>
  <si>
    <t xml:space="preserve">1.818,19</t>
  </si>
  <si>
    <t xml:space="preserve">96,16</t>
  </si>
  <si>
    <t xml:space="preserve">174.837,15</t>
  </si>
  <si>
    <t xml:space="preserve">3,96%</t>
  </si>
  <si>
    <t xml:space="preserve">35,37%</t>
  </si>
  <si>
    <t xml:space="preserve">1.786,3</t>
  </si>
  <si>
    <t xml:space="preserve">84,25</t>
  </si>
  <si>
    <t xml:space="preserve">150.495,77</t>
  </si>
  <si>
    <t xml:space="preserve">3,41%</t>
  </si>
  <si>
    <t xml:space="preserve">38,78%</t>
  </si>
  <si>
    <t xml:space="preserve">225,83</t>
  </si>
  <si>
    <t xml:space="preserve">623,23</t>
  </si>
  <si>
    <t xml:space="preserve">140.744,03</t>
  </si>
  <si>
    <t xml:space="preserve">3,19%</t>
  </si>
  <si>
    <t xml:space="preserve">41,97%</t>
  </si>
  <si>
    <t xml:space="preserve">240,84</t>
  </si>
  <si>
    <t xml:space="preserve">435,61</t>
  </si>
  <si>
    <t xml:space="preserve">104.912,31</t>
  </si>
  <si>
    <t xml:space="preserve">2,38%</t>
  </si>
  <si>
    <t xml:space="preserve">44,35%</t>
  </si>
  <si>
    <t xml:space="preserve">1.444,42</t>
  </si>
  <si>
    <t xml:space="preserve">67,41</t>
  </si>
  <si>
    <t xml:space="preserve">97.368,35</t>
  </si>
  <si>
    <t xml:space="preserve">2,21%</t>
  </si>
  <si>
    <t xml:space="preserve">46,55%</t>
  </si>
  <si>
    <t xml:space="preserve">1.279,52</t>
  </si>
  <si>
    <t xml:space="preserve">70,01</t>
  </si>
  <si>
    <t xml:space="preserve">89.579,19</t>
  </si>
  <si>
    <t xml:space="preserve">2,03%</t>
  </si>
  <si>
    <t xml:space="preserve">48,58%</t>
  </si>
  <si>
    <t xml:space="preserve">5.476,13</t>
  </si>
  <si>
    <t xml:space="preserve">15,90</t>
  </si>
  <si>
    <t xml:space="preserve">87.070,46</t>
  </si>
  <si>
    <t xml:space="preserve">1,97%</t>
  </si>
  <si>
    <t xml:space="preserve">50,55%</t>
  </si>
  <si>
    <t xml:space="preserve">6.139,84</t>
  </si>
  <si>
    <t xml:space="preserve">13,22</t>
  </si>
  <si>
    <t xml:space="preserve">81.168,68</t>
  </si>
  <si>
    <t xml:space="preserve">1,84%</t>
  </si>
  <si>
    <t xml:space="preserve">52,39%</t>
  </si>
  <si>
    <t xml:space="preserve">2.451,25</t>
  </si>
  <si>
    <t xml:space="preserve">31,81</t>
  </si>
  <si>
    <t xml:space="preserve">77.974,26</t>
  </si>
  <si>
    <t xml:space="preserve">1,77%</t>
  </si>
  <si>
    <t xml:space="preserve">54,16%</t>
  </si>
  <si>
    <t xml:space="preserve">12,0</t>
  </si>
  <si>
    <t xml:space="preserve">6.133,51</t>
  </si>
  <si>
    <t xml:space="preserve">73.602,12</t>
  </si>
  <si>
    <t xml:space="preserve">1,67%</t>
  </si>
  <si>
    <t xml:space="preserve">55,83%</t>
  </si>
  <si>
    <t xml:space="preserve">6.074,75</t>
  </si>
  <si>
    <t xml:space="preserve">11,65</t>
  </si>
  <si>
    <t xml:space="preserve">70.770,83</t>
  </si>
  <si>
    <t xml:space="preserve">1,60%</t>
  </si>
  <si>
    <t xml:space="preserve">57,43%</t>
  </si>
  <si>
    <t xml:space="preserve">795,23</t>
  </si>
  <si>
    <t xml:space="preserve">85,87</t>
  </si>
  <si>
    <t xml:space="preserve">68.286,40</t>
  </si>
  <si>
    <t xml:space="preserve">1,55%</t>
  </si>
  <si>
    <t xml:space="preserve">58,98%</t>
  </si>
  <si>
    <t xml:space="preserve">1.291,71</t>
  </si>
  <si>
    <t xml:space="preserve">48,43</t>
  </si>
  <si>
    <t xml:space="preserve">62.557,51</t>
  </si>
  <si>
    <t xml:space="preserve">1,42%</t>
  </si>
  <si>
    <t xml:space="preserve">60,39%</t>
  </si>
  <si>
    <t xml:space="preserve">373,19</t>
  </si>
  <si>
    <t xml:space="preserve">157,95</t>
  </si>
  <si>
    <t xml:space="preserve">58.945,36</t>
  </si>
  <si>
    <t xml:space="preserve">1,34%</t>
  </si>
  <si>
    <t xml:space="preserve">61,73%</t>
  </si>
  <si>
    <t xml:space="preserve">660,0</t>
  </si>
  <si>
    <t xml:space="preserve">88,37</t>
  </si>
  <si>
    <t xml:space="preserve">58.324,20</t>
  </si>
  <si>
    <t xml:space="preserve">63,05%</t>
  </si>
  <si>
    <t xml:space="preserve">4.373,8</t>
  </si>
  <si>
    <t xml:space="preserve">12,15</t>
  </si>
  <si>
    <t xml:space="preserve">53.141,67</t>
  </si>
  <si>
    <t xml:space="preserve">1,20%</t>
  </si>
  <si>
    <t xml:space="preserve">64,25%</t>
  </si>
  <si>
    <t xml:space="preserve">981,87</t>
  </si>
  <si>
    <t xml:space="preserve">50,79</t>
  </si>
  <si>
    <t xml:space="preserve">49.869,17</t>
  </si>
  <si>
    <t xml:space="preserve">1,13%</t>
  </si>
  <si>
    <t xml:space="preserve">65,38%</t>
  </si>
  <si>
    <t xml:space="preserve">3.361,5</t>
  </si>
  <si>
    <t xml:space="preserve">13,61</t>
  </si>
  <si>
    <t xml:space="preserve">45.750,01</t>
  </si>
  <si>
    <t xml:space="preserve">1,04%</t>
  </si>
  <si>
    <t xml:space="preserve">66,42%</t>
  </si>
  <si>
    <t xml:space="preserve">851,97</t>
  </si>
  <si>
    <t xml:space="preserve">52,43</t>
  </si>
  <si>
    <t xml:space="preserve">44.668,78</t>
  </si>
  <si>
    <t xml:space="preserve">67,43%</t>
  </si>
  <si>
    <t xml:space="preserve">690,3</t>
  </si>
  <si>
    <t xml:space="preserve">60,21</t>
  </si>
  <si>
    <t xml:space="preserve">41.562,96</t>
  </si>
  <si>
    <t xml:space="preserve">3.358,84</t>
  </si>
  <si>
    <t xml:space="preserve">40.306,08</t>
  </si>
  <si>
    <t xml:space="preserve">0,91%</t>
  </si>
  <si>
    <t xml:space="preserve">69,28%</t>
  </si>
  <si>
    <t xml:space="preserve">1.320,0</t>
  </si>
  <si>
    <t xml:space="preserve">30,17</t>
  </si>
  <si>
    <t xml:space="preserve">39.824,40</t>
  </si>
  <si>
    <t xml:space="preserve">0,90%</t>
  </si>
  <si>
    <t xml:space="preserve">70,19%</t>
  </si>
  <si>
    <t xml:space="preserve">2.368,23</t>
  </si>
  <si>
    <t xml:space="preserve">15,25</t>
  </si>
  <si>
    <t xml:space="preserve">36.115,50</t>
  </si>
  <si>
    <t xml:space="preserve">0,82%</t>
  </si>
  <si>
    <t xml:space="preserve">71,00%</t>
  </si>
  <si>
    <t xml:space="preserve">342,08</t>
  </si>
  <si>
    <t xml:space="preserve">104,99</t>
  </si>
  <si>
    <t xml:space="preserve">35.914,97</t>
  </si>
  <si>
    <t xml:space="preserve">0,81%</t>
  </si>
  <si>
    <t xml:space="preserve">71,82%</t>
  </si>
  <si>
    <t xml:space="preserve">1,0</t>
  </si>
  <si>
    <t xml:space="preserve">35.628,56</t>
  </si>
  <si>
    <t xml:space="preserve">72,63%</t>
  </si>
  <si>
    <t xml:space="preserve">147,60</t>
  </si>
  <si>
    <t xml:space="preserve">35.547,98</t>
  </si>
  <si>
    <t xml:space="preserve">73,43%</t>
  </si>
  <si>
    <t xml:space="preserve">1.681,45</t>
  </si>
  <si>
    <t xml:space="preserve">21,01</t>
  </si>
  <si>
    <t xml:space="preserve">35.327,26</t>
  </si>
  <si>
    <t xml:space="preserve">0,80%</t>
  </si>
  <si>
    <t xml:space="preserve">74,23%</t>
  </si>
  <si>
    <t xml:space="preserve">9.475,0</t>
  </si>
  <si>
    <t xml:space="preserve">35.152,25</t>
  </si>
  <si>
    <t xml:space="preserve">75,03%</t>
  </si>
  <si>
    <t xml:space="preserve">35.142,65</t>
  </si>
  <si>
    <t xml:space="preserve">75,82%</t>
  </si>
  <si>
    <t xml:space="preserve">1.888,15</t>
  </si>
  <si>
    <t xml:space="preserve">18,16</t>
  </si>
  <si>
    <t xml:space="preserve">34.288,80</t>
  </si>
  <si>
    <t xml:space="preserve">1.663,68</t>
  </si>
  <si>
    <t xml:space="preserve">19,15</t>
  </si>
  <si>
    <t xml:space="preserve">31.859,47</t>
  </si>
  <si>
    <t xml:space="preserve">77,32%</t>
  </si>
  <si>
    <t xml:space="preserve">490,0</t>
  </si>
  <si>
    <t xml:space="preserve">64,77</t>
  </si>
  <si>
    <t xml:space="preserve">31.737,30</t>
  </si>
  <si>
    <t xml:space="preserve">78,04%</t>
  </si>
  <si>
    <t xml:space="preserve">2.561,51</t>
  </si>
  <si>
    <t xml:space="preserve">12,19</t>
  </si>
  <si>
    <t xml:space="preserve">31.224,80</t>
  </si>
  <si>
    <t xml:space="preserve">0,71%</t>
  </si>
  <si>
    <t xml:space="preserve">78,75%</t>
  </si>
  <si>
    <t xml:space="preserve">137,15</t>
  </si>
  <si>
    <t xml:space="preserve">215,11</t>
  </si>
  <si>
    <t xml:space="preserve">29.502,33</t>
  </si>
  <si>
    <t xml:space="preserve">0,67%</t>
  </si>
  <si>
    <t xml:space="preserve">79,42%</t>
  </si>
  <si>
    <t xml:space="preserve">146,0</t>
  </si>
  <si>
    <t xml:space="preserve">195,56</t>
  </si>
  <si>
    <t xml:space="preserve">28.551,76</t>
  </si>
  <si>
    <t xml:space="preserve">0,65%</t>
  </si>
  <si>
    <t xml:space="preserve">80,06%</t>
  </si>
  <si>
    <t xml:space="preserve">3.742,96</t>
  </si>
  <si>
    <t xml:space="preserve">7,59</t>
  </si>
  <si>
    <t xml:space="preserve">28.409,06</t>
  </si>
  <si>
    <t xml:space="preserve">0,64%</t>
  </si>
  <si>
    <t xml:space="preserve">80,71%</t>
  </si>
  <si>
    <t xml:space="preserve">26.682,28</t>
  </si>
  <si>
    <t xml:space="preserve">0,60%</t>
  </si>
  <si>
    <t xml:space="preserve">81,31%</t>
  </si>
  <si>
    <t xml:space="preserve">45,0</t>
  </si>
  <si>
    <t xml:space="preserve">536,14</t>
  </si>
  <si>
    <t xml:space="preserve">24.126,30</t>
  </si>
  <si>
    <t xml:space="preserve">0,55%</t>
  </si>
  <si>
    <t xml:space="preserve">81,86%</t>
  </si>
  <si>
    <t xml:space="preserve">21,0</t>
  </si>
  <si>
    <t xml:space="preserve">1.143,05</t>
  </si>
  <si>
    <t xml:space="preserve">24.004,05</t>
  </si>
  <si>
    <t xml:space="preserve">82,40%</t>
  </si>
  <si>
    <t xml:space="preserve">1.769,45</t>
  </si>
  <si>
    <t xml:space="preserve">12,77</t>
  </si>
  <si>
    <t xml:space="preserve">22.595,87</t>
  </si>
  <si>
    <t xml:space="preserve">82,91%</t>
  </si>
  <si>
    <t xml:space="preserve">43,34</t>
  </si>
  <si>
    <t xml:space="preserve">505,42</t>
  </si>
  <si>
    <t xml:space="preserve">21.904,90</t>
  </si>
  <si>
    <t xml:space="preserve">83,41%</t>
  </si>
  <si>
    <t xml:space="preserve">1.200,0</t>
  </si>
  <si>
    <t xml:space="preserve">17,74</t>
  </si>
  <si>
    <t xml:space="preserve">21.288,00</t>
  </si>
  <si>
    <t xml:space="preserve">0,48%</t>
  </si>
  <si>
    <t xml:space="preserve">83,89%</t>
  </si>
  <si>
    <t xml:space="preserve">m2xmês</t>
  </si>
  <si>
    <t xml:space="preserve">10,95</t>
  </si>
  <si>
    <t xml:space="preserve">20.607,35</t>
  </si>
  <si>
    <t xml:space="preserve">84,36%</t>
  </si>
  <si>
    <t xml:space="preserve">159,68</t>
  </si>
  <si>
    <t xml:space="preserve">128,63</t>
  </si>
  <si>
    <t xml:space="preserve">20.539,63</t>
  </si>
  <si>
    <t xml:space="preserve">84,82%</t>
  </si>
  <si>
    <t xml:space="preserve">1.414,27</t>
  </si>
  <si>
    <t xml:space="preserve">14,31</t>
  </si>
  <si>
    <t xml:space="preserve">20.238,20</t>
  </si>
  <si>
    <t xml:space="preserve">0,46%</t>
  </si>
  <si>
    <t xml:space="preserve">85,28%</t>
  </si>
  <si>
    <t xml:space="preserve">15,04</t>
  </si>
  <si>
    <t xml:space="preserve">19.427,31</t>
  </si>
  <si>
    <t xml:space="preserve">85,72%</t>
  </si>
  <si>
    <t xml:space="preserve">303,78</t>
  </si>
  <si>
    <t xml:space="preserve">62,96</t>
  </si>
  <si>
    <t xml:space="preserve">19.125,98</t>
  </si>
  <si>
    <t xml:space="preserve">86,15%</t>
  </si>
  <si>
    <t xml:space="preserve">43,66</t>
  </si>
  <si>
    <t xml:space="preserve">434,39</t>
  </si>
  <si>
    <t xml:space="preserve">18.965,46</t>
  </si>
  <si>
    <t xml:space="preserve">86,58%</t>
  </si>
  <si>
    <t xml:space="preserve">9,95</t>
  </si>
  <si>
    <t xml:space="preserve">18.725,40</t>
  </si>
  <si>
    <t xml:space="preserve">0,42%</t>
  </si>
  <si>
    <t xml:space="preserve">87,01%</t>
  </si>
  <si>
    <t xml:space="preserve">210,0</t>
  </si>
  <si>
    <t xml:space="preserve">88,12</t>
  </si>
  <si>
    <t xml:space="preserve">18.505,20</t>
  </si>
  <si>
    <t xml:space="preserve">305,0</t>
  </si>
  <si>
    <t xml:space="preserve">51,52</t>
  </si>
  <si>
    <t xml:space="preserve">15.713,60</t>
  </si>
  <si>
    <t xml:space="preserve">0,36%</t>
  </si>
  <si>
    <t xml:space="preserve">87,78%</t>
  </si>
  <si>
    <t xml:space="preserve">165,0</t>
  </si>
  <si>
    <t xml:space="preserve">88,79</t>
  </si>
  <si>
    <t xml:space="preserve">14.650,35</t>
  </si>
  <si>
    <t xml:space="preserve">88,12%</t>
  </si>
  <si>
    <t xml:space="preserve"> ED-15716 </t>
  </si>
  <si>
    <t xml:space="preserve">5,8</t>
  </si>
  <si>
    <t xml:space="preserve">2.307,33</t>
  </si>
  <si>
    <t xml:space="preserve">13.382,51</t>
  </si>
  <si>
    <t xml:space="preserve">88,42%</t>
  </si>
  <si>
    <t xml:space="preserve">19,01</t>
  </si>
  <si>
    <t xml:space="preserve">614,36</t>
  </si>
  <si>
    <t xml:space="preserve">11.678,98</t>
  </si>
  <si>
    <t xml:space="preserve">88,68%</t>
  </si>
  <si>
    <t xml:space="preserve">498,0</t>
  </si>
  <si>
    <t xml:space="preserve">23,26</t>
  </si>
  <si>
    <t xml:space="preserve">11.583,48</t>
  </si>
  <si>
    <t xml:space="preserve">88,95%</t>
  </si>
  <si>
    <t xml:space="preserve">RUFO E CONTRA-RUFO EM CHAPA GALVANIZADA, ESP. 0,65MM (GSG-24), COM DESENVOLVIMENTO DE 25CM, INCLUSIVE IÇAMENTO MANUAL VERTICAL</t>
  </si>
  <si>
    <t xml:space="preserve">295,8</t>
  </si>
  <si>
    <t xml:space="preserve">11.515,49</t>
  </si>
  <si>
    <t xml:space="preserve">89,21%</t>
  </si>
  <si>
    <t xml:space="preserve">195,59</t>
  </si>
  <si>
    <t xml:space="preserve">11.134,93</t>
  </si>
  <si>
    <t xml:space="preserve">89,46%</t>
  </si>
  <si>
    <t xml:space="preserve">5,85</t>
  </si>
  <si>
    <t xml:space="preserve">11.009,40</t>
  </si>
  <si>
    <t xml:space="preserve">89,71%</t>
  </si>
  <si>
    <t xml:space="preserve">6,0</t>
  </si>
  <si>
    <t xml:space="preserve">1.808,70</t>
  </si>
  <si>
    <t xml:space="preserve">10.852,20</t>
  </si>
  <si>
    <t xml:space="preserve">89,95%</t>
  </si>
  <si>
    <t xml:space="preserve">44,67</t>
  </si>
  <si>
    <t xml:space="preserve">235,86</t>
  </si>
  <si>
    <t xml:space="preserve">10.535,86</t>
  </si>
  <si>
    <t xml:space="preserve">90,19%</t>
  </si>
  <si>
    <t xml:space="preserve">143,93</t>
  </si>
  <si>
    <t xml:space="preserve">72,70</t>
  </si>
  <si>
    <t xml:space="preserve">10.463,71</t>
  </si>
  <si>
    <t xml:space="preserve">90,43%</t>
  </si>
  <si>
    <t xml:space="preserve">PLANTIO DE GRAMA BATATAIS EM PLACAS. AF_05/2018</t>
  </si>
  <si>
    <t xml:space="preserve">795,18</t>
  </si>
  <si>
    <t xml:space="preserve">12,22</t>
  </si>
  <si>
    <t xml:space="preserve">9.717,09</t>
  </si>
  <si>
    <t xml:space="preserve">0,22%</t>
  </si>
  <si>
    <t xml:space="preserve">90,65%</t>
  </si>
  <si>
    <t xml:space="preserve">31,2</t>
  </si>
  <si>
    <t xml:space="preserve">296,76</t>
  </si>
  <si>
    <t xml:space="preserve">9.258,91</t>
  </si>
  <si>
    <t xml:space="preserve">90,86%</t>
  </si>
  <si>
    <t xml:space="preserve">60,0</t>
  </si>
  <si>
    <t xml:space="preserve">144,27</t>
  </si>
  <si>
    <t xml:space="preserve">8.656,20</t>
  </si>
  <si>
    <t xml:space="preserve">91,06%</t>
  </si>
  <si>
    <t xml:space="preserve">180,59</t>
  </si>
  <si>
    <t xml:space="preserve">47,56</t>
  </si>
  <si>
    <t xml:space="preserve">8.588,86</t>
  </si>
  <si>
    <t xml:space="preserve">91,25%</t>
  </si>
  <si>
    <t xml:space="preserve">3.061,16</t>
  </si>
  <si>
    <t xml:space="preserve">2,73</t>
  </si>
  <si>
    <t xml:space="preserve">8.356,96</t>
  </si>
  <si>
    <t xml:space="preserve">91,44%</t>
  </si>
  <si>
    <t xml:space="preserve">2,0</t>
  </si>
  <si>
    <t xml:space="preserve">3.994,92</t>
  </si>
  <si>
    <t xml:space="preserve">7.989,84</t>
  </si>
  <si>
    <t xml:space="preserve">91,62%</t>
  </si>
  <si>
    <t xml:space="preserve">164,32</t>
  </si>
  <si>
    <t xml:space="preserve">7.703,32</t>
  </si>
  <si>
    <t xml:space="preserve">91,79%</t>
  </si>
  <si>
    <t xml:space="preserve">4,09</t>
  </si>
  <si>
    <t xml:space="preserve">7.697,17</t>
  </si>
  <si>
    <t xml:space="preserve">91,97%</t>
  </si>
  <si>
    <t xml:space="preserve">4,0</t>
  </si>
  <si>
    <t xml:space="preserve">1.912,99</t>
  </si>
  <si>
    <t xml:space="preserve">7.651,96</t>
  </si>
  <si>
    <t xml:space="preserve">92,14%</t>
  </si>
  <si>
    <t xml:space="preserve">38,12</t>
  </si>
  <si>
    <t xml:space="preserve">198,97</t>
  </si>
  <si>
    <t xml:space="preserve">7.584,73</t>
  </si>
  <si>
    <t xml:space="preserve">92,31%</t>
  </si>
  <si>
    <t xml:space="preserve">91,8</t>
  </si>
  <si>
    <t xml:space="preserve">78,54</t>
  </si>
  <si>
    <t xml:space="preserve">7.209,97</t>
  </si>
  <si>
    <t xml:space="preserve">92,48%</t>
  </si>
  <si>
    <t xml:space="preserve">CALHA EM CHAPA GALVANIZADA, ESP. 0,65MM (GSG-24), COM DESENVOLVIMENTO DE 75CM, INCLUSIVE IÇAMENTO MANUAL VERTICAL</t>
  </si>
  <si>
    <t xml:space="preserve">66,7</t>
  </si>
  <si>
    <t xml:space="preserve">106,17</t>
  </si>
  <si>
    <t xml:space="preserve">7.081,53</t>
  </si>
  <si>
    <t xml:space="preserve">92,64%</t>
  </si>
  <si>
    <t xml:space="preserve">140,0</t>
  </si>
  <si>
    <t xml:space="preserve">48,56</t>
  </si>
  <si>
    <t xml:space="preserve">6.798,40</t>
  </si>
  <si>
    <t xml:space="preserve">92,79%</t>
  </si>
  <si>
    <t xml:space="preserve">13,0</t>
  </si>
  <si>
    <t xml:space="preserve">514,85</t>
  </si>
  <si>
    <t xml:space="preserve">6.693,05</t>
  </si>
  <si>
    <t xml:space="preserve">92,94%</t>
  </si>
  <si>
    <t xml:space="preserve">9,0</t>
  </si>
  <si>
    <t xml:space="preserve">736,94</t>
  </si>
  <si>
    <t xml:space="preserve">6.632,46</t>
  </si>
  <si>
    <t xml:space="preserve">93,09%</t>
  </si>
  <si>
    <t xml:space="preserve">221,64</t>
  </si>
  <si>
    <t xml:space="preserve">28,87</t>
  </si>
  <si>
    <t xml:space="preserve">6.398,74</t>
  </si>
  <si>
    <t xml:space="preserve">93,24%</t>
  </si>
  <si>
    <t xml:space="preserve">20,0</t>
  </si>
  <si>
    <t xml:space="preserve">317,92</t>
  </si>
  <si>
    <t xml:space="preserve">6.358,40</t>
  </si>
  <si>
    <t xml:space="preserve">93,38%</t>
  </si>
  <si>
    <t xml:space="preserve">5,0</t>
  </si>
  <si>
    <t xml:space="preserve">1.219,59</t>
  </si>
  <si>
    <t xml:space="preserve">6.097,95</t>
  </si>
  <si>
    <t xml:space="preserve">93,52%</t>
  </si>
  <si>
    <t xml:space="preserve">63,76</t>
  </si>
  <si>
    <t xml:space="preserve">93,22</t>
  </si>
  <si>
    <t xml:space="preserve">5.943,70</t>
  </si>
  <si>
    <t xml:space="preserve">92,375</t>
  </si>
  <si>
    <t xml:space="preserve">64,12</t>
  </si>
  <si>
    <t xml:space="preserve">5.923,08</t>
  </si>
  <si>
    <t xml:space="preserve">93,79%</t>
  </si>
  <si>
    <t xml:space="preserve">42,45</t>
  </si>
  <si>
    <t xml:space="preserve">137,91</t>
  </si>
  <si>
    <t xml:space="preserve">5.854,27</t>
  </si>
  <si>
    <t xml:space="preserve">93,92%</t>
  </si>
  <si>
    <t xml:space="preserve">1.446,85</t>
  </si>
  <si>
    <t xml:space="preserve">5.787,40</t>
  </si>
  <si>
    <t xml:space="preserve">94,05%</t>
  </si>
  <si>
    <t xml:space="preserve">7,0</t>
  </si>
  <si>
    <t xml:space="preserve">815,93</t>
  </si>
  <si>
    <t xml:space="preserve">5.711,51</t>
  </si>
  <si>
    <t xml:space="preserve">94,18%</t>
  </si>
  <si>
    <t xml:space="preserve">114,0</t>
  </si>
  <si>
    <t xml:space="preserve">48,60</t>
  </si>
  <si>
    <t xml:space="preserve">5.540,40</t>
  </si>
  <si>
    <t xml:space="preserve">120,0</t>
  </si>
  <si>
    <t xml:space="preserve">45,99</t>
  </si>
  <si>
    <t xml:space="preserve">5.518,80</t>
  </si>
  <si>
    <t xml:space="preserve">94,43%</t>
  </si>
  <si>
    <t xml:space="preserve">3,0</t>
  </si>
  <si>
    <t xml:space="preserve">1.821,39</t>
  </si>
  <si>
    <t xml:space="preserve">5.464,17</t>
  </si>
  <si>
    <t xml:space="preserve">94,56%</t>
  </si>
  <si>
    <t xml:space="preserve">45,30</t>
  </si>
  <si>
    <t xml:space="preserve">5.436,00</t>
  </si>
  <si>
    <t xml:space="preserve">753,08</t>
  </si>
  <si>
    <t xml:space="preserve">5.271,56</t>
  </si>
  <si>
    <t xml:space="preserve">94,80%</t>
  </si>
  <si>
    <t xml:space="preserve">144,37</t>
  </si>
  <si>
    <t xml:space="preserve">35,82</t>
  </si>
  <si>
    <t xml:space="preserve">5.171,33</t>
  </si>
  <si>
    <t xml:space="preserve">94,92%</t>
  </si>
  <si>
    <t xml:space="preserve">240,0</t>
  </si>
  <si>
    <t xml:space="preserve">20,45</t>
  </si>
  <si>
    <t xml:space="preserve">4.908,00</t>
  </si>
  <si>
    <t xml:space="preserve">95,03%</t>
  </si>
  <si>
    <t xml:space="preserve">18,0</t>
  </si>
  <si>
    <t xml:space="preserve">264,53</t>
  </si>
  <si>
    <t xml:space="preserve">4.761,54</t>
  </si>
  <si>
    <t xml:space="preserve">2,51</t>
  </si>
  <si>
    <t xml:space="preserve">4.723,69</t>
  </si>
  <si>
    <t xml:space="preserve">95,24%</t>
  </si>
  <si>
    <t xml:space="preserve">752,70</t>
  </si>
  <si>
    <t xml:space="preserve">4.516,20</t>
  </si>
  <si>
    <t xml:space="preserve">95,34%</t>
  </si>
  <si>
    <t xml:space="preserve">151,7</t>
  </si>
  <si>
    <t xml:space="preserve">29,70</t>
  </si>
  <si>
    <t xml:space="preserve">4.505,49</t>
  </si>
  <si>
    <t xml:space="preserve">95,45%</t>
  </si>
  <si>
    <t xml:space="preserve">5,57</t>
  </si>
  <si>
    <t xml:space="preserve">4.429,15</t>
  </si>
  <si>
    <t xml:space="preserve">95,55%</t>
  </si>
  <si>
    <t xml:space="preserve">CALHA EM CHAPA GALVANIZADA, ESP. 0,65MM (GSG-24), COM DESENVOLVIMENTO DE 66CM, INCLUSIVE IÇAMENTO MANUAL VERTICAL</t>
  </si>
  <si>
    <t xml:space="preserve">47,0</t>
  </si>
  <si>
    <t xml:space="preserve">93,54</t>
  </si>
  <si>
    <t xml:space="preserve">4.396,38</t>
  </si>
  <si>
    <t xml:space="preserve">95,65%</t>
  </si>
  <si>
    <t xml:space="preserve">256,41</t>
  </si>
  <si>
    <t xml:space="preserve">4.376,91</t>
  </si>
  <si>
    <t xml:space="preserve">95,75%</t>
  </si>
  <si>
    <t xml:space="preserve">112,0</t>
  </si>
  <si>
    <t xml:space="preserve">36,97</t>
  </si>
  <si>
    <t xml:space="preserve">4.140,64</t>
  </si>
  <si>
    <t xml:space="preserve">95,84%</t>
  </si>
  <si>
    <t xml:space="preserve">30,45</t>
  </si>
  <si>
    <t xml:space="preserve">3.654,00</t>
  </si>
  <si>
    <t xml:space="preserve">95,92%</t>
  </si>
  <si>
    <t xml:space="preserve">281,95</t>
  </si>
  <si>
    <t xml:space="preserve">12,86</t>
  </si>
  <si>
    <t xml:space="preserve">3.625,87</t>
  </si>
  <si>
    <t xml:space="preserve">96,00%</t>
  </si>
  <si>
    <t xml:space="preserve">24,0</t>
  </si>
  <si>
    <t xml:space="preserve">144,22</t>
  </si>
  <si>
    <t xml:space="preserve">3.461,28</t>
  </si>
  <si>
    <t xml:space="preserve">96,08%</t>
  </si>
  <si>
    <t xml:space="preserve">22,62</t>
  </si>
  <si>
    <t xml:space="preserve">150,43</t>
  </si>
  <si>
    <t xml:space="preserve">3.402,72</t>
  </si>
  <si>
    <t xml:space="preserve">277,45</t>
  </si>
  <si>
    <t xml:space="preserve">3.329,40</t>
  </si>
  <si>
    <t xml:space="preserve">96,24%</t>
  </si>
  <si>
    <t xml:space="preserve">7,2</t>
  </si>
  <si>
    <t xml:space="preserve">457,83</t>
  </si>
  <si>
    <t xml:space="preserve">3.296,37</t>
  </si>
  <si>
    <t xml:space="preserve">96,31%</t>
  </si>
  <si>
    <t xml:space="preserve">103,66</t>
  </si>
  <si>
    <t xml:space="preserve">31,11</t>
  </si>
  <si>
    <t xml:space="preserve">3.224,86</t>
  </si>
  <si>
    <t xml:space="preserve">96,38%</t>
  </si>
  <si>
    <t xml:space="preserve">121,0</t>
  </si>
  <si>
    <t xml:space="preserve">26,62</t>
  </si>
  <si>
    <t xml:space="preserve">3.221,02</t>
  </si>
  <si>
    <t xml:space="preserve">629,25</t>
  </si>
  <si>
    <t xml:space="preserve">3.146,25</t>
  </si>
  <si>
    <t xml:space="preserve">96,53%</t>
  </si>
  <si>
    <t xml:space="preserve">70,84</t>
  </si>
  <si>
    <t xml:space="preserve">43,69</t>
  </si>
  <si>
    <t xml:space="preserve">3.094,99</t>
  </si>
  <si>
    <t xml:space="preserve">96,60%</t>
  </si>
  <si>
    <t xml:space="preserve">28,0</t>
  </si>
  <si>
    <t xml:space="preserve">105,08</t>
  </si>
  <si>
    <t xml:space="preserve">2.942,24</t>
  </si>
  <si>
    <t xml:space="preserve">96,66%</t>
  </si>
  <si>
    <t xml:space="preserve">11,25</t>
  </si>
  <si>
    <t xml:space="preserve">261,35</t>
  </si>
  <si>
    <t xml:space="preserve">2.940,18</t>
  </si>
  <si>
    <t xml:space="preserve">96,73%</t>
  </si>
  <si>
    <t xml:space="preserve">177,36</t>
  </si>
  <si>
    <t xml:space="preserve">16,45</t>
  </si>
  <si>
    <t xml:space="preserve">2.917,57</t>
  </si>
  <si>
    <t xml:space="preserve">21,02</t>
  </si>
  <si>
    <t xml:space="preserve">137,37</t>
  </si>
  <si>
    <t xml:space="preserve">2.887,51</t>
  </si>
  <si>
    <t xml:space="preserve">1.405,96</t>
  </si>
  <si>
    <t xml:space="preserve">2.811,92</t>
  </si>
  <si>
    <t xml:space="preserve">96,93%</t>
  </si>
  <si>
    <t xml:space="preserve">173,67</t>
  </si>
  <si>
    <t xml:space="preserve">15,88</t>
  </si>
  <si>
    <t xml:space="preserve">2.757,87</t>
  </si>
  <si>
    <t xml:space="preserve">96,99%</t>
  </si>
  <si>
    <t xml:space="preserve">2.697,81</t>
  </si>
  <si>
    <t xml:space="preserve">97,05%</t>
  </si>
  <si>
    <t xml:space="preserve">673,55</t>
  </si>
  <si>
    <t xml:space="preserve">2.694,20</t>
  </si>
  <si>
    <t xml:space="preserve">97,11%</t>
  </si>
  <si>
    <t xml:space="preserve">440,0</t>
  </si>
  <si>
    <t xml:space="preserve">2.675,20</t>
  </si>
  <si>
    <t xml:space="preserve">357,39</t>
  </si>
  <si>
    <t xml:space="preserve">2.501,73</t>
  </si>
  <si>
    <t xml:space="preserve">35,0</t>
  </si>
  <si>
    <t xml:space="preserve">71,38</t>
  </si>
  <si>
    <t xml:space="preserve">2.498,30</t>
  </si>
  <si>
    <t xml:space="preserve">19,39</t>
  </si>
  <si>
    <t xml:space="preserve">2.346,19</t>
  </si>
  <si>
    <t xml:space="preserve">97,34%</t>
  </si>
  <si>
    <t xml:space="preserve">2.263,20</t>
  </si>
  <si>
    <t xml:space="preserve">97,39%</t>
  </si>
  <si>
    <t xml:space="preserve">78,17</t>
  </si>
  <si>
    <t xml:space="preserve">2.188,76</t>
  </si>
  <si>
    <t xml:space="preserve">97,44%</t>
  </si>
  <si>
    <t xml:space="preserve">94,0</t>
  </si>
  <si>
    <t xml:space="preserve">23,08</t>
  </si>
  <si>
    <t xml:space="preserve">2.169,52</t>
  </si>
  <si>
    <t xml:space="preserve">97,49%</t>
  </si>
  <si>
    <t xml:space="preserve">525,62</t>
  </si>
  <si>
    <t xml:space="preserve">2.102,48</t>
  </si>
  <si>
    <t xml:space="preserve">97,54%</t>
  </si>
  <si>
    <t xml:space="preserve">40,0</t>
  </si>
  <si>
    <t xml:space="preserve">52,50</t>
  </si>
  <si>
    <t xml:space="preserve">2.100,00</t>
  </si>
  <si>
    <t xml:space="preserve">111,69</t>
  </si>
  <si>
    <t xml:space="preserve">2.010,42</t>
  </si>
  <si>
    <t xml:space="preserve">97,63%</t>
  </si>
  <si>
    <t xml:space="preserve">107,07</t>
  </si>
  <si>
    <t xml:space="preserve">1.927,26</t>
  </si>
  <si>
    <t xml:space="preserve">383,35</t>
  </si>
  <si>
    <t xml:space="preserve">1.916,75</t>
  </si>
  <si>
    <t xml:space="preserve">97,72%</t>
  </si>
  <si>
    <t xml:space="preserve">146,97</t>
  </si>
  <si>
    <t xml:space="preserve">1.910,61</t>
  </si>
  <si>
    <t xml:space="preserve">892,35</t>
  </si>
  <si>
    <t xml:space="preserve">1.784,70</t>
  </si>
  <si>
    <t xml:space="preserve">15,0</t>
  </si>
  <si>
    <t xml:space="preserve">116,67</t>
  </si>
  <si>
    <t xml:space="preserve">1.750,05</t>
  </si>
  <si>
    <t xml:space="preserve">1.719,15</t>
  </si>
  <si>
    <t xml:space="preserve">341,43</t>
  </si>
  <si>
    <t xml:space="preserve">1.707,15</t>
  </si>
  <si>
    <t xml:space="preserve">416,17</t>
  </si>
  <si>
    <t xml:space="preserve">1.664,68</t>
  </si>
  <si>
    <t xml:space="preserve">REGISTRO DE GAVETA, TIPO BASE, ROSCÁVEL 3/4" (PARA TUBO SOLDÁVEL OU PPR DN 25MM/CPVC DN 22MM), INCLUSIVE ACABAMENTO (PADRÃO MÉDIO) E CANOPLA CROMADO</t>
  </si>
  <si>
    <t xml:space="preserve">78,76</t>
  </si>
  <si>
    <t xml:space="preserve">1.653,96</t>
  </si>
  <si>
    <t xml:space="preserve">1.622,26</t>
  </si>
  <si>
    <t xml:space="preserve">98,03%</t>
  </si>
  <si>
    <t xml:space="preserve">807,99</t>
  </si>
  <si>
    <t xml:space="preserve">1.615,98</t>
  </si>
  <si>
    <t xml:space="preserve">98,07%</t>
  </si>
  <si>
    <t xml:space="preserve">134,27</t>
  </si>
  <si>
    <t xml:space="preserve">1.611,24</t>
  </si>
  <si>
    <t xml:space="preserve">98,10%</t>
  </si>
  <si>
    <t xml:space="preserve">17,0</t>
  </si>
  <si>
    <t xml:space="preserve">92,41</t>
  </si>
  <si>
    <t xml:space="preserve">1.570,97</t>
  </si>
  <si>
    <t xml:space="preserve">50,0</t>
  </si>
  <si>
    <t xml:space="preserve">31,32</t>
  </si>
  <si>
    <t xml:space="preserve">1.566,00</t>
  </si>
  <si>
    <t xml:space="preserve">98,17%</t>
  </si>
  <si>
    <t xml:space="preserve">185,0</t>
  </si>
  <si>
    <t xml:space="preserve">8,32</t>
  </si>
  <si>
    <t xml:space="preserve">1.539,20</t>
  </si>
  <si>
    <t xml:space="preserve"> TESTE-ESTANQUEIDADE </t>
  </si>
  <si>
    <t xml:space="preserve">Teste de estanqueidade em tubulação  executada em cobre, GLP, com emissão de ART</t>
  </si>
  <si>
    <t xml:space="preserve">1.530,28</t>
  </si>
  <si>
    <t xml:space="preserve">9,15</t>
  </si>
  <si>
    <t xml:space="preserve">165,99</t>
  </si>
  <si>
    <t xml:space="preserve">1.518,80</t>
  </si>
  <si>
    <t xml:space="preserve">98,28%</t>
  </si>
  <si>
    <t xml:space="preserve">565,26</t>
  </si>
  <si>
    <t xml:space="preserve">2,58</t>
  </si>
  <si>
    <t xml:space="preserve">1.458,37</t>
  </si>
  <si>
    <t xml:space="preserve">98,31%</t>
  </si>
  <si>
    <t xml:space="preserve">724,60</t>
  </si>
  <si>
    <t xml:space="preserve">1.449,20</t>
  </si>
  <si>
    <t xml:space="preserve">361,76</t>
  </si>
  <si>
    <t xml:space="preserve">1.447,04</t>
  </si>
  <si>
    <t xml:space="preserve">150,0</t>
  </si>
  <si>
    <t xml:space="preserve">9,52</t>
  </si>
  <si>
    <t xml:space="preserve">1.428,00</t>
  </si>
  <si>
    <t xml:space="preserve">30,85</t>
  </si>
  <si>
    <t xml:space="preserve">44,98</t>
  </si>
  <si>
    <t xml:space="preserve">1.387,63</t>
  </si>
  <si>
    <t xml:space="preserve">8,0</t>
  </si>
  <si>
    <t xml:space="preserve">167,51</t>
  </si>
  <si>
    <t xml:space="preserve">1.340,08</t>
  </si>
  <si>
    <t xml:space="preserve">22,0</t>
  </si>
  <si>
    <t xml:space="preserve">60,69</t>
  </si>
  <si>
    <t xml:space="preserve">1.335,18</t>
  </si>
  <si>
    <t xml:space="preserve">CALHA EM CHAPA GALVANIZADA, ESP. 0,65MM (GSG-24), COM DESENVOLVIMENTO DE 33CM, INCLUSIVE IÇAMENTO MANUAL VERTICAL</t>
  </si>
  <si>
    <t xml:space="preserve">26,25</t>
  </si>
  <si>
    <t xml:space="preserve">50,10</t>
  </si>
  <si>
    <t xml:space="preserve">1.315,12</t>
  </si>
  <si>
    <t xml:space="preserve">98,53%</t>
  </si>
  <si>
    <t xml:space="preserve">25,80</t>
  </si>
  <si>
    <t xml:space="preserve">1.290,00</t>
  </si>
  <si>
    <t xml:space="preserve">26,0</t>
  </si>
  <si>
    <t xml:space="preserve">49,34</t>
  </si>
  <si>
    <t xml:space="preserve">1.282,84</t>
  </si>
  <si>
    <t xml:space="preserve">22,98</t>
  </si>
  <si>
    <t xml:space="preserve">55,17</t>
  </si>
  <si>
    <t xml:space="preserve">1.267,80</t>
  </si>
  <si>
    <t xml:space="preserve">35,08</t>
  </si>
  <si>
    <t xml:space="preserve">35,31</t>
  </si>
  <si>
    <t xml:space="preserve">1.238,67</t>
  </si>
  <si>
    <t xml:space="preserve">1.229,15</t>
  </si>
  <si>
    <t xml:space="preserve">455,86</t>
  </si>
  <si>
    <t xml:space="preserve">2,69</t>
  </si>
  <si>
    <t xml:space="preserve">1.226,26</t>
  </si>
  <si>
    <t xml:space="preserve">75,0</t>
  </si>
  <si>
    <t xml:space="preserve">1.188,00</t>
  </si>
  <si>
    <t xml:space="preserve">79,18</t>
  </si>
  <si>
    <t xml:space="preserve">1.187,70</t>
  </si>
  <si>
    <t xml:space="preserve">2,52</t>
  </si>
  <si>
    <t xml:space="preserve">467,53</t>
  </si>
  <si>
    <t xml:space="preserve">1.178,17</t>
  </si>
  <si>
    <t xml:space="preserve">1.120,67</t>
  </si>
  <si>
    <t xml:space="preserve">14,0</t>
  </si>
  <si>
    <t xml:space="preserve">71,53</t>
  </si>
  <si>
    <t xml:space="preserve">1.001,42</t>
  </si>
  <si>
    <t xml:space="preserve">10,0</t>
  </si>
  <si>
    <t xml:space="preserve">95,85</t>
  </si>
  <si>
    <t xml:space="preserve">958,50</t>
  </si>
  <si>
    <t xml:space="preserve">55,80</t>
  </si>
  <si>
    <t xml:space="preserve">948,60</t>
  </si>
  <si>
    <t xml:space="preserve">34,94</t>
  </si>
  <si>
    <t xml:space="preserve">908,44</t>
  </si>
  <si>
    <t xml:space="preserve">46,84</t>
  </si>
  <si>
    <t xml:space="preserve">18,98</t>
  </si>
  <si>
    <t xml:space="preserve">889,02</t>
  </si>
  <si>
    <t xml:space="preserve">48,98</t>
  </si>
  <si>
    <t xml:space="preserve">881,64</t>
  </si>
  <si>
    <t xml:space="preserve">105,92</t>
  </si>
  <si>
    <t xml:space="preserve">847,36</t>
  </si>
  <si>
    <t xml:space="preserve">105,81</t>
  </si>
  <si>
    <t xml:space="preserve">846,48</t>
  </si>
  <si>
    <t xml:space="preserve">39,0</t>
  </si>
  <si>
    <t xml:space="preserve">820,95</t>
  </si>
  <si>
    <t xml:space="preserve">55,0</t>
  </si>
  <si>
    <t xml:space="preserve">13,93</t>
  </si>
  <si>
    <t xml:space="preserve">766,15</t>
  </si>
  <si>
    <t xml:space="preserve">95,47</t>
  </si>
  <si>
    <t xml:space="preserve">763,76</t>
  </si>
  <si>
    <t xml:space="preserve">15,27</t>
  </si>
  <si>
    <t xml:space="preserve">763,50</t>
  </si>
  <si>
    <t xml:space="preserve">189,29</t>
  </si>
  <si>
    <t xml:space="preserve">757,16</t>
  </si>
  <si>
    <t xml:space="preserve">71,0</t>
  </si>
  <si>
    <t xml:space="preserve">10,46</t>
  </si>
  <si>
    <t xml:space="preserve">742,66</t>
  </si>
  <si>
    <t xml:space="preserve">56,17</t>
  </si>
  <si>
    <t xml:space="preserve">730,21</t>
  </si>
  <si>
    <t xml:space="preserve">361,52</t>
  </si>
  <si>
    <t xml:space="preserve">723,04</t>
  </si>
  <si>
    <t xml:space="preserve">138,27</t>
  </si>
  <si>
    <t xml:space="preserve">691,35</t>
  </si>
  <si>
    <t xml:space="preserve">681,79</t>
  </si>
  <si>
    <t xml:space="preserve">45,44</t>
  </si>
  <si>
    <t xml:space="preserve">681,60</t>
  </si>
  <si>
    <t xml:space="preserve">48,67</t>
  </si>
  <si>
    <t xml:space="preserve">681,38</t>
  </si>
  <si>
    <t xml:space="preserve">50,91</t>
  </si>
  <si>
    <t xml:space="preserve">661,83</t>
  </si>
  <si>
    <t xml:space="preserve">93,37</t>
  </si>
  <si>
    <t xml:space="preserve">653,59</t>
  </si>
  <si>
    <t xml:space="preserve">635,24</t>
  </si>
  <si>
    <t xml:space="preserve">625,14</t>
  </si>
  <si>
    <t xml:space="preserve">30,52</t>
  </si>
  <si>
    <t xml:space="preserve">610,40</t>
  </si>
  <si>
    <t xml:space="preserve">11,0</t>
  </si>
  <si>
    <t xml:space="preserve">53,58</t>
  </si>
  <si>
    <t xml:space="preserve">589,38</t>
  </si>
  <si>
    <t xml:space="preserve">3,76</t>
  </si>
  <si>
    <t xml:space="preserve">565,61</t>
  </si>
  <si>
    <t xml:space="preserve">20,02</t>
  </si>
  <si>
    <t xml:space="preserve">560,56</t>
  </si>
  <si>
    <t xml:space="preserve">14,00</t>
  </si>
  <si>
    <t xml:space="preserve">560,00</t>
  </si>
  <si>
    <t xml:space="preserve">69,67</t>
  </si>
  <si>
    <t xml:space="preserve">557,36</t>
  </si>
  <si>
    <t xml:space="preserve"> 101911 </t>
  </si>
  <si>
    <t xml:space="preserve">268,72</t>
  </si>
  <si>
    <t xml:space="preserve">537,44</t>
  </si>
  <si>
    <t xml:space="preserve">24,42</t>
  </si>
  <si>
    <t xml:space="preserve">537,24</t>
  </si>
  <si>
    <t xml:space="preserve">529,60</t>
  </si>
  <si>
    <t xml:space="preserve">528,68</t>
  </si>
  <si>
    <t xml:space="preserve">12,3</t>
  </si>
  <si>
    <t xml:space="preserve">42,71</t>
  </si>
  <si>
    <t xml:space="preserve">525,33</t>
  </si>
  <si>
    <t xml:space="preserve">46,0</t>
  </si>
  <si>
    <t xml:space="preserve">11,02</t>
  </si>
  <si>
    <t xml:space="preserve">506,92</t>
  </si>
  <si>
    <t xml:space="preserve">249,55</t>
  </si>
  <si>
    <t xml:space="preserve">499,10</t>
  </si>
  <si>
    <t xml:space="preserve">43,0</t>
  </si>
  <si>
    <t xml:space="preserve">483,32</t>
  </si>
  <si>
    <t xml:space="preserve">43,12</t>
  </si>
  <si>
    <t xml:space="preserve">474,32</t>
  </si>
  <si>
    <t xml:space="preserve">473,05</t>
  </si>
  <si>
    <t xml:space="preserve">39,07</t>
  </si>
  <si>
    <t xml:space="preserve">468,84</t>
  </si>
  <si>
    <t xml:space="preserve">5,2</t>
  </si>
  <si>
    <t xml:space="preserve">89,42</t>
  </si>
  <si>
    <t xml:space="preserve">464,98</t>
  </si>
  <si>
    <t xml:space="preserve">115,01</t>
  </si>
  <si>
    <t xml:space="preserve">460,04</t>
  </si>
  <si>
    <t xml:space="preserve">151,92</t>
  </si>
  <si>
    <t xml:space="preserve">455,76</t>
  </si>
  <si>
    <t xml:space="preserve">56,91</t>
  </si>
  <si>
    <t xml:space="preserve">455,28</t>
  </si>
  <si>
    <t xml:space="preserve">REGISTRO DE GAVETA, TIPO BASE, ROSCÁVEL 1" (PARA TUBO SOLDÁVEL OU PPR DN 32MM/CPVC DN 28MM), INCLUSIVE ACABAMENTO (PADRÃO MÉDIO) E CANOPLA CROMADOS</t>
  </si>
  <si>
    <t xml:space="preserve">90,53</t>
  </si>
  <si>
    <t xml:space="preserve">450,40</t>
  </si>
  <si>
    <t xml:space="preserve">75,02</t>
  </si>
  <si>
    <t xml:space="preserve">450,12</t>
  </si>
  <si>
    <t xml:space="preserve">224,62</t>
  </si>
  <si>
    <t xml:space="preserve">449,24</t>
  </si>
  <si>
    <t xml:space="preserve">34,26</t>
  </si>
  <si>
    <t xml:space="preserve">445,38</t>
  </si>
  <si>
    <t xml:space="preserve">36,95</t>
  </si>
  <si>
    <t xml:space="preserve">443,40</t>
  </si>
  <si>
    <t xml:space="preserve">73,84</t>
  </si>
  <si>
    <t xml:space="preserve">443,04</t>
  </si>
  <si>
    <t xml:space="preserve">23,0</t>
  </si>
  <si>
    <t xml:space="preserve">18,97</t>
  </si>
  <si>
    <t xml:space="preserve">436,31</t>
  </si>
  <si>
    <t xml:space="preserve">28,97</t>
  </si>
  <si>
    <t xml:space="preserve">434,55</t>
  </si>
  <si>
    <t xml:space="preserve">108,48</t>
  </si>
  <si>
    <t xml:space="preserve">433,92</t>
  </si>
  <si>
    <t xml:space="preserve">31,08</t>
  </si>
  <si>
    <t xml:space="preserve">432,94</t>
  </si>
  <si>
    <t xml:space="preserve">1.266,1</t>
  </si>
  <si>
    <t xml:space="preserve">0,34</t>
  </si>
  <si>
    <t xml:space="preserve">430,47</t>
  </si>
  <si>
    <t xml:space="preserve">107,23</t>
  </si>
  <si>
    <t xml:space="preserve">428,92</t>
  </si>
  <si>
    <t xml:space="preserve">425,28</t>
  </si>
  <si>
    <t xml:space="preserve">52,86</t>
  </si>
  <si>
    <t xml:space="preserve">422,88</t>
  </si>
  <si>
    <t xml:space="preserve">420,00</t>
  </si>
  <si>
    <t xml:space="preserve">206,56</t>
  </si>
  <si>
    <t xml:space="preserve">413,12</t>
  </si>
  <si>
    <t xml:space="preserve">38,0</t>
  </si>
  <si>
    <t xml:space="preserve">10,86</t>
  </si>
  <si>
    <t xml:space="preserve">412,68</t>
  </si>
  <si>
    <t xml:space="preserve">8,25</t>
  </si>
  <si>
    <t xml:space="preserve">412,50</t>
  </si>
  <si>
    <t xml:space="preserve">81,44</t>
  </si>
  <si>
    <t xml:space="preserve">407,20</t>
  </si>
  <si>
    <t xml:space="preserve">197,23</t>
  </si>
  <si>
    <t xml:space="preserve">394,46</t>
  </si>
  <si>
    <t xml:space="preserve"> GAS-PTAIL-01 </t>
  </si>
  <si>
    <t xml:space="preserve">93,14</t>
  </si>
  <si>
    <t xml:space="preserve">372,56</t>
  </si>
  <si>
    <t xml:space="preserve">358,64</t>
  </si>
  <si>
    <t xml:space="preserve">87,83</t>
  </si>
  <si>
    <t xml:space="preserve">351,32</t>
  </si>
  <si>
    <t xml:space="preserve">348,97</t>
  </si>
  <si>
    <t xml:space="preserve">86,68</t>
  </si>
  <si>
    <t xml:space="preserve">346,72</t>
  </si>
  <si>
    <t xml:space="preserve">172,81</t>
  </si>
  <si>
    <t xml:space="preserve">345,62</t>
  </si>
  <si>
    <t xml:space="preserve">24,49</t>
  </si>
  <si>
    <t xml:space="preserve">318,37</t>
  </si>
  <si>
    <t xml:space="preserve">52,16</t>
  </si>
  <si>
    <t xml:space="preserve">312,96</t>
  </si>
  <si>
    <t xml:space="preserve"> GAS-TE-35x22 </t>
  </si>
  <si>
    <t xml:space="preserve">77,12</t>
  </si>
  <si>
    <t xml:space="preserve">308,48</t>
  </si>
  <si>
    <t xml:space="preserve">306,68</t>
  </si>
  <si>
    <t xml:space="preserve">153,05</t>
  </si>
  <si>
    <t xml:space="preserve">306,10</t>
  </si>
  <si>
    <t xml:space="preserve">27,77</t>
  </si>
  <si>
    <t xml:space="preserve">305,47</t>
  </si>
  <si>
    <t xml:space="preserve">150,15</t>
  </si>
  <si>
    <t xml:space="preserve">300,30</t>
  </si>
  <si>
    <t xml:space="preserve">53,0</t>
  </si>
  <si>
    <t xml:space="preserve">296,80</t>
  </si>
  <si>
    <t xml:space="preserve">20,09</t>
  </si>
  <si>
    <t xml:space="preserve">281,26</t>
  </si>
  <si>
    <t xml:space="preserve">267,00</t>
  </si>
  <si>
    <t xml:space="preserve">11,4</t>
  </si>
  <si>
    <t xml:space="preserve">23,18</t>
  </si>
  <si>
    <t xml:space="preserve">264,25</t>
  </si>
  <si>
    <t xml:space="preserve">131,99</t>
  </si>
  <si>
    <t xml:space="preserve">263,98</t>
  </si>
  <si>
    <t xml:space="preserve">42,0</t>
  </si>
  <si>
    <t xml:space="preserve">6,24</t>
  </si>
  <si>
    <t xml:space="preserve">262,08</t>
  </si>
  <si>
    <t xml:space="preserve">1,5</t>
  </si>
  <si>
    <t xml:space="preserve">173,91</t>
  </si>
  <si>
    <t xml:space="preserve">260,86</t>
  </si>
  <si>
    <t xml:space="preserve"> 103834 </t>
  </si>
  <si>
    <t xml:space="preserve">61,88</t>
  </si>
  <si>
    <t xml:space="preserve">247,52</t>
  </si>
  <si>
    <t xml:space="preserve">121,74</t>
  </si>
  <si>
    <t xml:space="preserve">243,48</t>
  </si>
  <si>
    <t xml:space="preserve">19,0</t>
  </si>
  <si>
    <t xml:space="preserve">12,46</t>
  </si>
  <si>
    <t xml:space="preserve">236,74</t>
  </si>
  <si>
    <t xml:space="preserve">117,67</t>
  </si>
  <si>
    <t xml:space="preserve">235,34</t>
  </si>
  <si>
    <t xml:space="preserve">LUMINARIA DE TETO PLAFON/PLAFONIER EM PLASTICO COM BASE E27 COM LÂMPADA LED TIPO BULBO DE 10W DE SOBREPOR INSTALADO EM CONDULETE- FORNECIMENTO E INSTALAÇÃO</t>
  </si>
  <si>
    <t xml:space="preserve">57,73</t>
  </si>
  <si>
    <t xml:space="preserve">230,92</t>
  </si>
  <si>
    <t xml:space="preserve">36,62</t>
  </si>
  <si>
    <t xml:space="preserve">219,72</t>
  </si>
  <si>
    <t xml:space="preserve">31,02</t>
  </si>
  <si>
    <t xml:space="preserve">217,14</t>
  </si>
  <si>
    <t xml:space="preserve">17,94</t>
  </si>
  <si>
    <t xml:space="preserve">215,28</t>
  </si>
  <si>
    <t xml:space="preserve">21,09</t>
  </si>
  <si>
    <t xml:space="preserve">210,90</t>
  </si>
  <si>
    <t xml:space="preserve">52,15</t>
  </si>
  <si>
    <t xml:space="preserve">208,60</t>
  </si>
  <si>
    <t xml:space="preserve">41,48</t>
  </si>
  <si>
    <t xml:space="preserve">207,40</t>
  </si>
  <si>
    <t xml:space="preserve">22,71</t>
  </si>
  <si>
    <t xml:space="preserve">204,39</t>
  </si>
  <si>
    <t xml:space="preserve"> PLC-SEG-01 </t>
  </si>
  <si>
    <t xml:space="preserve">101,41</t>
  </si>
  <si>
    <t xml:space="preserve">202,82</t>
  </si>
  <si>
    <t xml:space="preserve"> PLC-SEG-02 </t>
  </si>
  <si>
    <t xml:space="preserve">FORNECIMENTO E INSTALAÇÃO DE PLACA DE SINALIZAÇÃO DE SEGURANÇA ALERTA - INSCRIÇÃO:  "PERIGO - INFLAMÁVEL"</t>
  </si>
  <si>
    <t xml:space="preserve">29,0</t>
  </si>
  <si>
    <t xml:space="preserve">6,88</t>
  </si>
  <si>
    <t xml:space="preserve">199,52</t>
  </si>
  <si>
    <t xml:space="preserve">198,94</t>
  </si>
  <si>
    <t xml:space="preserve">183,04</t>
  </si>
  <si>
    <t xml:space="preserve">179,60</t>
  </si>
  <si>
    <t xml:space="preserve">14,61</t>
  </si>
  <si>
    <t xml:space="preserve">175,32</t>
  </si>
  <si>
    <t xml:space="preserve">34,25</t>
  </si>
  <si>
    <t xml:space="preserve">171,25</t>
  </si>
  <si>
    <t xml:space="preserve">165,68</t>
  </si>
  <si>
    <t xml:space="preserve">13,75</t>
  </si>
  <si>
    <t xml:space="preserve">165,00</t>
  </si>
  <si>
    <t xml:space="preserve">149,20</t>
  </si>
  <si>
    <t xml:space="preserve">6,10</t>
  </si>
  <si>
    <t xml:space="preserve">146,40</t>
  </si>
  <si>
    <t xml:space="preserve">47,58</t>
  </si>
  <si>
    <t xml:space="preserve">142,74</t>
  </si>
  <si>
    <t xml:space="preserve">22,68</t>
  </si>
  <si>
    <t xml:space="preserve">136,08</t>
  </si>
  <si>
    <t xml:space="preserve">132,00</t>
  </si>
  <si>
    <t xml:space="preserve">32,00</t>
  </si>
  <si>
    <t xml:space="preserve">128,00</t>
  </si>
  <si>
    <t xml:space="preserve">15,32</t>
  </si>
  <si>
    <t xml:space="preserve">122,56</t>
  </si>
  <si>
    <t xml:space="preserve">119,82</t>
  </si>
  <si>
    <t xml:space="preserve"> GAS-TE-42x35 </t>
  </si>
  <si>
    <t xml:space="preserve">117,54</t>
  </si>
  <si>
    <t xml:space="preserve">36,27</t>
  </si>
  <si>
    <t xml:space="preserve">108,81</t>
  </si>
  <si>
    <t xml:space="preserve">99,48</t>
  </si>
  <si>
    <t xml:space="preserve">19,04</t>
  </si>
  <si>
    <t xml:space="preserve">95,20</t>
  </si>
  <si>
    <t xml:space="preserve">12,14</t>
  </si>
  <si>
    <t xml:space="preserve">7,51</t>
  </si>
  <si>
    <t xml:space="preserve">91,17</t>
  </si>
  <si>
    <t xml:space="preserve">87,50</t>
  </si>
  <si>
    <t xml:space="preserve">8,70</t>
  </si>
  <si>
    <t xml:space="preserve">87,00</t>
  </si>
  <si>
    <t xml:space="preserve">16,78</t>
  </si>
  <si>
    <t xml:space="preserve">83,90</t>
  </si>
  <si>
    <t xml:space="preserve"> PLC-SEG-03 </t>
  </si>
  <si>
    <t xml:space="preserve">80,34</t>
  </si>
  <si>
    <t xml:space="preserve">8,71</t>
  </si>
  <si>
    <t xml:space="preserve">59,22</t>
  </si>
  <si>
    <t xml:space="preserve"> GAS-REDUC-42 </t>
  </si>
  <si>
    <t xml:space="preserve">57,83</t>
  </si>
  <si>
    <t xml:space="preserve">28,38</t>
  </si>
  <si>
    <t xml:space="preserve">56,76</t>
  </si>
  <si>
    <t xml:space="preserve">54,47</t>
  </si>
  <si>
    <t xml:space="preserve">24,32</t>
  </si>
  <si>
    <t xml:space="preserve">48,64</t>
  </si>
  <si>
    <t xml:space="preserve">24,30</t>
  </si>
  <si>
    <t xml:space="preserve">23,63</t>
  </si>
  <si>
    <t xml:space="preserve">47,26</t>
  </si>
  <si>
    <t xml:space="preserve">38,92</t>
  </si>
  <si>
    <t xml:space="preserve">38,22</t>
  </si>
  <si>
    <t xml:space="preserve">37,86</t>
  </si>
  <si>
    <t xml:space="preserve">36,92</t>
  </si>
  <si>
    <t xml:space="preserve">12,12</t>
  </si>
  <si>
    <t xml:space="preserve">36,36</t>
  </si>
  <si>
    <t xml:space="preserve">17,59</t>
  </si>
  <si>
    <t xml:space="preserve">35,18</t>
  </si>
  <si>
    <t xml:space="preserve">30,58</t>
  </si>
  <si>
    <t xml:space="preserve">8,85</t>
  </si>
  <si>
    <t xml:space="preserve">26,55</t>
  </si>
  <si>
    <t xml:space="preserve">12,74</t>
  </si>
  <si>
    <t xml:space="preserve">25,48</t>
  </si>
  <si>
    <t xml:space="preserve">23,99</t>
  </si>
  <si>
    <t xml:space="preserve">23,24</t>
  </si>
  <si>
    <t xml:space="preserve">21,26</t>
  </si>
  <si>
    <t xml:space="preserve">20,42</t>
  </si>
  <si>
    <t xml:space="preserve">20,00</t>
  </si>
  <si>
    <t xml:space="preserve">6,82</t>
  </si>
  <si>
    <t xml:space="preserve">0,0025</t>
  </si>
  <si>
    <t xml:space="preserve">0,00</t>
  </si>
</sst>
</file>

<file path=xl/styles.xml><?xml version="1.0" encoding="utf-8"?>
<styleSheet xmlns="http://schemas.openxmlformats.org/spreadsheetml/2006/main">
  <numFmts count="18">
    <numFmt numFmtId="164" formatCode="General"/>
    <numFmt numFmtId="165" formatCode="0"/>
    <numFmt numFmtId="166" formatCode="0.00%"/>
    <numFmt numFmtId="167" formatCode="#,##0.00"/>
    <numFmt numFmtId="168" formatCode="&quot;R$&quot;#,##0.00"/>
    <numFmt numFmtId="169" formatCode="&quot;R$ &quot;#,##0.00"/>
    <numFmt numFmtId="170" formatCode="_-&quot;R$ &quot;* #,##0.00_-;&quot;-R$ &quot;* #,##0.00_-;_-&quot;R$ &quot;* \-??_-;_-@"/>
    <numFmt numFmtId="171" formatCode="0.0"/>
    <numFmt numFmtId="172" formatCode="_-* #,##0.00_-;\-* #,##0.00_-;_-* \-??_-;_-@"/>
    <numFmt numFmtId="173" formatCode="[$R$ -416]#,##0.00"/>
    <numFmt numFmtId="174" formatCode="#,##0.0000"/>
    <numFmt numFmtId="175" formatCode="D\.M\.YYYY"/>
    <numFmt numFmtId="176" formatCode="@"/>
    <numFmt numFmtId="177" formatCode="0%"/>
    <numFmt numFmtId="178" formatCode="0.0000%"/>
    <numFmt numFmtId="179" formatCode="_(* #,##0.00_);_(* \(#,##0.00\);_(* \-??_);_(@_)"/>
    <numFmt numFmtId="180" formatCode="_([$R$ -416]* #,##0.00_);_([$R$ -416]* \(#,##0.00\);_([$R$ -416]* \-??_);_(@_)"/>
    <numFmt numFmtId="181" formatCode="0.00"/>
  </numFmts>
  <fonts count="25">
    <font>
      <sz val="11"/>
      <color rgb="FF000000"/>
      <name val="Arial"/>
      <family val="2"/>
      <charset val="1"/>
    </font>
    <font>
      <sz val="10"/>
      <name val="Arial"/>
      <family val="0"/>
    </font>
    <font>
      <sz val="10"/>
      <name val="Arial"/>
      <family val="0"/>
    </font>
    <font>
      <sz val="10"/>
      <name val="Arial"/>
      <family val="0"/>
    </font>
    <font>
      <b val="true"/>
      <sz val="13"/>
      <color rgb="FF000000"/>
      <name val="Calibri"/>
      <family val="2"/>
      <charset val="1"/>
    </font>
    <font>
      <b val="true"/>
      <sz val="13"/>
      <color rgb="FFFF0000"/>
      <name val="Calibri"/>
      <family val="2"/>
      <charset val="1"/>
    </font>
    <font>
      <b val="true"/>
      <sz val="10"/>
      <color rgb="FF000000"/>
      <name val="Calibri"/>
      <family val="2"/>
      <charset val="1"/>
    </font>
    <font>
      <b val="true"/>
      <sz val="11"/>
      <color rgb="FF000000"/>
      <name val="Arial"/>
      <family val="2"/>
      <charset val="1"/>
    </font>
    <font>
      <sz val="10"/>
      <color rgb="FF000000"/>
      <name val="Calibri"/>
      <family val="2"/>
      <charset val="1"/>
    </font>
    <font>
      <sz val="11"/>
      <color rgb="FFFF0000"/>
      <name val="Calibri"/>
      <family val="2"/>
      <charset val="1"/>
    </font>
    <font>
      <sz val="10"/>
      <color rgb="FFFF0000"/>
      <name val="Calibri"/>
      <family val="2"/>
      <charset val="1"/>
    </font>
    <font>
      <b val="true"/>
      <sz val="10"/>
      <color rgb="FFFF0000"/>
      <name val="Calibri"/>
      <family val="2"/>
      <charset val="1"/>
    </font>
    <font>
      <sz val="11"/>
      <color rgb="FF000000"/>
      <name val="Calibri"/>
      <family val="2"/>
      <charset val="1"/>
    </font>
    <font>
      <sz val="11"/>
      <color rgb="FF0000FF"/>
      <name val="Calibri"/>
      <family val="2"/>
      <charset val="1"/>
    </font>
    <font>
      <sz val="10"/>
      <color rgb="FF000000"/>
      <name val="Arial"/>
      <family val="2"/>
      <charset val="1"/>
    </font>
    <font>
      <b val="true"/>
      <sz val="11"/>
      <color rgb="FF000000"/>
      <name val="Calibri"/>
      <family val="2"/>
      <charset val="1"/>
    </font>
    <font>
      <b val="true"/>
      <sz val="14"/>
      <color rgb="FF000000"/>
      <name val="Calibri"/>
      <family val="2"/>
      <charset val="1"/>
    </font>
    <font>
      <b val="true"/>
      <sz val="12"/>
      <color rgb="FF000000"/>
      <name val="Calibri"/>
      <family val="2"/>
      <charset val="1"/>
    </font>
    <font>
      <b val="true"/>
      <i val="true"/>
      <sz val="12"/>
      <color rgb="FF000000"/>
      <name val="Calibri"/>
      <family val="2"/>
      <charset val="1"/>
    </font>
    <font>
      <b val="true"/>
      <sz val="11"/>
      <color rgb="FFFF0000"/>
      <name val="Arial"/>
      <family val="2"/>
      <charset val="1"/>
    </font>
    <font>
      <b val="true"/>
      <sz val="10"/>
      <color rgb="FF000000"/>
      <name val="Arial"/>
      <family val="2"/>
      <charset val="1"/>
    </font>
    <font>
      <b val="true"/>
      <sz val="12"/>
      <color rgb="FF000000"/>
      <name val="Arial"/>
      <family val="2"/>
      <charset val="1"/>
    </font>
    <font>
      <sz val="12"/>
      <color rgb="FF000000"/>
      <name val="Arial"/>
      <family val="2"/>
      <charset val="1"/>
    </font>
    <font>
      <sz val="11"/>
      <color rgb="FFFF0000"/>
      <name val="Arial"/>
      <family val="2"/>
      <charset val="1"/>
    </font>
    <font>
      <sz val="11"/>
      <color rgb="FF000000"/>
      <name val="Roboto"/>
      <family val="0"/>
      <charset val="1"/>
    </font>
  </fonts>
  <fills count="15">
    <fill>
      <patternFill patternType="none"/>
    </fill>
    <fill>
      <patternFill patternType="gray125"/>
    </fill>
    <fill>
      <patternFill patternType="solid">
        <fgColor rgb="FFDBE5F1"/>
        <bgColor rgb="FFDEE7E5"/>
      </patternFill>
    </fill>
    <fill>
      <patternFill patternType="solid">
        <fgColor rgb="FFFFFFFF"/>
        <bgColor rgb="FFF7F3DF"/>
      </patternFill>
    </fill>
    <fill>
      <patternFill patternType="solid">
        <fgColor rgb="FFFFFF00"/>
        <bgColor rgb="FFFFFF00"/>
      </patternFill>
    </fill>
    <fill>
      <patternFill patternType="solid">
        <fgColor rgb="FFDFF0D8"/>
        <bgColor rgb="FFDDE8CB"/>
      </patternFill>
    </fill>
    <fill>
      <patternFill patternType="solid">
        <fgColor rgb="FFF7F3DF"/>
        <bgColor rgb="FFEFEFEF"/>
      </patternFill>
    </fill>
    <fill>
      <patternFill patternType="solid">
        <fgColor rgb="FFF2DBDB"/>
        <bgColor rgb="FFDEE7E5"/>
      </patternFill>
    </fill>
    <fill>
      <patternFill patternType="solid">
        <fgColor rgb="FF4F81BD"/>
        <bgColor rgb="FF808080"/>
      </patternFill>
    </fill>
    <fill>
      <patternFill patternType="solid">
        <fgColor rgb="FFD6D6D6"/>
        <bgColor rgb="FFCCCCCC"/>
      </patternFill>
    </fill>
    <fill>
      <patternFill patternType="solid">
        <fgColor rgb="FFEFEFEF"/>
        <bgColor rgb="FFF7F3DF"/>
      </patternFill>
    </fill>
    <fill>
      <patternFill patternType="solid">
        <fgColor rgb="FFBFBFBF"/>
        <bgColor rgb="FFCCCCCC"/>
      </patternFill>
    </fill>
    <fill>
      <patternFill patternType="solid">
        <fgColor rgb="FFA5A5A5"/>
        <bgColor rgb="FF999999"/>
      </patternFill>
    </fill>
    <fill>
      <patternFill patternType="solid">
        <fgColor rgb="FFDEE7E5"/>
        <bgColor rgb="FFDBE5F1"/>
      </patternFill>
    </fill>
    <fill>
      <patternFill patternType="solid">
        <fgColor rgb="FFDDE8CB"/>
        <bgColor rgb="FFDFF0D8"/>
      </patternFill>
    </fill>
  </fills>
  <borders count="69">
    <border diagonalUp="false" diagonalDown="false">
      <left/>
      <right/>
      <top/>
      <bottom/>
      <diagonal/>
    </border>
    <border diagonalUp="false" diagonalDown="false">
      <left style="medium"/>
      <right/>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thin"/>
      <top style="thin"/>
      <bottom/>
      <diagonal/>
    </border>
    <border diagonalUp="false" diagonalDown="false">
      <left style="medium"/>
      <right/>
      <top style="thin"/>
      <bottom style="thin"/>
      <diagonal/>
    </border>
    <border diagonalUp="false" diagonalDown="false">
      <left/>
      <right/>
      <top style="thin"/>
      <bottom style="thin"/>
      <diagonal/>
    </border>
    <border diagonalUp="false" diagonalDown="false">
      <left/>
      <right/>
      <top/>
      <bottom style="thin"/>
      <diagonal/>
    </border>
    <border diagonalUp="false" diagonalDown="false">
      <left style="medium"/>
      <right/>
      <top/>
      <bottom/>
      <diagonal/>
    </border>
    <border diagonalUp="false" diagonalDown="false">
      <left style="thin"/>
      <right/>
      <top style="thin"/>
      <bottom/>
      <diagonal/>
    </border>
    <border diagonalUp="false" diagonalDown="false">
      <left/>
      <right/>
      <top style="thin"/>
      <bottom/>
      <diagonal/>
    </border>
    <border diagonalUp="false" diagonalDown="false">
      <left style="thin"/>
      <right/>
      <top/>
      <bottom/>
      <diagonal/>
    </border>
    <border diagonalUp="false" diagonalDown="false">
      <left style="thin"/>
      <right style="thin"/>
      <top style="thin"/>
      <bottom/>
      <diagonal/>
    </border>
    <border diagonalUp="false" diagonalDown="false">
      <left style="medium"/>
      <right/>
      <top/>
      <bottom style="thin"/>
      <diagonal/>
    </border>
    <border diagonalUp="false" diagonalDown="false">
      <left style="thin">
        <color rgb="FFCCCCCC"/>
      </left>
      <right style="thin">
        <color rgb="FFCCCCCC"/>
      </right>
      <top style="thin">
        <color rgb="FFCCCCCC"/>
      </top>
      <bottom style="thin">
        <color rgb="FFCCCCCC"/>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right style="medium"/>
      <top style="thin"/>
      <bottom style="thin"/>
      <diagonal/>
    </border>
    <border diagonalUp="false" diagonalDown="false">
      <left/>
      <right style="thin"/>
      <top style="thin"/>
      <bottom/>
      <diagonal/>
    </border>
    <border diagonalUp="false" diagonalDown="false">
      <left/>
      <right style="thin"/>
      <top/>
      <bottom style="thin"/>
      <diagonal/>
    </border>
    <border diagonalUp="false" diagonalDown="false">
      <left style="thin">
        <color rgb="FFCCCCCC"/>
      </left>
      <right style="thin">
        <color rgb="FFCCCCCC"/>
      </right>
      <top/>
      <bottom style="thin">
        <color rgb="FFCCCCCC"/>
      </bottom>
      <diagonal/>
    </border>
    <border diagonalUp="false" diagonalDown="false">
      <left/>
      <right/>
      <top style="thick"/>
      <bottom/>
      <diagonal/>
    </border>
    <border diagonalUp="false" diagonalDown="false">
      <left/>
      <right style="thin">
        <color rgb="FFCCCCCC"/>
      </right>
      <top style="thin">
        <color rgb="FFCCCCCC"/>
      </top>
      <bottom style="thin">
        <color rgb="FFCCCCCC"/>
      </bottom>
      <diagonal/>
    </border>
    <border diagonalUp="false" diagonalDown="false">
      <left style="thin">
        <color rgb="FFCCCCCC"/>
      </left>
      <right style="thin">
        <color rgb="FFCCCCCC"/>
      </right>
      <top style="thin">
        <color rgb="FFCCCCCC"/>
      </top>
      <bottom style="thick"/>
      <diagonal/>
    </border>
    <border diagonalUp="false" diagonalDown="false">
      <left style="thin">
        <color rgb="FFCCCCCC"/>
      </left>
      <right style="thin">
        <color rgb="FFCCCCCC"/>
      </right>
      <top style="thick"/>
      <bottom style="thin">
        <color rgb="FFCCCCCC"/>
      </bottom>
      <diagonal/>
    </border>
    <border diagonalUp="false" diagonalDown="false">
      <left style="medium"/>
      <right style="medium"/>
      <top style="medium"/>
      <bottom style="mediu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right/>
      <top style="medium"/>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right style="thin"/>
      <top style="medium"/>
      <bottom style="medium"/>
      <diagonal/>
    </border>
    <border diagonalUp="false" diagonalDown="false">
      <left/>
      <right style="thin"/>
      <top style="medium"/>
      <bottom style="thin"/>
      <diagonal/>
    </border>
    <border diagonalUp="false" diagonalDown="false">
      <left style="thin"/>
      <right style="medium"/>
      <top/>
      <bottom style="thin"/>
      <diagonal/>
    </border>
    <border diagonalUp="false" diagonalDown="false">
      <left/>
      <right style="thin"/>
      <top style="thin"/>
      <bottom style="thin"/>
      <diagonal/>
    </border>
    <border diagonalUp="false" diagonalDown="false">
      <left/>
      <right style="thin"/>
      <top/>
      <bottom/>
      <diagonal/>
    </border>
    <border diagonalUp="false" diagonalDown="false">
      <left style="medium"/>
      <right style="thin"/>
      <top/>
      <bottom/>
      <diagonal/>
    </border>
    <border diagonalUp="false" diagonalDown="false">
      <left style="thin"/>
      <right style="medium"/>
      <top/>
      <bottom/>
      <diagonal/>
    </border>
    <border diagonalUp="false" diagonalDown="false">
      <left style="thin"/>
      <right style="medium"/>
      <top/>
      <bottom style="medium"/>
      <diagonal/>
    </border>
    <border diagonalUp="false" diagonalDown="false">
      <left style="thin"/>
      <right style="medium"/>
      <top style="medium"/>
      <bottom/>
      <diagonal/>
    </border>
    <border diagonalUp="false" diagonalDown="false">
      <left style="medium"/>
      <right style="thin"/>
      <top style="medium"/>
      <bottom/>
      <diagonal/>
    </border>
    <border diagonalUp="false" diagonalDown="false">
      <left style="thin"/>
      <right/>
      <top style="medium"/>
      <bottom/>
      <diagonal/>
    </border>
    <border diagonalUp="false" diagonalDown="false">
      <left/>
      <right style="thin"/>
      <top style="medium"/>
      <bottom/>
      <diagonal/>
    </border>
    <border diagonalUp="false" diagonalDown="false">
      <left/>
      <right style="medium"/>
      <top/>
      <bottom style="thin"/>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thin"/>
      <right style="thin"/>
      <top style="medium"/>
      <bottom/>
      <diagonal/>
    </border>
    <border diagonalUp="false" diagonalDown="false">
      <left style="thin"/>
      <right style="thin"/>
      <top/>
      <bottom/>
      <diagonal/>
    </border>
    <border diagonalUp="false" diagonalDown="false">
      <left/>
      <right style="medium"/>
      <top/>
      <bottom/>
      <diagonal/>
    </border>
    <border diagonalUp="false" diagonalDown="false">
      <left style="thin"/>
      <right style="medium"/>
      <top style="thin"/>
      <bottom/>
      <diagonal/>
    </border>
    <border diagonalUp="false" diagonalDown="false">
      <left style="medium"/>
      <right/>
      <top style="thin"/>
      <bottom/>
      <diagonal/>
    </border>
    <border diagonalUp="false" diagonalDown="false">
      <left style="medium"/>
      <right style="medium"/>
      <top style="thin"/>
      <bottom style="thin"/>
      <diagonal/>
    </border>
    <border diagonalUp="false" diagonalDown="false">
      <left style="medium"/>
      <right/>
      <top style="thin"/>
      <bottom style="medium"/>
      <diagonal/>
    </border>
    <border diagonalUp="false" diagonalDown="false">
      <left/>
      <right style="medium"/>
      <top/>
      <bottom style="medium"/>
      <diagonal/>
    </border>
    <border diagonalUp="false" diagonalDown="false">
      <left/>
      <right style="thin">
        <color rgb="FFCCCCCC"/>
      </right>
      <top/>
      <bottom style="thin">
        <color rgb="FFCCCCCC"/>
      </bottom>
      <diagonal/>
    </border>
    <border diagonalUp="false" diagonalDown="false">
      <left style="thin"/>
      <right style="thin"/>
      <top style="thin"/>
      <bottom style="medium"/>
      <diagonal/>
    </border>
    <border diagonalUp="false" diagonalDown="false">
      <left style="thin">
        <color rgb="FF999999"/>
      </left>
      <right style="thin">
        <color rgb="FF999999"/>
      </right>
      <top/>
      <bottom style="thin">
        <color rgb="FF999999"/>
      </bottom>
      <diagonal/>
    </border>
    <border diagonalUp="false" diagonalDown="false">
      <left style="thin">
        <color rgb="FF999999"/>
      </left>
      <right style="thin">
        <color rgb="FF999999"/>
      </right>
      <top style="thin">
        <color rgb="FF999999"/>
      </top>
      <bottom style="thin">
        <color rgb="FF999999"/>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5" fontId="6" fillId="2" borderId="2" xfId="0" applyFont="true" applyBorder="true" applyAlignment="true" applyProtection="false">
      <alignment horizontal="center" vertical="center" textRotation="0" wrapText="false" indent="0" shrinkToFit="false"/>
      <protection locked="true" hidden="false"/>
    </xf>
    <xf numFmtId="165" fontId="6" fillId="2" borderId="3" xfId="0" applyFont="true" applyBorder="true" applyAlignment="true" applyProtection="false">
      <alignment horizontal="center" vertical="center" textRotation="0" wrapText="false" indent="0" shrinkToFit="false"/>
      <protection locked="true" hidden="false"/>
    </xf>
    <xf numFmtId="165" fontId="6" fillId="2" borderId="0" xfId="0" applyFont="true" applyBorder="true" applyAlignment="true" applyProtection="false">
      <alignment horizontal="center" vertical="center" textRotation="0" wrapText="false" indent="0" shrinkToFit="false"/>
      <protection locked="true" hidden="false"/>
    </xf>
    <xf numFmtId="164" fontId="7" fillId="3" borderId="0" xfId="0" applyFont="true" applyBorder="true" applyAlignment="true" applyProtection="false">
      <alignment horizontal="center" vertical="center" textRotation="0" wrapText="true" indent="0" shrinkToFit="false"/>
      <protection locked="true" hidden="false"/>
    </xf>
    <xf numFmtId="165" fontId="8" fillId="2" borderId="4" xfId="0" applyFont="true" applyBorder="true" applyAlignment="true" applyProtection="false">
      <alignment horizontal="center" vertical="center" textRotation="0" wrapText="true" indent="0" shrinkToFit="false"/>
      <protection locked="true" hidden="false"/>
    </xf>
    <xf numFmtId="166" fontId="8" fillId="2" borderId="5" xfId="0" applyFont="true" applyBorder="true" applyAlignment="true" applyProtection="false">
      <alignment horizontal="center" vertical="center" textRotation="0" wrapText="true" indent="0" shrinkToFit="false"/>
      <protection locked="true" hidden="false"/>
    </xf>
    <xf numFmtId="166" fontId="8" fillId="2"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7" fontId="6" fillId="2" borderId="6" xfId="0" applyFont="true" applyBorder="true" applyAlignment="true" applyProtection="false">
      <alignment horizontal="center" vertical="center" textRotation="0" wrapText="false" indent="0" shrinkToFit="false"/>
      <protection locked="true" hidden="false"/>
    </xf>
    <xf numFmtId="167" fontId="6" fillId="2" borderId="7" xfId="0" applyFont="true" applyBorder="true" applyAlignment="true" applyProtection="false">
      <alignment horizontal="center" vertical="center" textRotation="0" wrapText="true" indent="0" shrinkToFit="false"/>
      <protection locked="true" hidden="false"/>
    </xf>
    <xf numFmtId="167" fontId="6" fillId="2" borderId="7" xfId="0" applyFont="true" applyBorder="true" applyAlignment="true" applyProtection="false">
      <alignment horizontal="center" vertical="center" textRotation="0" wrapText="false" indent="0" shrinkToFit="false"/>
      <protection locked="true" hidden="false"/>
    </xf>
    <xf numFmtId="167" fontId="6" fillId="2" borderId="8" xfId="0" applyFont="true" applyBorder="true" applyAlignment="true" applyProtection="false">
      <alignment horizontal="center" vertical="center" textRotation="0" wrapText="false" indent="0" shrinkToFit="false"/>
      <protection locked="true" hidden="false"/>
    </xf>
    <xf numFmtId="168" fontId="6" fillId="2" borderId="4" xfId="0" applyFont="true" applyBorder="true" applyAlignment="true" applyProtection="false">
      <alignment horizontal="center" vertical="center" textRotation="0" wrapText="true" indent="0" shrinkToFit="false"/>
      <protection locked="true" hidden="false"/>
    </xf>
    <xf numFmtId="169" fontId="6" fillId="2" borderId="5" xfId="0" applyFont="true" applyBorder="true" applyAlignment="true" applyProtection="false">
      <alignment horizontal="right" vertical="center" textRotation="0" wrapText="true" indent="0" shrinkToFit="false"/>
      <protection locked="true" hidden="false"/>
    </xf>
    <xf numFmtId="169" fontId="6" fillId="2" borderId="0" xfId="0" applyFont="true" applyBorder="true" applyAlignment="true" applyProtection="false">
      <alignment horizontal="right" vertical="center" textRotation="0" wrapText="true" indent="0" shrinkToFit="false"/>
      <protection locked="true" hidden="false"/>
    </xf>
    <xf numFmtId="165" fontId="6" fillId="2" borderId="9" xfId="0" applyFont="true" applyBorder="true" applyAlignment="true" applyProtection="false">
      <alignment horizontal="center" vertical="center" textRotation="0" wrapText="false" indent="0" shrinkToFit="false"/>
      <protection locked="true" hidden="false"/>
    </xf>
    <xf numFmtId="165" fontId="6" fillId="2" borderId="4" xfId="0" applyFont="true" applyBorder="true" applyAlignment="true" applyProtection="false">
      <alignment horizontal="left" vertical="center" textRotation="0" wrapText="true" indent="0" shrinkToFit="false"/>
      <protection locked="true" hidden="false"/>
    </xf>
    <xf numFmtId="167" fontId="6" fillId="2" borderId="10" xfId="0" applyFont="true" applyBorder="true" applyAlignment="true" applyProtection="false">
      <alignment horizontal="center" vertical="center" textRotation="0" wrapText="true" indent="0" shrinkToFit="false"/>
      <protection locked="true" hidden="false"/>
    </xf>
    <xf numFmtId="165" fontId="8" fillId="3" borderId="9" xfId="0" applyFont="true" applyBorder="true" applyAlignment="true" applyProtection="false">
      <alignment horizontal="center" vertical="center" textRotation="0" wrapText="false" indent="0" shrinkToFit="false"/>
      <protection locked="true" hidden="false"/>
    </xf>
    <xf numFmtId="165" fontId="8" fillId="3" borderId="4" xfId="0" applyFont="true" applyBorder="true" applyAlignment="true" applyProtection="false">
      <alignment horizontal="center" vertical="center" textRotation="0" wrapText="true" indent="0" shrinkToFit="false"/>
      <protection locked="true" hidden="false"/>
    </xf>
    <xf numFmtId="165" fontId="8" fillId="3" borderId="4"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false" indent="0" shrinkToFit="true"/>
      <protection locked="true" hidden="false"/>
    </xf>
    <xf numFmtId="166" fontId="8" fillId="0" borderId="0" xfId="0" applyFont="true" applyBorder="false" applyAlignment="true" applyProtection="false">
      <alignment horizontal="center" vertical="center" textRotation="0" wrapText="false" indent="0" shrinkToFit="false"/>
      <protection locked="true" hidden="false"/>
    </xf>
    <xf numFmtId="168" fontId="8" fillId="3" borderId="4" xfId="0" applyFont="true" applyBorder="true" applyAlignment="true" applyProtection="false">
      <alignment horizontal="center" vertical="center" textRotation="0" wrapText="false" indent="0" shrinkToFit="false"/>
      <protection locked="true" hidden="false"/>
    </xf>
    <xf numFmtId="169" fontId="8" fillId="0" borderId="5" xfId="0" applyFont="true" applyBorder="true" applyAlignment="true" applyProtection="false">
      <alignment horizontal="right" vertical="center" textRotation="0" wrapText="false" indent="0" shrinkToFit="true"/>
      <protection locked="true" hidden="false"/>
    </xf>
    <xf numFmtId="169" fontId="8" fillId="0" borderId="0" xfId="0" applyFont="true" applyBorder="false" applyAlignment="true" applyProtection="false">
      <alignment horizontal="right" vertical="center" textRotation="0" wrapText="false" indent="0" shrinkToFit="true"/>
      <protection locked="true" hidden="false"/>
    </xf>
    <xf numFmtId="170" fontId="6" fillId="2" borderId="11" xfId="0" applyFont="true" applyBorder="true" applyAlignment="true" applyProtection="false">
      <alignment horizontal="right" vertical="center" textRotation="0" wrapText="true" indent="0" shrinkToFit="false"/>
      <protection locked="true" hidden="false"/>
    </xf>
    <xf numFmtId="169" fontId="6" fillId="2" borderId="5" xfId="0" applyFont="true" applyBorder="true" applyAlignment="true" applyProtection="false">
      <alignment horizontal="right" vertical="center" textRotation="0" wrapText="false" indent="0" shrinkToFit="true"/>
      <protection locked="true" hidden="false"/>
    </xf>
    <xf numFmtId="169" fontId="6" fillId="2" borderId="0" xfId="0" applyFont="true" applyBorder="true" applyAlignment="true" applyProtection="false">
      <alignment horizontal="right" vertical="center" textRotation="0" wrapText="false" indent="0" shrinkToFit="true"/>
      <protection locked="true" hidden="false"/>
    </xf>
    <xf numFmtId="165" fontId="10" fillId="3" borderId="12" xfId="0" applyFont="true" applyBorder="true" applyAlignment="true" applyProtection="false">
      <alignment horizontal="center" vertical="center" textRotation="0" wrapText="false" indent="0" shrinkToFit="false"/>
      <protection locked="true" hidden="false"/>
    </xf>
    <xf numFmtId="165" fontId="10" fillId="3" borderId="13" xfId="0" applyFont="true" applyBorder="true" applyAlignment="true" applyProtection="false">
      <alignment horizontal="center" vertical="center" textRotation="0" wrapText="true" indent="0" shrinkToFit="false"/>
      <protection locked="true" hidden="false"/>
    </xf>
    <xf numFmtId="165" fontId="10" fillId="3" borderId="13" xfId="0" applyFont="true" applyBorder="true" applyAlignment="true" applyProtection="false">
      <alignment horizontal="left"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false" indent="0" shrinkToFit="true"/>
      <protection locked="true" hidden="false"/>
    </xf>
    <xf numFmtId="167" fontId="8" fillId="0" borderId="13" xfId="0" applyFont="true" applyBorder="true" applyAlignment="true" applyProtection="false">
      <alignment horizontal="center" vertical="center" textRotation="0" wrapText="false" indent="0" shrinkToFit="false"/>
      <protection locked="true" hidden="false"/>
    </xf>
    <xf numFmtId="165" fontId="6" fillId="2" borderId="6" xfId="0" applyFont="true" applyBorder="true" applyAlignment="true" applyProtection="false">
      <alignment horizontal="center" vertical="center" textRotation="0" wrapText="false" indent="0" shrinkToFit="false"/>
      <protection locked="true" hidden="false"/>
    </xf>
    <xf numFmtId="165" fontId="6" fillId="2" borderId="8" xfId="0" applyFont="true" applyBorder="true" applyAlignment="true" applyProtection="false">
      <alignment horizontal="left" vertical="center" textRotation="0" wrapText="true" indent="0" shrinkToFit="false"/>
      <protection locked="true" hidden="false"/>
    </xf>
    <xf numFmtId="165" fontId="6" fillId="2" borderId="14" xfId="0" applyFont="true" applyBorder="true" applyAlignment="true" applyProtection="false">
      <alignment horizontal="general" vertical="center" textRotation="0" wrapText="true" indent="0" shrinkToFit="false"/>
      <protection locked="true" hidden="false"/>
    </xf>
    <xf numFmtId="167" fontId="6" fillId="2" borderId="14" xfId="0" applyFont="true" applyBorder="true" applyAlignment="true" applyProtection="false">
      <alignment horizontal="center" vertical="center" textRotation="0" wrapText="true" indent="0" shrinkToFit="false"/>
      <protection locked="true" hidden="false"/>
    </xf>
    <xf numFmtId="165" fontId="8" fillId="3" borderId="12"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true"/>
      <protection locked="true" hidden="false"/>
    </xf>
    <xf numFmtId="167" fontId="8" fillId="0" borderId="10" xfId="0" applyFont="true" applyBorder="true" applyAlignment="true" applyProtection="false">
      <alignment horizontal="center" vertical="center" textRotation="0" wrapText="false" indent="0" shrinkToFit="false"/>
      <protection locked="true" hidden="false"/>
    </xf>
    <xf numFmtId="169" fontId="8" fillId="0" borderId="4" xfId="0" applyFont="true" applyBorder="true" applyAlignment="true" applyProtection="false">
      <alignment horizontal="right" vertical="center" textRotation="0" wrapText="false" indent="0" shrinkToFit="true"/>
      <protection locked="true" hidden="false"/>
    </xf>
    <xf numFmtId="170" fontId="6" fillId="2" borderId="9" xfId="0" applyFont="true" applyBorder="true" applyAlignment="true" applyProtection="false">
      <alignment horizontal="right" vertical="center" textRotation="0" wrapText="true" indent="0" shrinkToFit="false"/>
      <protection locked="true" hidden="false"/>
    </xf>
    <xf numFmtId="169" fontId="6" fillId="2" borderId="5" xfId="0" applyFont="true" applyBorder="true" applyAlignment="true" applyProtection="false">
      <alignment horizontal="right" vertical="center" textRotation="0" wrapText="false" indent="0" shrinkToFit="false"/>
      <protection locked="true" hidden="false"/>
    </xf>
    <xf numFmtId="169" fontId="6" fillId="2" borderId="0" xfId="0" applyFont="true" applyBorder="true" applyAlignment="true" applyProtection="false">
      <alignment horizontal="right" vertical="center" textRotation="0" wrapText="false" indent="0" shrinkToFit="false"/>
      <protection locked="true" hidden="false"/>
    </xf>
    <xf numFmtId="166" fontId="9" fillId="0" borderId="0" xfId="0" applyFont="true" applyBorder="false" applyAlignment="true" applyProtection="false">
      <alignment horizontal="center" vertical="center" textRotation="0" wrapText="false" indent="0" shrinkToFit="false"/>
      <protection locked="true" hidden="false"/>
    </xf>
    <xf numFmtId="170" fontId="11" fillId="3" borderId="12" xfId="0" applyFont="true" applyBorder="true" applyAlignment="true" applyProtection="false">
      <alignment horizontal="center" vertical="center" textRotation="0" wrapText="true" indent="0" shrinkToFit="false"/>
      <protection locked="true" hidden="false"/>
    </xf>
    <xf numFmtId="170" fontId="11" fillId="3" borderId="13" xfId="0" applyFont="true" applyBorder="true" applyAlignment="true" applyProtection="false">
      <alignment horizontal="center" vertical="center" textRotation="0" wrapText="true" indent="0" shrinkToFit="false"/>
      <protection locked="true" hidden="false"/>
    </xf>
    <xf numFmtId="170" fontId="11" fillId="3" borderId="13" xfId="0" applyFont="true" applyBorder="true" applyAlignment="true" applyProtection="false">
      <alignment horizontal="left" vertical="center" textRotation="0" wrapText="true" indent="0" shrinkToFit="false"/>
      <protection locked="true" hidden="false"/>
    </xf>
    <xf numFmtId="170" fontId="11" fillId="3" borderId="13" xfId="0" applyFont="true" applyBorder="true" applyAlignment="true" applyProtection="false">
      <alignment horizontal="right" vertical="center" textRotation="0" wrapText="true" indent="0" shrinkToFit="false"/>
      <protection locked="true" hidden="false"/>
    </xf>
    <xf numFmtId="167" fontId="6" fillId="3" borderId="13" xfId="0" applyFont="true" applyBorder="true" applyAlignment="true" applyProtection="false">
      <alignment horizontal="center" vertical="center" textRotation="0" wrapText="true" indent="0" shrinkToFit="false"/>
      <protection locked="true" hidden="false"/>
    </xf>
    <xf numFmtId="168" fontId="6" fillId="3" borderId="4" xfId="0" applyFont="true" applyBorder="true" applyAlignment="true" applyProtection="false">
      <alignment horizontal="center" vertical="center" textRotation="0" wrapText="true" indent="0" shrinkToFit="false"/>
      <protection locked="true" hidden="false"/>
    </xf>
    <xf numFmtId="169" fontId="6" fillId="3" borderId="5" xfId="0" applyFont="true" applyBorder="true" applyAlignment="true" applyProtection="false">
      <alignment horizontal="right" vertical="center" textRotation="0" wrapText="false" indent="0" shrinkToFit="false"/>
      <protection locked="true" hidden="false"/>
    </xf>
    <xf numFmtId="169" fontId="6" fillId="3" borderId="0" xfId="0" applyFont="true" applyBorder="true" applyAlignment="true" applyProtection="false">
      <alignment horizontal="right" vertical="center" textRotation="0" wrapText="false" indent="0" shrinkToFit="false"/>
      <protection locked="true" hidden="false"/>
    </xf>
    <xf numFmtId="164" fontId="6" fillId="2" borderId="10" xfId="0" applyFont="true" applyBorder="true" applyAlignment="true" applyProtection="false">
      <alignment horizontal="left" vertical="center" textRotation="0" wrapText="true" indent="0" shrinkToFit="false"/>
      <protection locked="true" hidden="false"/>
    </xf>
    <xf numFmtId="164" fontId="6" fillId="2" borderId="13" xfId="0" applyFont="true" applyBorder="true" applyAlignment="true" applyProtection="false">
      <alignment horizontal="general" vertical="center" textRotation="0" wrapText="true" indent="0" shrinkToFit="false"/>
      <protection locked="true" hidden="false"/>
    </xf>
    <xf numFmtId="167" fontId="6" fillId="2" borderId="13"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8" fillId="3" borderId="4" xfId="0" applyFont="true" applyBorder="true" applyAlignment="true" applyProtection="false">
      <alignment horizontal="left" vertical="center" textRotation="0" wrapText="true" indent="0" shrinkToFit="false"/>
      <protection locked="true" hidden="false"/>
    </xf>
    <xf numFmtId="167" fontId="8" fillId="3" borderId="1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8" fillId="3" borderId="4" xfId="0" applyFont="true" applyBorder="true" applyAlignment="true" applyProtection="false">
      <alignment horizontal="center" vertical="center" textRotation="0" wrapText="false" indent="0" shrinkToFit="false"/>
      <protection locked="true" hidden="false"/>
    </xf>
    <xf numFmtId="164" fontId="6" fillId="2" borderId="9" xfId="0" applyFont="true" applyBorder="true" applyAlignment="true" applyProtection="false">
      <alignment horizontal="center" vertical="center" textRotation="0" wrapText="true" indent="0" shrinkToFit="false"/>
      <protection locked="true" hidden="false"/>
    </xf>
    <xf numFmtId="164" fontId="6" fillId="2" borderId="4" xfId="0" applyFont="true" applyBorder="true" applyAlignment="true" applyProtection="false">
      <alignment horizontal="general" vertical="center" textRotation="0" wrapText="true" indent="0" shrinkToFit="false"/>
      <protection locked="true" hidden="false"/>
    </xf>
    <xf numFmtId="164" fontId="12" fillId="2" borderId="4" xfId="0" applyFont="true" applyBorder="true" applyAlignment="true" applyProtection="false">
      <alignment horizontal="general" vertical="center" textRotation="0" wrapText="true" indent="0" shrinkToFit="false"/>
      <protection locked="true" hidden="false"/>
    </xf>
    <xf numFmtId="167" fontId="12" fillId="2" borderId="10" xfId="0" applyFont="true" applyBorder="true" applyAlignment="true" applyProtection="false">
      <alignment horizontal="general" vertical="center" textRotation="0" wrapText="true" indent="0" shrinkToFit="false"/>
      <protection locked="true" hidden="false"/>
    </xf>
    <xf numFmtId="169" fontId="6" fillId="2" borderId="4" xfId="0" applyFont="true" applyBorder="true" applyAlignment="true" applyProtection="false">
      <alignment horizontal="center" vertical="center" textRotation="0" wrapText="false" indent="0" shrinkToFit="false"/>
      <protection locked="true" hidden="false"/>
    </xf>
    <xf numFmtId="169" fontId="11" fillId="2" borderId="5" xfId="0" applyFont="true" applyBorder="true" applyAlignment="true" applyProtection="false">
      <alignment horizontal="right" vertical="center" textRotation="0" wrapText="false" indent="0" shrinkToFit="true"/>
      <protection locked="true" hidden="false"/>
    </xf>
    <xf numFmtId="169" fontId="11" fillId="2" borderId="0" xfId="0" applyFont="true" applyBorder="true" applyAlignment="true" applyProtection="false">
      <alignment horizontal="right" vertical="center" textRotation="0" wrapText="false" indent="0" shrinkToFit="tru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general" vertical="center" textRotation="0" wrapText="true" indent="0" shrinkToFit="false"/>
      <protection locked="true" hidden="false"/>
    </xf>
    <xf numFmtId="167" fontId="8" fillId="0" borderId="10" xfId="0" applyFont="true" applyBorder="true" applyAlignment="true" applyProtection="false">
      <alignment horizontal="center" vertical="center" textRotation="0" wrapText="true" indent="0" shrinkToFit="false"/>
      <protection locked="true" hidden="false"/>
    </xf>
    <xf numFmtId="164" fontId="8" fillId="3" borderId="9" xfId="0" applyFont="true" applyBorder="true" applyAlignment="true" applyProtection="false">
      <alignment horizontal="center" vertical="center" textRotation="0" wrapText="true" indent="0" shrinkToFit="false"/>
      <protection locked="true" hidden="false"/>
    </xf>
    <xf numFmtId="167" fontId="12" fillId="2" borderId="4" xfId="0" applyFont="true" applyBorder="true" applyAlignment="true" applyProtection="false">
      <alignment horizontal="general" vertical="center" textRotation="0" wrapText="true" indent="0" shrinkToFit="false"/>
      <protection locked="true" hidden="false"/>
    </xf>
    <xf numFmtId="170" fontId="11" fillId="3" borderId="15" xfId="0" applyFont="true" applyBorder="true" applyAlignment="true" applyProtection="false">
      <alignment horizontal="center" vertical="center" textRotation="0" wrapText="true" indent="0" shrinkToFit="false"/>
      <protection locked="true" hidden="false"/>
    </xf>
    <xf numFmtId="170" fontId="11" fillId="3" borderId="0" xfId="0" applyFont="true" applyBorder="true" applyAlignment="true" applyProtection="false">
      <alignment horizontal="center" vertical="center" textRotation="0" wrapText="true" indent="0" shrinkToFit="false"/>
      <protection locked="true" hidden="false"/>
    </xf>
    <xf numFmtId="170" fontId="11" fillId="3" borderId="0" xfId="0" applyFont="true" applyBorder="true" applyAlignment="true" applyProtection="false">
      <alignment horizontal="left" vertical="center" textRotation="0" wrapText="true" indent="0" shrinkToFit="false"/>
      <protection locked="true" hidden="false"/>
    </xf>
    <xf numFmtId="170" fontId="11" fillId="3" borderId="0" xfId="0" applyFont="true" applyBorder="true" applyAlignment="true" applyProtection="false">
      <alignment horizontal="right" vertical="center" textRotation="0" wrapText="true" indent="0" shrinkToFit="false"/>
      <protection locked="true" hidden="false"/>
    </xf>
    <xf numFmtId="167" fontId="6" fillId="3" borderId="0" xfId="0" applyFont="true" applyBorder="true" applyAlignment="true" applyProtection="false">
      <alignment horizontal="center" vertical="center" textRotation="0" wrapText="true" indent="0" shrinkToFit="false"/>
      <protection locked="true" hidden="false"/>
    </xf>
    <xf numFmtId="164" fontId="11" fillId="2" borderId="13" xfId="0" applyFont="true" applyBorder="true" applyAlignment="true" applyProtection="false">
      <alignment horizontal="general" vertical="center" textRotation="0" wrapText="true" indent="0" shrinkToFit="false"/>
      <protection locked="true" hidden="false"/>
    </xf>
    <xf numFmtId="167" fontId="11" fillId="2" borderId="13" xfId="0" applyFont="true" applyBorder="true" applyAlignment="true" applyProtection="false">
      <alignment horizontal="center" vertical="center" textRotation="0" wrapText="true" indent="0" shrinkToFit="false"/>
      <protection locked="true" hidden="false"/>
    </xf>
    <xf numFmtId="168" fontId="11" fillId="2" borderId="4" xfId="0" applyFont="true" applyBorder="true" applyAlignment="true" applyProtection="false">
      <alignment horizontal="center" vertical="center" textRotation="0" wrapText="true" indent="0" shrinkToFit="false"/>
      <protection locked="true" hidden="false"/>
    </xf>
    <xf numFmtId="169" fontId="11" fillId="2" borderId="5" xfId="0" applyFont="true" applyBorder="true" applyAlignment="true" applyProtection="false">
      <alignment horizontal="right" vertical="center" textRotation="0" wrapText="true" indent="0" shrinkToFit="false"/>
      <protection locked="true" hidden="false"/>
    </xf>
    <xf numFmtId="169" fontId="11" fillId="2" borderId="0" xfId="0" applyFont="true" applyBorder="true" applyAlignment="true" applyProtection="false">
      <alignment horizontal="right" vertical="center" textRotation="0" wrapText="true" indent="0" shrinkToFit="false"/>
      <protection locked="true" hidden="false"/>
    </xf>
    <xf numFmtId="169" fontId="11" fillId="2" borderId="4" xfId="0" applyFont="true" applyBorder="true" applyAlignment="true" applyProtection="false">
      <alignment horizontal="right" vertical="center" textRotation="0" wrapText="true" indent="0" shrinkToFit="false"/>
      <protection locked="true" hidden="false"/>
    </xf>
    <xf numFmtId="169" fontId="8" fillId="0" borderId="13" xfId="0" applyFont="true" applyBorder="true" applyAlignment="true" applyProtection="false">
      <alignment horizontal="right" vertical="center" textRotation="0" wrapText="false" indent="0" shrinkToFit="true"/>
      <protection locked="true" hidden="false"/>
    </xf>
    <xf numFmtId="169" fontId="10" fillId="0" borderId="4"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true" applyProtection="false">
      <alignment horizontal="left"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false" indent="0" shrinkToFit="false"/>
      <protection locked="true" hidden="false"/>
    </xf>
    <xf numFmtId="168" fontId="8" fillId="0" borderId="4" xfId="0" applyFont="true" applyBorder="true" applyAlignment="true" applyProtection="false">
      <alignment horizontal="center" vertical="center" textRotation="0" wrapText="false" indent="0" shrinkToFit="false"/>
      <protection locked="true" hidden="false"/>
    </xf>
    <xf numFmtId="165" fontId="8" fillId="0" borderId="4" xfId="0" applyFont="true" applyBorder="true" applyAlignment="true" applyProtection="false">
      <alignment horizontal="center" vertical="center" textRotation="0" wrapText="true" indent="0" shrinkToFit="false"/>
      <protection locked="true" hidden="false"/>
    </xf>
    <xf numFmtId="164" fontId="6" fillId="2" borderId="16" xfId="0" applyFont="true" applyBorder="true" applyAlignment="true" applyProtection="false">
      <alignment horizontal="left" vertical="center" textRotation="0" wrapText="true" indent="0" shrinkToFit="false"/>
      <protection locked="true" hidden="false"/>
    </xf>
    <xf numFmtId="164" fontId="6" fillId="2" borderId="17" xfId="0" applyFont="true" applyBorder="true" applyAlignment="true" applyProtection="false">
      <alignment horizontal="general" vertical="center" textRotation="0" wrapText="true" indent="0" shrinkToFit="false"/>
      <protection locked="true" hidden="false"/>
    </xf>
    <xf numFmtId="167" fontId="6" fillId="2" borderId="17" xfId="0" applyFont="true" applyBorder="true" applyAlignment="true" applyProtection="false">
      <alignment horizontal="center" vertical="center" textRotation="0" wrapText="true" indent="0" shrinkToFit="false"/>
      <protection locked="true" hidden="false"/>
    </xf>
    <xf numFmtId="164" fontId="6" fillId="2" borderId="18" xfId="0" applyFont="true" applyBorder="true" applyAlignment="true" applyProtection="false">
      <alignment horizontal="left" vertical="center" textRotation="0" wrapText="true" indent="0" shrinkToFit="false"/>
      <protection locked="true" hidden="false"/>
    </xf>
    <xf numFmtId="164" fontId="6" fillId="2" borderId="0" xfId="0" applyFont="true" applyBorder="true" applyAlignment="true" applyProtection="false">
      <alignment horizontal="general" vertical="center" textRotation="0" wrapText="true" indent="0" shrinkToFit="false"/>
      <protection locked="true" hidden="false"/>
    </xf>
    <xf numFmtId="167" fontId="6" fillId="2" borderId="0" xfId="0" applyFont="true" applyBorder="true" applyAlignment="true" applyProtection="false">
      <alignment horizontal="center" vertical="center" textRotation="0" wrapText="true" indent="0" shrinkToFit="false"/>
      <protection locked="true" hidden="false"/>
    </xf>
    <xf numFmtId="164" fontId="6" fillId="2" borderId="8" xfId="0" applyFont="true" applyBorder="true" applyAlignment="true" applyProtection="false">
      <alignment horizontal="left" vertical="center" textRotation="0" wrapText="true" indent="0" shrinkToFit="false"/>
      <protection locked="true" hidden="false"/>
    </xf>
    <xf numFmtId="164" fontId="6" fillId="2" borderId="14" xfId="0" applyFont="true" applyBorder="true" applyAlignment="true" applyProtection="false">
      <alignment horizontal="general" vertical="center" textRotation="0" wrapText="true" indent="0" shrinkToFit="false"/>
      <protection locked="true" hidden="false"/>
    </xf>
    <xf numFmtId="164" fontId="8" fillId="3" borderId="4" xfId="0" applyFont="true" applyBorder="true" applyAlignment="true" applyProtection="false">
      <alignment horizontal="general" vertical="center" textRotation="0" wrapText="true" indent="0" shrinkToFit="false"/>
      <protection locked="true" hidden="false"/>
    </xf>
    <xf numFmtId="167" fontId="8" fillId="3" borderId="10" xfId="0" applyFont="true" applyBorder="true" applyAlignment="true" applyProtection="false">
      <alignment horizontal="center" vertical="center" textRotation="0" wrapText="true" indent="0" shrinkToFit="false"/>
      <protection locked="true" hidden="false"/>
    </xf>
    <xf numFmtId="165" fontId="8" fillId="3" borderId="10" xfId="0" applyFont="true" applyBorder="true" applyAlignment="true" applyProtection="false">
      <alignment horizontal="center" vertical="center" textRotation="0" wrapText="true" indent="0" shrinkToFit="false"/>
      <protection locked="true" hidden="false"/>
    </xf>
    <xf numFmtId="165" fontId="8" fillId="3" borderId="19" xfId="0" applyFont="true" applyBorder="true" applyAlignment="true" applyProtection="false">
      <alignment horizontal="center" vertical="center" textRotation="0" wrapText="true" indent="0" shrinkToFit="false"/>
      <protection locked="true" hidden="false"/>
    </xf>
    <xf numFmtId="164" fontId="8" fillId="3" borderId="19" xfId="0" applyFont="true" applyBorder="true" applyAlignment="true" applyProtection="false">
      <alignment horizontal="left" vertical="center" textRotation="0" wrapText="true" indent="0" shrinkToFit="false"/>
      <protection locked="true" hidden="false"/>
    </xf>
    <xf numFmtId="164" fontId="8" fillId="0" borderId="19" xfId="0" applyFont="true" applyBorder="true" applyAlignment="true" applyProtection="false">
      <alignment horizontal="center" vertical="center" textRotation="0" wrapText="false" indent="0" shrinkToFit="false"/>
      <protection locked="true" hidden="false"/>
    </xf>
    <xf numFmtId="167" fontId="8" fillId="3" borderId="16" xfId="0" applyFont="true" applyBorder="true" applyAlignment="true" applyProtection="false">
      <alignment horizontal="center" vertical="center" textRotation="0" wrapText="true" indent="0" shrinkToFit="false"/>
      <protection locked="true" hidden="false"/>
    </xf>
    <xf numFmtId="164" fontId="11" fillId="2" borderId="14" xfId="0" applyFont="true" applyBorder="true" applyAlignment="true" applyProtection="false">
      <alignment horizontal="general" vertical="center" textRotation="0" wrapText="true" indent="0" shrinkToFit="false"/>
      <protection locked="true" hidden="false"/>
    </xf>
    <xf numFmtId="165" fontId="10" fillId="3" borderId="9" xfId="0" applyFont="true" applyBorder="true" applyAlignment="true" applyProtection="false">
      <alignment horizontal="center" vertical="center" textRotation="0" wrapText="false" indent="0" shrinkToFit="false"/>
      <protection locked="true" hidden="false"/>
    </xf>
    <xf numFmtId="164" fontId="10" fillId="3" borderId="10" xfId="0" applyFont="true" applyBorder="true" applyAlignment="true" applyProtection="false">
      <alignment horizontal="center" vertical="center" textRotation="0" wrapText="true" indent="0" shrinkToFit="false"/>
      <protection locked="true" hidden="false"/>
    </xf>
    <xf numFmtId="164" fontId="10" fillId="3" borderId="13" xfId="0" applyFont="true" applyBorder="true" applyAlignment="true" applyProtection="false">
      <alignment horizontal="center" vertical="center" textRotation="0" wrapText="false" indent="0" shrinkToFit="false"/>
      <protection locked="true" hidden="false"/>
    </xf>
    <xf numFmtId="168" fontId="8" fillId="4" borderId="4" xfId="0" applyFont="true" applyBorder="true" applyAlignment="true" applyProtection="false">
      <alignment horizontal="center" vertical="center" textRotation="0" wrapText="false" indent="0" shrinkToFit="false"/>
      <protection locked="true" hidden="false"/>
    </xf>
    <xf numFmtId="171" fontId="6" fillId="2" borderId="6" xfId="0" applyFont="true" applyBorder="true" applyAlignment="true" applyProtection="false">
      <alignment horizontal="center" vertical="center" textRotation="0" wrapText="false" indent="0" shrinkToFit="false"/>
      <protection locked="true" hidden="false"/>
    </xf>
    <xf numFmtId="171" fontId="6" fillId="2" borderId="8" xfId="0" applyFont="true" applyBorder="true" applyAlignment="true" applyProtection="false">
      <alignment horizontal="left" vertical="center" textRotation="0" wrapText="true" indent="0" shrinkToFit="false"/>
      <protection locked="true" hidden="false"/>
    </xf>
    <xf numFmtId="171" fontId="11" fillId="2" borderId="14" xfId="0" applyFont="true" applyBorder="true" applyAlignment="true" applyProtection="false">
      <alignment horizontal="general" vertical="center" textRotation="0" wrapText="true" indent="0" shrinkToFit="false"/>
      <protection locked="true" hidden="false"/>
    </xf>
    <xf numFmtId="171" fontId="9" fillId="0" borderId="0" xfId="0" applyFont="true" applyBorder="false" applyAlignment="true" applyProtection="false">
      <alignment horizontal="center" vertical="center" textRotation="0" wrapText="false" indent="0" shrinkToFit="false"/>
      <protection locked="true" hidden="false"/>
    </xf>
    <xf numFmtId="171" fontId="8" fillId="0" borderId="9" xfId="0" applyFont="true" applyBorder="true" applyAlignment="true" applyProtection="false">
      <alignment horizontal="center" vertical="center" textRotation="0" wrapText="false" indent="0" shrinkToFit="false"/>
      <protection locked="true" hidden="false"/>
    </xf>
    <xf numFmtId="165" fontId="8" fillId="3" borderId="0" xfId="0" applyFont="true" applyBorder="true" applyAlignment="true" applyProtection="false">
      <alignment horizontal="center" vertical="center" textRotation="0" wrapText="true" indent="0" shrinkToFit="false"/>
      <protection locked="true" hidden="false"/>
    </xf>
    <xf numFmtId="171" fontId="8" fillId="0" borderId="4" xfId="0" applyFont="true" applyBorder="true" applyAlignment="true" applyProtection="false">
      <alignment horizontal="general" vertical="center" textRotation="0" wrapText="true" indent="0" shrinkToFit="false"/>
      <protection locked="true" hidden="false"/>
    </xf>
    <xf numFmtId="171" fontId="8" fillId="0" borderId="4" xfId="0" applyFont="true" applyBorder="true" applyAlignment="true" applyProtection="false">
      <alignment horizontal="center" vertical="center" textRotation="0" wrapText="false" indent="0" shrinkToFit="false"/>
      <protection locked="true" hidden="false"/>
    </xf>
    <xf numFmtId="171" fontId="6" fillId="2" borderId="9" xfId="0" applyFont="true" applyBorder="true" applyAlignment="true" applyProtection="false">
      <alignment horizontal="center" vertical="center" textRotation="0" wrapText="false" indent="0" shrinkToFit="false"/>
      <protection locked="true" hidden="false"/>
    </xf>
    <xf numFmtId="171" fontId="6" fillId="2" borderId="10" xfId="0" applyFont="true" applyBorder="true" applyAlignment="true" applyProtection="false">
      <alignment horizontal="left" vertical="center" textRotation="0" wrapText="true" indent="0" shrinkToFit="false"/>
      <protection locked="true" hidden="false"/>
    </xf>
    <xf numFmtId="171" fontId="6" fillId="2" borderId="13"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9" fontId="0" fillId="0" borderId="0" xfId="0" applyFont="true" applyBorder="false" applyAlignment="true" applyProtection="false">
      <alignment horizontal="right" vertical="top" textRotation="0" wrapText="false" indent="0" shrinkToFit="false"/>
      <protection locked="true" hidden="false"/>
    </xf>
    <xf numFmtId="167" fontId="0" fillId="0" borderId="0" xfId="0" applyFont="true" applyBorder="false" applyAlignment="true" applyProtection="false">
      <alignment horizontal="right" vertical="top" textRotation="0" wrapText="false" indent="0" shrinkToFit="false"/>
      <protection locked="true" hidden="false"/>
    </xf>
    <xf numFmtId="164" fontId="0" fillId="0" borderId="0" xfId="0" applyFont="true" applyBorder="false" applyAlignment="true" applyProtection="false">
      <alignment horizontal="right" vertical="top" textRotation="0" wrapText="false" indent="0" shrinkToFit="false"/>
      <protection locked="true" hidden="false"/>
    </xf>
    <xf numFmtId="167" fontId="8" fillId="0" borderId="0" xfId="0" applyFont="true" applyBorder="false" applyAlignment="true" applyProtection="false">
      <alignment horizontal="center" vertical="bottom" textRotation="0" wrapText="false" indent="0" shrinkToFit="false"/>
      <protection locked="true" hidden="false"/>
    </xf>
    <xf numFmtId="167" fontId="8" fillId="0" borderId="10" xfId="0" applyFont="true" applyBorder="true" applyAlignment="true" applyProtection="false">
      <alignment horizontal="center" vertical="bottom" textRotation="0" wrapText="false" indent="0" shrinkToFit="false"/>
      <protection locked="true" hidden="false"/>
    </xf>
    <xf numFmtId="165" fontId="8" fillId="3" borderId="0" xfId="0" applyFont="true" applyBorder="true" applyAlignment="true" applyProtection="false">
      <alignment horizontal="center" vertical="bottom" textRotation="0" wrapText="true" indent="0" shrinkToFit="false"/>
      <protection locked="true" hidden="false"/>
    </xf>
    <xf numFmtId="165" fontId="8" fillId="3" borderId="4" xfId="0" applyFont="true" applyBorder="true" applyAlignment="true" applyProtection="false">
      <alignment horizontal="center" vertical="bottom" textRotation="0" wrapText="true" indent="0" shrinkToFit="false"/>
      <protection locked="true" hidden="false"/>
    </xf>
    <xf numFmtId="164" fontId="8" fillId="0" borderId="4" xfId="0" applyFont="true" applyBorder="true" applyAlignment="true" applyProtection="false">
      <alignment horizontal="center" vertical="bottom" textRotation="0" wrapText="fals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5" fontId="10" fillId="3" borderId="14"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left"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false" indent="0" shrinkToFit="false"/>
      <protection locked="true" hidden="false"/>
    </xf>
    <xf numFmtId="167" fontId="8" fillId="0" borderId="14" xfId="0" applyFont="true" applyBorder="true" applyAlignment="true" applyProtection="false">
      <alignment horizontal="center" vertical="center" textRotation="0" wrapText="false" indent="0" shrinkToFit="false"/>
      <protection locked="true" hidden="false"/>
    </xf>
    <xf numFmtId="164" fontId="14" fillId="5" borderId="21" xfId="0" applyFont="true" applyBorder="true" applyAlignment="true" applyProtection="false">
      <alignment horizontal="left" vertical="top" textRotation="0" wrapText="true" indent="0" shrinkToFit="false"/>
      <protection locked="true" hidden="false"/>
    </xf>
    <xf numFmtId="164" fontId="14" fillId="6" borderId="21" xfId="0" applyFont="true" applyBorder="true" applyAlignment="true" applyProtection="false">
      <alignment horizontal="left" vertical="top" textRotation="0" wrapText="true" indent="0" shrinkToFit="false"/>
      <protection locked="true" hidden="false"/>
    </xf>
    <xf numFmtId="167" fontId="8" fillId="0" borderId="17" xfId="0" applyFont="true" applyBorder="true" applyAlignment="true" applyProtection="false">
      <alignment horizontal="center" vertical="center" textRotation="0" wrapText="false" indent="0" shrinkToFit="false"/>
      <protection locked="true" hidden="false"/>
    </xf>
    <xf numFmtId="164" fontId="10" fillId="3" borderId="20" xfId="0" applyFont="true" applyBorder="true" applyAlignment="true" applyProtection="false">
      <alignment horizontal="center" vertical="center" textRotation="0" wrapText="false" indent="0" shrinkToFit="false"/>
      <protection locked="true" hidden="false"/>
    </xf>
    <xf numFmtId="164" fontId="10" fillId="3" borderId="14" xfId="0" applyFont="true" applyBorder="true" applyAlignment="true" applyProtection="false">
      <alignment horizontal="left" vertical="center" textRotation="0" wrapText="true" indent="0" shrinkToFit="false"/>
      <protection locked="true" hidden="false"/>
    </xf>
    <xf numFmtId="164" fontId="10" fillId="3" borderId="14" xfId="0" applyFont="true" applyBorder="true" applyAlignment="true" applyProtection="false">
      <alignment horizontal="center" vertical="center" textRotation="0" wrapText="false" indent="0" shrinkToFit="false"/>
      <protection locked="true" hidden="false"/>
    </xf>
    <xf numFmtId="167" fontId="8" fillId="3" borderId="14" xfId="0" applyFont="true" applyBorder="true" applyAlignment="true" applyProtection="false">
      <alignment horizontal="center" vertical="center" textRotation="0" wrapText="false" indent="0" shrinkToFit="false"/>
      <protection locked="true" hidden="false"/>
    </xf>
    <xf numFmtId="169" fontId="8" fillId="3" borderId="5" xfId="0" applyFont="true" applyBorder="true" applyAlignment="true" applyProtection="false">
      <alignment horizontal="right" vertical="center" textRotation="0" wrapText="false" indent="0" shrinkToFit="true"/>
      <protection locked="true" hidden="false"/>
    </xf>
    <xf numFmtId="169" fontId="8" fillId="3" borderId="0" xfId="0" applyFont="true" applyBorder="true" applyAlignment="true" applyProtection="false">
      <alignment horizontal="right" vertical="center" textRotation="0" wrapText="false" indent="0" shrinkToFit="true"/>
      <protection locked="true" hidden="false"/>
    </xf>
    <xf numFmtId="172" fontId="6" fillId="7" borderId="9" xfId="0" applyFont="true" applyBorder="true" applyAlignment="true" applyProtection="false">
      <alignment horizontal="right" vertical="center" textRotation="0" wrapText="false" indent="0" shrinkToFit="false"/>
      <protection locked="true" hidden="false"/>
    </xf>
    <xf numFmtId="169" fontId="6" fillId="7" borderId="5" xfId="0" applyFont="true" applyBorder="true" applyAlignment="true" applyProtection="false">
      <alignment horizontal="right" vertical="center" textRotation="0" wrapText="false" indent="0" shrinkToFit="false"/>
      <protection locked="true" hidden="false"/>
    </xf>
    <xf numFmtId="169" fontId="6" fillId="7" borderId="0" xfId="0" applyFont="true" applyBorder="true" applyAlignment="true" applyProtection="false">
      <alignment horizontal="right" vertical="center" textRotation="0" wrapText="false" indent="0" shrinkToFit="false"/>
      <protection locked="true" hidden="false"/>
    </xf>
    <xf numFmtId="169" fontId="6" fillId="4" borderId="0" xfId="0" applyFont="true" applyBorder="true" applyAlignment="true" applyProtection="false">
      <alignment horizontal="center" vertical="center" textRotation="0" wrapText="false" indent="0" shrinkToFit="false"/>
      <protection locked="true" hidden="false"/>
    </xf>
    <xf numFmtId="172" fontId="6" fillId="7" borderId="22" xfId="0" applyFont="true" applyBorder="true" applyAlignment="true" applyProtection="false">
      <alignment horizontal="right" vertical="center" textRotation="0" wrapText="false" indent="0" shrinkToFit="false"/>
      <protection locked="true" hidden="false"/>
    </xf>
    <xf numFmtId="169" fontId="6" fillId="7" borderId="23" xfId="0" applyFont="true" applyBorder="true" applyAlignment="true" applyProtection="false">
      <alignment horizontal="right" vertical="center" textRotation="0" wrapText="false" indent="0" shrinkToFit="false"/>
      <protection locked="true" hidden="false"/>
    </xf>
    <xf numFmtId="169" fontId="15" fillId="4" borderId="0" xfId="0" applyFont="true" applyBorder="true" applyAlignment="true" applyProtection="false">
      <alignment horizontal="center" vertical="bottom" textRotation="0" wrapText="false" indent="0" shrinkToFit="false"/>
      <protection locked="true" hidden="false"/>
    </xf>
    <xf numFmtId="167" fontId="10"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7" fontId="12" fillId="0" borderId="0" xfId="0" applyFont="true" applyBorder="false" applyAlignment="true" applyProtection="false">
      <alignment horizontal="center" vertical="center" textRotation="0" wrapText="false" indent="0" shrinkToFit="false"/>
      <protection locked="true" hidden="false"/>
    </xf>
    <xf numFmtId="168"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68" fontId="12" fillId="0" borderId="0" xfId="0" applyFont="true" applyBorder="false" applyAlignment="true" applyProtection="false">
      <alignment horizontal="center" vertical="center" textRotation="0" wrapText="false" indent="0" shrinkToFit="false"/>
      <protection locked="true" hidden="false"/>
    </xf>
    <xf numFmtId="168" fontId="12" fillId="0" borderId="0" xfId="0" applyFont="true" applyBorder="false" applyAlignment="true" applyProtection="false">
      <alignment horizontal="right" vertical="center" textRotation="0" wrapText="false" indent="0" shrinkToFit="false"/>
      <protection locked="true" hidden="false"/>
    </xf>
    <xf numFmtId="169" fontId="12" fillId="0" borderId="0" xfId="0" applyFont="true" applyBorder="false" applyAlignment="true" applyProtection="false">
      <alignment horizontal="right" vertical="bottom" textRotation="0" wrapText="false" indent="0" shrinkToFit="false"/>
      <protection locked="true" hidden="false"/>
    </xf>
    <xf numFmtId="164" fontId="4" fillId="2" borderId="24" xfId="0" applyFont="true" applyBorder="true" applyAlignment="true" applyProtection="false">
      <alignment horizontal="center" vertical="center" textRotation="0" wrapText="true" indent="0" shrinkToFit="false"/>
      <protection locked="true" hidden="false"/>
    </xf>
    <xf numFmtId="169" fontId="8" fillId="0" borderId="25" xfId="0" applyFont="true" applyBorder="true" applyAlignment="true" applyProtection="false">
      <alignment horizontal="right" vertical="center" textRotation="0" wrapText="false" indent="0" shrinkToFit="true"/>
      <protection locked="true" hidden="false"/>
    </xf>
    <xf numFmtId="169" fontId="8" fillId="8" borderId="0" xfId="0" applyFont="true" applyBorder="true" applyAlignment="true" applyProtection="false">
      <alignment horizontal="right" vertical="center" textRotation="0" wrapText="false" indent="0" shrinkToFit="true"/>
      <protection locked="true" hidden="false"/>
    </xf>
    <xf numFmtId="168" fontId="12" fillId="0" borderId="7" xfId="0" applyFont="true" applyBorder="true" applyAlignment="false" applyProtection="false">
      <alignment horizontal="general" vertical="bottom" textRotation="0" wrapText="false" indent="0" shrinkToFit="false"/>
      <protection locked="true" hidden="false"/>
    </xf>
    <xf numFmtId="164" fontId="12" fillId="0" borderId="7" xfId="0" applyFont="true" applyBorder="true" applyAlignment="true" applyProtection="false">
      <alignment horizontal="right" vertical="bottom" textRotation="0" wrapText="false" indent="0" shrinkToFit="false"/>
      <protection locked="true" hidden="false"/>
    </xf>
    <xf numFmtId="168" fontId="12" fillId="0" borderId="4" xfId="0" applyFont="true" applyBorder="true" applyAlignment="true" applyProtection="false">
      <alignment horizontal="center" vertical="center" textRotation="0" wrapText="false" indent="0" shrinkToFit="false"/>
      <protection locked="true" hidden="false"/>
    </xf>
    <xf numFmtId="168" fontId="12" fillId="0" borderId="4" xfId="0" applyFont="true" applyBorder="true" applyAlignment="true" applyProtection="false">
      <alignment horizontal="right" vertical="center" textRotation="0" wrapText="false" indent="0" shrinkToFit="false"/>
      <protection locked="true" hidden="false"/>
    </xf>
    <xf numFmtId="168" fontId="12" fillId="0" borderId="4" xfId="0" applyFont="true" applyBorder="true" applyAlignment="false" applyProtection="false">
      <alignment horizontal="general" vertical="bottom" textRotation="0" wrapText="false" indent="0" shrinkToFit="false"/>
      <protection locked="true" hidden="false"/>
    </xf>
    <xf numFmtId="169" fontId="12" fillId="0" borderId="4" xfId="0" applyFont="true" applyBorder="true" applyAlignment="true" applyProtection="false">
      <alignment horizontal="right" vertical="bottom" textRotation="0" wrapText="false" indent="0" shrinkToFit="false"/>
      <protection locked="true" hidden="false"/>
    </xf>
    <xf numFmtId="164" fontId="12" fillId="0" borderId="4" xfId="0" applyFont="true" applyBorder="true" applyAlignment="true" applyProtection="false">
      <alignment horizontal="right" vertical="bottom" textRotation="0" wrapText="false" indent="0" shrinkToFit="false"/>
      <protection locked="true" hidden="false"/>
    </xf>
    <xf numFmtId="164" fontId="4" fillId="2" borderId="10" xfId="0" applyFont="true" applyBorder="true" applyAlignment="true" applyProtection="false">
      <alignment horizontal="center" vertical="center" textRotation="0" wrapText="true" indent="0" shrinkToFit="false"/>
      <protection locked="true" hidden="false"/>
    </xf>
    <xf numFmtId="173" fontId="6" fillId="2" borderId="26" xfId="0" applyFont="true" applyBorder="true" applyAlignment="true" applyProtection="false">
      <alignment horizontal="center" vertical="center" textRotation="0" wrapText="true" indent="0" shrinkToFit="false"/>
      <protection locked="true" hidden="false"/>
    </xf>
    <xf numFmtId="164" fontId="7" fillId="3" borderId="0" xfId="0" applyFont="true" applyBorder="tru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5" fontId="8" fillId="2" borderId="27" xfId="0" applyFont="true" applyBorder="true" applyAlignment="true" applyProtection="false">
      <alignment horizontal="center" vertical="center" textRotation="0" wrapText="true" indent="0" shrinkToFit="false"/>
      <protection locked="true" hidden="false"/>
    </xf>
    <xf numFmtId="164" fontId="6" fillId="3" borderId="21" xfId="0" applyFont="true" applyBorder="true" applyAlignment="true" applyProtection="false">
      <alignment horizontal="left" vertical="top" textRotation="0" wrapText="true" indent="0" shrinkToFit="false"/>
      <protection locked="true" hidden="false"/>
    </xf>
    <xf numFmtId="164" fontId="6" fillId="3" borderId="21" xfId="0" applyFont="true" applyBorder="true" applyAlignment="true" applyProtection="false">
      <alignment horizontal="center" vertical="top" textRotation="0" wrapText="true" indent="0" shrinkToFit="false"/>
      <protection locked="true" hidden="false"/>
    </xf>
    <xf numFmtId="174" fontId="6" fillId="3" borderId="21" xfId="0" applyFont="true" applyBorder="true" applyAlignment="true" applyProtection="false">
      <alignment horizontal="right" vertical="top" textRotation="0" wrapText="true" indent="0" shrinkToFit="false"/>
      <protection locked="true" hidden="false"/>
    </xf>
    <xf numFmtId="173" fontId="6" fillId="3" borderId="28" xfId="0" applyFont="true" applyBorder="true" applyAlignment="true" applyProtection="false">
      <alignment horizontal="right" vertical="top" textRotation="0" wrapText="true" indent="0" shrinkToFit="false"/>
      <protection locked="true" hidden="false"/>
    </xf>
    <xf numFmtId="164" fontId="6" fillId="3" borderId="0" xfId="0" applyFont="true" applyBorder="true" applyAlignment="true" applyProtection="false">
      <alignment horizontal="center" vertical="center" textRotation="0" wrapText="true" indent="0" shrinkToFit="false"/>
      <protection locked="true" hidden="false"/>
    </xf>
    <xf numFmtId="164" fontId="8" fillId="3" borderId="0" xfId="0" applyFont="true" applyBorder="true" applyAlignment="true" applyProtection="false">
      <alignment horizontal="center" vertical="center" textRotation="0" wrapText="true" indent="0" shrinkToFit="false"/>
      <protection locked="true" hidden="false"/>
    </xf>
    <xf numFmtId="164" fontId="8" fillId="5" borderId="21" xfId="0" applyFont="true" applyBorder="true" applyAlignment="true" applyProtection="false">
      <alignment horizontal="left" vertical="top" textRotation="0" wrapText="true" indent="0" shrinkToFit="false"/>
      <protection locked="true" hidden="false"/>
    </xf>
    <xf numFmtId="164" fontId="8" fillId="5" borderId="21" xfId="0" applyFont="true" applyBorder="true" applyAlignment="true" applyProtection="false">
      <alignment horizontal="center" vertical="top" textRotation="0" wrapText="true" indent="0" shrinkToFit="false"/>
      <protection locked="true" hidden="false"/>
    </xf>
    <xf numFmtId="174" fontId="8" fillId="5" borderId="21" xfId="0" applyFont="true" applyBorder="true" applyAlignment="true" applyProtection="false">
      <alignment horizontal="right" vertical="top" textRotation="0" wrapText="true" indent="0" shrinkToFit="false"/>
      <protection locked="true" hidden="false"/>
    </xf>
    <xf numFmtId="173" fontId="8" fillId="5" borderId="21" xfId="0" applyFont="true" applyBorder="true" applyAlignment="true" applyProtection="false">
      <alignment horizontal="right" vertical="top" textRotation="0" wrapText="true" indent="0" shrinkToFit="false"/>
      <protection locked="true" hidden="false"/>
    </xf>
    <xf numFmtId="164" fontId="8" fillId="5" borderId="29" xfId="0" applyFont="true" applyBorder="true" applyAlignment="true" applyProtection="false">
      <alignment horizontal="left" vertical="top" textRotation="0" wrapText="true" indent="0" shrinkToFit="false"/>
      <protection locked="true" hidden="false"/>
    </xf>
    <xf numFmtId="164" fontId="8" fillId="5" borderId="29" xfId="0" applyFont="true" applyBorder="true" applyAlignment="true" applyProtection="false">
      <alignment horizontal="center" vertical="top" textRotation="0" wrapText="true" indent="0" shrinkToFit="false"/>
      <protection locked="true" hidden="false"/>
    </xf>
    <xf numFmtId="174" fontId="8" fillId="5" borderId="29" xfId="0" applyFont="true" applyBorder="true" applyAlignment="true" applyProtection="false">
      <alignment horizontal="left" vertical="top" textRotation="0" wrapText="true" indent="0" shrinkToFit="false"/>
      <protection locked="true" hidden="false"/>
    </xf>
    <xf numFmtId="173" fontId="8" fillId="5" borderId="29" xfId="0" applyFont="true" applyBorder="true" applyAlignment="true" applyProtection="false">
      <alignment horizontal="left" vertical="top" textRotation="0" wrapText="true" indent="0" shrinkToFit="false"/>
      <protection locked="true" hidden="false"/>
    </xf>
    <xf numFmtId="173" fontId="6" fillId="3" borderId="21" xfId="0" applyFont="true" applyBorder="true" applyAlignment="true" applyProtection="false">
      <alignment horizontal="right" vertical="top" textRotation="0" wrapText="true" indent="0" shrinkToFit="false"/>
      <protection locked="true" hidden="false"/>
    </xf>
    <xf numFmtId="164" fontId="8" fillId="9" borderId="21" xfId="0" applyFont="true" applyBorder="true" applyAlignment="true" applyProtection="false">
      <alignment horizontal="left" vertical="top" textRotation="0" wrapText="true" indent="0" shrinkToFit="false"/>
      <protection locked="true" hidden="false"/>
    </xf>
    <xf numFmtId="164" fontId="8" fillId="9" borderId="21" xfId="0" applyFont="true" applyBorder="true" applyAlignment="true" applyProtection="false">
      <alignment horizontal="center" vertical="top" textRotation="0" wrapText="true" indent="0" shrinkToFit="false"/>
      <protection locked="true" hidden="false"/>
    </xf>
    <xf numFmtId="174" fontId="8" fillId="9" borderId="21" xfId="0" applyFont="true" applyBorder="true" applyAlignment="true" applyProtection="false">
      <alignment horizontal="right" vertical="top" textRotation="0" wrapText="true" indent="0" shrinkToFit="false"/>
      <protection locked="true" hidden="false"/>
    </xf>
    <xf numFmtId="173" fontId="8" fillId="9" borderId="21" xfId="0" applyFont="true" applyBorder="true" applyAlignment="true" applyProtection="false">
      <alignment horizontal="right" vertical="top" textRotation="0" wrapText="true" indent="0" shrinkToFit="false"/>
      <protection locked="true" hidden="false"/>
    </xf>
    <xf numFmtId="164" fontId="8" fillId="10" borderId="21" xfId="0" applyFont="true" applyBorder="true" applyAlignment="true" applyProtection="false">
      <alignment horizontal="left" vertical="top" textRotation="0" wrapText="true" indent="0" shrinkToFit="false"/>
      <protection locked="true" hidden="false"/>
    </xf>
    <xf numFmtId="164" fontId="8" fillId="10" borderId="21" xfId="0" applyFont="true" applyBorder="true" applyAlignment="true" applyProtection="false">
      <alignment horizontal="center" vertical="top" textRotation="0" wrapText="true" indent="0" shrinkToFit="false"/>
      <protection locked="true" hidden="false"/>
    </xf>
    <xf numFmtId="174" fontId="8" fillId="10" borderId="21" xfId="0" applyFont="true" applyBorder="true" applyAlignment="true" applyProtection="false">
      <alignment horizontal="right" vertical="top" textRotation="0" wrapText="true" indent="0" shrinkToFit="false"/>
      <protection locked="true" hidden="false"/>
    </xf>
    <xf numFmtId="173" fontId="8" fillId="10" borderId="21" xfId="0" applyFont="true" applyBorder="true" applyAlignment="true" applyProtection="false">
      <alignment horizontal="right" vertical="top"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75" fontId="6" fillId="3" borderId="21" xfId="0" applyFont="true" applyBorder="true" applyAlignment="true" applyProtection="false">
      <alignment horizontal="left" vertical="top" textRotation="0" wrapText="true" indent="0" shrinkToFit="false"/>
      <protection locked="true" hidden="false"/>
    </xf>
    <xf numFmtId="167" fontId="8" fillId="10" borderId="21" xfId="0" applyFont="true" applyBorder="true" applyAlignment="true" applyProtection="false">
      <alignment horizontal="right" vertical="top" textRotation="0" wrapText="true" indent="0" shrinkToFit="false"/>
      <protection locked="true" hidden="false"/>
    </xf>
    <xf numFmtId="164" fontId="6" fillId="3" borderId="21" xfId="0" applyFont="true" applyBorder="true" applyAlignment="true" applyProtection="false">
      <alignment horizontal="right" vertical="top" textRotation="0" wrapText="true" indent="0" shrinkToFit="false"/>
      <protection locked="true" hidden="false"/>
    </xf>
    <xf numFmtId="174" fontId="8" fillId="10" borderId="21" xfId="0" applyFont="true" applyBorder="true" applyAlignment="true" applyProtection="false">
      <alignment horizontal="left" vertical="top" textRotation="0" wrapText="true" indent="0" shrinkToFit="false"/>
      <protection locked="true" hidden="false"/>
    </xf>
    <xf numFmtId="164" fontId="6" fillId="3" borderId="0" xfId="0" applyFont="true" applyBorder="true" applyAlignment="true" applyProtection="false">
      <alignment horizontal="right" vertical="top" textRotation="0" wrapText="true" indent="0" shrinkToFit="false"/>
      <protection locked="true" hidden="false"/>
    </xf>
    <xf numFmtId="173" fontId="6" fillId="3" borderId="0" xfId="0" applyFont="true" applyBorder="true" applyAlignment="true" applyProtection="false">
      <alignment horizontal="right" vertical="top" textRotation="0" wrapText="true" indent="0" shrinkToFit="false"/>
      <protection locked="true" hidden="false"/>
    </xf>
    <xf numFmtId="174" fontId="8" fillId="10" borderId="30" xfId="0" applyFont="true" applyBorder="true" applyAlignment="true" applyProtection="false">
      <alignment horizontal="right" vertical="top" textRotation="0" wrapText="true" indent="0" shrinkToFit="false"/>
      <protection locked="true" hidden="false"/>
    </xf>
    <xf numFmtId="174" fontId="8" fillId="9" borderId="30" xfId="0" applyFont="true" applyBorder="true" applyAlignment="true" applyProtection="false">
      <alignment horizontal="right" vertical="top" textRotation="0" wrapText="true" indent="0" shrinkToFit="false"/>
      <protection locked="true" hidden="false"/>
    </xf>
    <xf numFmtId="164" fontId="0" fillId="3" borderId="0" xfId="0" applyFont="true" applyBorder="true" applyAlignment="false" applyProtection="false">
      <alignment horizontal="general" vertical="bottom" textRotation="0" wrapText="false" indent="0" shrinkToFit="false"/>
      <protection locked="true" hidden="false"/>
    </xf>
    <xf numFmtId="164" fontId="8" fillId="5" borderId="21" xfId="0" applyFont="true" applyBorder="true" applyAlignment="true" applyProtection="false">
      <alignment horizontal="left" vertical="center" textRotation="0" wrapText="true" indent="0" shrinkToFit="false"/>
      <protection locked="true" hidden="false"/>
    </xf>
    <xf numFmtId="164" fontId="8" fillId="5" borderId="21" xfId="0" applyFont="true" applyBorder="true" applyAlignment="true" applyProtection="false">
      <alignment horizontal="right" vertical="center" textRotation="0" wrapText="true" indent="0" shrinkToFit="false"/>
      <protection locked="true" hidden="false"/>
    </xf>
    <xf numFmtId="164" fontId="8" fillId="5" borderId="21" xfId="0" applyFont="true" applyBorder="true" applyAlignment="true" applyProtection="false">
      <alignment horizontal="center" vertical="center" textRotation="0" wrapText="false" indent="0" shrinkToFit="false"/>
      <protection locked="true" hidden="false"/>
    </xf>
    <xf numFmtId="174" fontId="8" fillId="5" borderId="21" xfId="0" applyFont="true" applyBorder="true" applyAlignment="true" applyProtection="false">
      <alignment horizontal="right" vertical="center" textRotation="0" wrapText="false" indent="0" shrinkToFit="false"/>
      <protection locked="true" hidden="false"/>
    </xf>
    <xf numFmtId="173" fontId="8" fillId="5" borderId="21" xfId="0" applyFont="true" applyBorder="true" applyAlignment="true" applyProtection="false">
      <alignment horizontal="right" vertical="center" textRotation="0" wrapText="false" indent="0" shrinkToFit="false"/>
      <protection locked="true" hidden="false"/>
    </xf>
    <xf numFmtId="164" fontId="8" fillId="9" borderId="21" xfId="0" applyFont="true" applyBorder="true" applyAlignment="true" applyProtection="false">
      <alignment horizontal="left" vertical="center" textRotation="0" wrapText="true" indent="0" shrinkToFit="false"/>
      <protection locked="true" hidden="false"/>
    </xf>
    <xf numFmtId="164" fontId="8" fillId="9" borderId="21" xfId="0" applyFont="true" applyBorder="true" applyAlignment="true" applyProtection="false">
      <alignment horizontal="center" vertical="center" textRotation="0" wrapText="true" indent="0" shrinkToFit="false"/>
      <protection locked="true" hidden="false"/>
    </xf>
    <xf numFmtId="164" fontId="8" fillId="9" borderId="21" xfId="0" applyFont="true" applyBorder="true" applyAlignment="true" applyProtection="false">
      <alignment horizontal="center" vertical="center" textRotation="0" wrapText="false" indent="0" shrinkToFit="false"/>
      <protection locked="true" hidden="false"/>
    </xf>
    <xf numFmtId="174" fontId="8" fillId="9" borderId="21" xfId="0" applyFont="true" applyBorder="true" applyAlignment="true" applyProtection="false">
      <alignment horizontal="right" vertical="center" textRotation="0" wrapText="false" indent="0" shrinkToFit="false"/>
      <protection locked="true" hidden="false"/>
    </xf>
    <xf numFmtId="173" fontId="8" fillId="9" borderId="21" xfId="0" applyFont="true" applyBorder="true" applyAlignment="true" applyProtection="false">
      <alignment horizontal="right" vertical="center" textRotation="0" wrapText="false" indent="0" shrinkToFit="false"/>
      <protection locked="true" hidden="false"/>
    </xf>
    <xf numFmtId="164" fontId="8" fillId="10" borderId="21" xfId="0" applyFont="true" applyBorder="true" applyAlignment="true" applyProtection="false">
      <alignment horizontal="left" vertical="center" textRotation="0" wrapText="true" indent="0" shrinkToFit="false"/>
      <protection locked="true" hidden="false"/>
    </xf>
    <xf numFmtId="164" fontId="8" fillId="10" borderId="21" xfId="0" applyFont="true" applyBorder="true" applyAlignment="true" applyProtection="false">
      <alignment horizontal="center" vertical="center" textRotation="0" wrapText="true" indent="0" shrinkToFit="false"/>
      <protection locked="true" hidden="false"/>
    </xf>
    <xf numFmtId="164" fontId="8" fillId="10" borderId="21" xfId="0" applyFont="true" applyBorder="true" applyAlignment="true" applyProtection="false">
      <alignment horizontal="center" vertical="center" textRotation="0" wrapText="false" indent="0" shrinkToFit="false"/>
      <protection locked="true" hidden="false"/>
    </xf>
    <xf numFmtId="174" fontId="8" fillId="10" borderId="21" xfId="0" applyFont="true" applyBorder="true" applyAlignment="true" applyProtection="false">
      <alignment horizontal="right" vertical="center" textRotation="0" wrapText="false" indent="0" shrinkToFit="false"/>
      <protection locked="true" hidden="false"/>
    </xf>
    <xf numFmtId="173" fontId="8" fillId="10" borderId="21" xfId="0" applyFont="true" applyBorder="true" applyAlignment="true" applyProtection="false">
      <alignment horizontal="right" vertical="center" textRotation="0" wrapText="false" indent="0" shrinkToFit="false"/>
      <protection locked="true" hidden="false"/>
    </xf>
    <xf numFmtId="164" fontId="8" fillId="5" borderId="21" xfId="0" applyFont="true" applyBorder="true" applyAlignment="true" applyProtection="false">
      <alignment horizontal="right" vertical="top" textRotation="0" wrapText="true" indent="0" shrinkToFit="false"/>
      <protection locked="true" hidden="false"/>
    </xf>
    <xf numFmtId="164" fontId="8" fillId="5" borderId="21" xfId="0" applyFont="true" applyBorder="true" applyAlignment="true" applyProtection="false">
      <alignment horizontal="left" vertical="center" textRotation="0" wrapText="false" indent="0" shrinkToFit="false"/>
      <protection locked="true" hidden="false"/>
    </xf>
    <xf numFmtId="164" fontId="8" fillId="5" borderId="21" xfId="0" applyFont="true" applyBorder="true" applyAlignment="true" applyProtection="false">
      <alignment horizontal="center" vertical="top" textRotation="0" wrapText="false" indent="0" shrinkToFit="false"/>
      <protection locked="true" hidden="false"/>
    </xf>
    <xf numFmtId="164" fontId="8" fillId="9" borderId="21" xfId="0" applyFont="true" applyBorder="true" applyAlignment="true" applyProtection="false">
      <alignment horizontal="left" vertical="center" textRotation="0" wrapText="false" indent="0" shrinkToFit="false"/>
      <protection locked="true" hidden="false"/>
    </xf>
    <xf numFmtId="164" fontId="8" fillId="9" borderId="21" xfId="0" applyFont="true" applyBorder="true" applyAlignment="true" applyProtection="false">
      <alignment horizontal="center" vertical="top" textRotation="0" wrapText="false" indent="0" shrinkToFit="false"/>
      <protection locked="true" hidden="false"/>
    </xf>
    <xf numFmtId="164" fontId="8" fillId="10" borderId="21" xfId="0" applyFont="true" applyBorder="true" applyAlignment="true" applyProtection="false">
      <alignment horizontal="left" vertical="center" textRotation="0" wrapText="false" indent="0" shrinkToFit="false"/>
      <protection locked="true" hidden="false"/>
    </xf>
    <xf numFmtId="164" fontId="8" fillId="10" borderId="21" xfId="0" applyFont="true" applyBorder="true" applyAlignment="true" applyProtection="false">
      <alignment horizontal="center" vertical="top" textRotation="0" wrapText="false" indent="0" shrinkToFit="false"/>
      <protection locked="true" hidden="false"/>
    </xf>
    <xf numFmtId="174" fontId="8" fillId="5" borderId="21" xfId="0" applyFont="true" applyBorder="true" applyAlignment="true" applyProtection="false">
      <alignment horizontal="center" vertical="top" textRotation="0" wrapText="false" indent="0" shrinkToFit="false"/>
      <protection locked="true" hidden="false"/>
    </xf>
    <xf numFmtId="164" fontId="8" fillId="9" borderId="21" xfId="0" applyFont="true" applyBorder="true" applyAlignment="true" applyProtection="false">
      <alignment horizontal="right" vertical="center" textRotation="0" wrapText="true" indent="0" shrinkToFit="false"/>
      <protection locked="true" hidden="false"/>
    </xf>
    <xf numFmtId="174" fontId="8" fillId="9" borderId="21" xfId="0" applyFont="true" applyBorder="true" applyAlignment="true" applyProtection="false">
      <alignment horizontal="center" vertical="top" textRotation="0" wrapText="false" indent="0" shrinkToFit="false"/>
      <protection locked="true" hidden="false"/>
    </xf>
    <xf numFmtId="164" fontId="8" fillId="10" borderId="21" xfId="0" applyFont="true" applyBorder="true" applyAlignment="true" applyProtection="false">
      <alignment horizontal="right" vertical="center" textRotation="0" wrapText="true" indent="0" shrinkToFit="false"/>
      <protection locked="true" hidden="false"/>
    </xf>
    <xf numFmtId="174" fontId="8" fillId="10" borderId="21" xfId="0" applyFont="true" applyBorder="true" applyAlignment="true" applyProtection="false">
      <alignment horizontal="center" vertical="top" textRotation="0" wrapText="false" indent="0" shrinkToFit="false"/>
      <protection locked="true" hidden="false"/>
    </xf>
    <xf numFmtId="174" fontId="8" fillId="10" borderId="31" xfId="0" applyFont="true" applyBorder="true" applyAlignment="true" applyProtection="false">
      <alignment horizontal="center" vertical="top" textRotation="0" wrapText="false" indent="0" shrinkToFit="false"/>
      <protection locked="true" hidden="false"/>
    </xf>
    <xf numFmtId="174" fontId="8" fillId="10" borderId="31" xfId="0" applyFont="true" applyBorder="true" applyAlignment="true" applyProtection="false">
      <alignment horizontal="right" vertical="center" textRotation="0" wrapText="false" indent="0" shrinkToFit="false"/>
      <protection locked="true" hidden="false"/>
    </xf>
    <xf numFmtId="164" fontId="8" fillId="5" borderId="0" xfId="0" applyFont="true" applyBorder="true" applyAlignment="true" applyProtection="false">
      <alignment horizontal="left" vertical="top" textRotation="0" wrapText="true" indent="0" shrinkToFit="false"/>
      <protection locked="true" hidden="false"/>
    </xf>
    <xf numFmtId="174" fontId="8" fillId="5" borderId="0" xfId="0" applyFont="true" applyBorder="true" applyAlignment="true" applyProtection="false">
      <alignment horizontal="left" vertical="top" textRotation="0" wrapText="true" indent="0" shrinkToFit="false"/>
      <protection locked="true" hidden="false"/>
    </xf>
    <xf numFmtId="174" fontId="8" fillId="5" borderId="21" xfId="0" applyFont="true" applyBorder="true" applyAlignment="true" applyProtection="false">
      <alignment horizontal="center" vertical="center" textRotation="0" wrapText="false" indent="0" shrinkToFit="false"/>
      <protection locked="true" hidden="false"/>
    </xf>
    <xf numFmtId="173" fontId="8" fillId="5" borderId="21" xfId="0" applyFont="true" applyBorder="true" applyAlignment="true" applyProtection="false">
      <alignment horizontal="center" vertical="center" textRotation="0" wrapText="false" indent="0" shrinkToFit="false"/>
      <protection locked="true" hidden="false"/>
    </xf>
    <xf numFmtId="174" fontId="8" fillId="9" borderId="21" xfId="0" applyFont="true" applyBorder="true" applyAlignment="true" applyProtection="false">
      <alignment horizontal="center" vertical="center" textRotation="0" wrapText="false" indent="0" shrinkToFit="false"/>
      <protection locked="true" hidden="false"/>
    </xf>
    <xf numFmtId="173" fontId="8" fillId="9" borderId="21" xfId="0" applyFont="true" applyBorder="true" applyAlignment="true" applyProtection="false">
      <alignment horizontal="center" vertical="center" textRotation="0" wrapText="false" indent="0" shrinkToFit="false"/>
      <protection locked="true" hidden="false"/>
    </xf>
    <xf numFmtId="174" fontId="8" fillId="10" borderId="21" xfId="0" applyFont="true" applyBorder="true" applyAlignment="true" applyProtection="false">
      <alignment horizontal="center" vertical="center" textRotation="0" wrapText="false" indent="0" shrinkToFit="false"/>
      <protection locked="true" hidden="false"/>
    </xf>
    <xf numFmtId="173" fontId="8" fillId="10" borderId="21" xfId="0" applyFont="true" applyBorder="true" applyAlignment="true" applyProtection="false">
      <alignment horizontal="center" vertical="center" textRotation="0" wrapText="false" indent="0" shrinkToFit="false"/>
      <protection locked="true" hidden="false"/>
    </xf>
    <xf numFmtId="164" fontId="8" fillId="5" borderId="21" xfId="0" applyFont="true" applyBorder="true" applyAlignment="true" applyProtection="false">
      <alignment horizontal="left" vertical="top" textRotation="0" wrapText="false" indent="0" shrinkToFit="false"/>
      <protection locked="true" hidden="false"/>
    </xf>
    <xf numFmtId="164" fontId="8" fillId="5" borderId="21" xfId="0" applyFont="true" applyBorder="true" applyAlignment="true" applyProtection="false">
      <alignment horizontal="right" vertical="top" textRotation="0" wrapText="false" indent="0" shrinkToFit="false"/>
      <protection locked="true" hidden="false"/>
    </xf>
    <xf numFmtId="164" fontId="8" fillId="9" borderId="21" xfId="0" applyFont="true" applyBorder="true" applyAlignment="true" applyProtection="false">
      <alignment horizontal="right" vertical="top" textRotation="0" wrapText="false" indent="0" shrinkToFit="false"/>
      <protection locked="true" hidden="false"/>
    </xf>
    <xf numFmtId="164" fontId="8" fillId="5" borderId="21" xfId="0" applyFont="true" applyBorder="true" applyAlignment="true" applyProtection="false">
      <alignment horizontal="center" vertical="center" textRotation="0" wrapText="true" indent="0" shrinkToFit="false"/>
      <protection locked="true" hidden="false"/>
    </xf>
    <xf numFmtId="164" fontId="8" fillId="9" borderId="21" xfId="0" applyFont="true" applyBorder="true" applyAlignment="true" applyProtection="false">
      <alignment horizontal="left" vertical="top" textRotation="0" wrapText="false" indent="0" shrinkToFit="false"/>
      <protection locked="true" hidden="false"/>
    </xf>
    <xf numFmtId="164" fontId="8" fillId="10" borderId="21" xfId="0" applyFont="true" applyBorder="true" applyAlignment="true" applyProtection="false">
      <alignment horizontal="left" vertical="top" textRotation="0" wrapText="false" indent="0" shrinkToFit="false"/>
      <protection locked="true" hidden="false"/>
    </xf>
    <xf numFmtId="164" fontId="8" fillId="10" borderId="21" xfId="0" applyFont="true" applyBorder="true" applyAlignment="true" applyProtection="false">
      <alignment horizontal="right" vertical="top" textRotation="0" wrapText="false" indent="0" shrinkToFit="false"/>
      <protection locked="true" hidden="false"/>
    </xf>
    <xf numFmtId="174" fontId="8" fillId="5" borderId="21" xfId="0" applyFont="true" applyBorder="true" applyAlignment="true" applyProtection="false">
      <alignment horizontal="right" vertical="top" textRotation="0" wrapText="false" indent="0" shrinkToFit="false"/>
      <protection locked="true" hidden="false"/>
    </xf>
    <xf numFmtId="173" fontId="8" fillId="5" borderId="21" xfId="0" applyFont="true" applyBorder="true" applyAlignment="true" applyProtection="false">
      <alignment horizontal="right" vertical="top" textRotation="0" wrapText="false" indent="0" shrinkToFit="false"/>
      <protection locked="true" hidden="false"/>
    </xf>
    <xf numFmtId="174" fontId="8" fillId="9" borderId="21" xfId="0" applyFont="true" applyBorder="true" applyAlignment="true" applyProtection="false">
      <alignment horizontal="right" vertical="top" textRotation="0" wrapText="false" indent="0" shrinkToFit="false"/>
      <protection locked="true" hidden="false"/>
    </xf>
    <xf numFmtId="173" fontId="8" fillId="9" borderId="21" xfId="0" applyFont="true" applyBorder="true" applyAlignment="true" applyProtection="false">
      <alignment horizontal="right" vertical="top" textRotation="0" wrapText="false" indent="0" shrinkToFit="false"/>
      <protection locked="true" hidden="false"/>
    </xf>
    <xf numFmtId="174" fontId="8" fillId="10" borderId="21" xfId="0" applyFont="true" applyBorder="true" applyAlignment="true" applyProtection="false">
      <alignment horizontal="right" vertical="top" textRotation="0" wrapText="false" indent="0" shrinkToFit="false"/>
      <protection locked="true" hidden="false"/>
    </xf>
    <xf numFmtId="173" fontId="8" fillId="10" borderId="21" xfId="0" applyFont="true" applyBorder="true" applyAlignment="true" applyProtection="false">
      <alignment horizontal="right" vertical="top" textRotation="0" wrapText="false" indent="0" shrinkToFit="false"/>
      <protection locked="true" hidden="false"/>
    </xf>
    <xf numFmtId="164" fontId="8" fillId="5" borderId="0" xfId="0" applyFont="true" applyBorder="true" applyAlignment="true" applyProtection="false">
      <alignment horizontal="center" vertical="top" textRotation="0" wrapText="true" indent="0" shrinkToFit="false"/>
      <protection locked="true" hidden="false"/>
    </xf>
    <xf numFmtId="173" fontId="8" fillId="5" borderId="0" xfId="0" applyFont="true" applyBorder="true" applyAlignment="true" applyProtection="false">
      <alignment horizontal="left" vertical="top" textRotation="0" wrapText="true" indent="0" shrinkToFit="false"/>
      <protection locked="true" hidden="false"/>
    </xf>
    <xf numFmtId="164" fontId="6" fillId="3" borderId="32" xfId="0" applyFont="true" applyBorder="true" applyAlignment="true" applyProtection="false">
      <alignment horizontal="left" vertical="top" textRotation="0" wrapText="true" indent="0" shrinkToFit="false"/>
      <protection locked="true" hidden="false"/>
    </xf>
    <xf numFmtId="164" fontId="6" fillId="3" borderId="32" xfId="0" applyFont="true" applyBorder="true" applyAlignment="true" applyProtection="false">
      <alignment horizontal="center" vertical="top" textRotation="0" wrapText="true" indent="0" shrinkToFit="false"/>
      <protection locked="true" hidden="false"/>
    </xf>
    <xf numFmtId="174" fontId="6" fillId="3" borderId="32" xfId="0" applyFont="true" applyBorder="true" applyAlignment="true" applyProtection="false">
      <alignment horizontal="right" vertical="top" textRotation="0" wrapText="true" indent="0" shrinkToFit="false"/>
      <protection locked="true" hidden="false"/>
    </xf>
    <xf numFmtId="173" fontId="6" fillId="3" borderId="32" xfId="0" applyFont="true" applyBorder="true" applyAlignment="true" applyProtection="false">
      <alignment horizontal="right" vertical="top" textRotation="0" wrapText="true" indent="0" shrinkToFit="false"/>
      <protection locked="true" hidden="false"/>
    </xf>
    <xf numFmtId="167"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8" fillId="0" borderId="29" xfId="0" applyFont="true" applyBorder="true" applyAlignment="true" applyProtection="false">
      <alignment horizontal="left" vertical="top" textRotation="0" wrapText="true" indent="0" shrinkToFit="false"/>
      <protection locked="true" hidden="false"/>
    </xf>
    <xf numFmtId="164" fontId="8" fillId="0" borderId="29" xfId="0" applyFont="true" applyBorder="true" applyAlignment="true" applyProtection="false">
      <alignment horizontal="center" vertical="top" textRotation="0" wrapText="true" indent="0" shrinkToFit="false"/>
      <protection locked="true" hidden="false"/>
    </xf>
    <xf numFmtId="174" fontId="8" fillId="0" borderId="29" xfId="0" applyFont="true" applyBorder="true" applyAlignment="true" applyProtection="false">
      <alignment horizontal="left" vertical="top" textRotation="0" wrapText="true" indent="0" shrinkToFit="false"/>
      <protection locked="true" hidden="false"/>
    </xf>
    <xf numFmtId="173" fontId="8" fillId="0" borderId="29" xfId="0" applyFont="true" applyBorder="true" applyAlignment="true" applyProtection="false">
      <alignment horizontal="left" vertical="top" textRotation="0" wrapText="true" indent="0" shrinkToFit="false"/>
      <protection locked="true" hidden="false"/>
    </xf>
    <xf numFmtId="165" fontId="6" fillId="2" borderId="26" xfId="0" applyFont="true" applyBorder="true" applyAlignment="true" applyProtection="false">
      <alignment horizontal="center" vertical="center" textRotation="0" wrapText="true" indent="0" shrinkToFit="false"/>
      <protection locked="true" hidden="false"/>
    </xf>
    <xf numFmtId="167" fontId="8" fillId="5" borderId="21" xfId="0" applyFont="true" applyBorder="true" applyAlignment="true" applyProtection="false">
      <alignment horizontal="right" vertical="top" textRotation="0" wrapText="true" indent="0" shrinkToFit="false"/>
      <protection locked="true" hidden="false"/>
    </xf>
    <xf numFmtId="167" fontId="8" fillId="9" borderId="21" xfId="0" applyFont="true" applyBorder="true" applyAlignment="true" applyProtection="false">
      <alignment horizontal="right" vertical="top" textRotation="0" wrapText="true" indent="0" shrinkToFit="false"/>
      <protection locked="true" hidden="false"/>
    </xf>
    <xf numFmtId="174" fontId="6" fillId="3" borderId="0" xfId="0" applyFont="true" applyBorder="true" applyAlignment="true" applyProtection="false">
      <alignment horizontal="right" vertical="top" textRotation="0" wrapText="true" indent="0" shrinkToFit="false"/>
      <protection locked="true" hidden="false"/>
    </xf>
    <xf numFmtId="164" fontId="8" fillId="6" borderId="21" xfId="0" applyFont="true" applyBorder="true" applyAlignment="true" applyProtection="false">
      <alignment horizontal="left" vertical="top" textRotation="0" wrapText="true" indent="0" shrinkToFit="false"/>
      <protection locked="true" hidden="false"/>
    </xf>
    <xf numFmtId="164" fontId="8" fillId="6" borderId="21" xfId="0" applyFont="true" applyBorder="true" applyAlignment="true" applyProtection="false">
      <alignment horizontal="center" vertical="top" textRotation="0" wrapText="true" indent="0" shrinkToFit="false"/>
      <protection locked="true" hidden="false"/>
    </xf>
    <xf numFmtId="174" fontId="8" fillId="6" borderId="21" xfId="0" applyFont="true" applyBorder="true" applyAlignment="true" applyProtection="false">
      <alignment horizontal="right" vertical="top" textRotation="0" wrapText="true" indent="0" shrinkToFit="false"/>
      <protection locked="true" hidden="false"/>
    </xf>
    <xf numFmtId="167" fontId="8" fillId="6" borderId="21" xfId="0" applyFont="true" applyBorder="true" applyAlignment="true" applyProtection="false">
      <alignment horizontal="right" vertical="top" textRotation="0" wrapText="true" indent="0" shrinkToFit="false"/>
      <protection locked="true" hidden="false"/>
    </xf>
    <xf numFmtId="164" fontId="16" fillId="2" borderId="33" xfId="0" applyFont="true" applyBorder="true" applyAlignment="true" applyProtection="false">
      <alignment horizontal="center" vertical="center" textRotation="0" wrapText="true" indent="0" shrinkToFit="false"/>
      <protection locked="true" hidden="false"/>
    </xf>
    <xf numFmtId="176" fontId="17" fillId="0" borderId="24" xfId="0" applyFont="true" applyBorder="true" applyAlignment="true" applyProtection="false">
      <alignment horizontal="center" vertical="bottom" textRotation="0" wrapText="false" indent="0" shrinkToFit="false"/>
      <protection locked="true" hidden="false"/>
    </xf>
    <xf numFmtId="164" fontId="17" fillId="0" borderId="34" xfId="0" applyFont="true" applyBorder="true" applyAlignment="true" applyProtection="false">
      <alignment horizontal="center" vertical="bottom" textRotation="0" wrapText="false" indent="0" shrinkToFit="false"/>
      <protection locked="true" hidden="false"/>
    </xf>
    <xf numFmtId="164" fontId="17" fillId="0" borderId="35" xfId="0" applyFont="true" applyBorder="true" applyAlignment="true" applyProtection="false">
      <alignment horizontal="center" vertical="bottom" textRotation="0" wrapText="false" indent="0" shrinkToFit="false"/>
      <protection locked="true" hidden="false"/>
    </xf>
    <xf numFmtId="164" fontId="17" fillId="2" borderId="36" xfId="0" applyFont="true" applyBorder="true" applyAlignment="true" applyProtection="false">
      <alignment horizontal="center" vertical="bottom" textRotation="0" wrapText="true" indent="0" shrinkToFit="false"/>
      <protection locked="true" hidden="false"/>
    </xf>
    <xf numFmtId="164" fontId="17" fillId="0" borderId="35" xfId="0" applyFont="true" applyBorder="true" applyAlignment="true" applyProtection="false">
      <alignment horizontal="center" vertical="bottom" textRotation="0" wrapText="true" indent="0" shrinkToFit="false"/>
      <protection locked="true" hidden="false"/>
    </xf>
    <xf numFmtId="164" fontId="17" fillId="2" borderId="35" xfId="0" applyFont="true" applyBorder="true" applyAlignment="true" applyProtection="false">
      <alignment horizontal="center" vertical="bottom" textRotation="0" wrapText="true" indent="0" shrinkToFit="false"/>
      <protection locked="true" hidden="false"/>
    </xf>
    <xf numFmtId="164" fontId="17" fillId="3" borderId="35" xfId="0" applyFont="true" applyBorder="true" applyAlignment="true" applyProtection="false">
      <alignment horizontal="center" vertical="bottom" textRotation="0" wrapText="true" indent="0" shrinkToFit="false"/>
      <protection locked="true" hidden="false"/>
    </xf>
    <xf numFmtId="176" fontId="17" fillId="0" borderId="22" xfId="0" applyFont="true" applyBorder="true" applyAlignment="true" applyProtection="false">
      <alignment horizontal="center" vertical="bottom" textRotation="0" wrapText="false" indent="0" shrinkToFit="false"/>
      <protection locked="true" hidden="false"/>
    </xf>
    <xf numFmtId="164" fontId="17" fillId="0" borderId="37" xfId="0" applyFont="true" applyBorder="true" applyAlignment="true" applyProtection="false">
      <alignment horizontal="center" vertical="bottom" textRotation="0" wrapText="false" indent="0" shrinkToFit="false"/>
      <protection locked="true" hidden="false"/>
    </xf>
    <xf numFmtId="166" fontId="17" fillId="0" borderId="22" xfId="0" applyFont="true" applyBorder="true" applyAlignment="true" applyProtection="false">
      <alignment horizontal="center" vertical="bottom" textRotation="0" wrapText="false" indent="0" shrinkToFit="false"/>
      <protection locked="true" hidden="false"/>
    </xf>
    <xf numFmtId="169" fontId="17" fillId="0" borderId="23" xfId="0" applyFont="true" applyBorder="true" applyAlignment="true" applyProtection="false">
      <alignment horizontal="center" vertical="center" textRotation="0" wrapText="false" indent="0" shrinkToFit="false"/>
      <protection locked="true" hidden="false"/>
    </xf>
    <xf numFmtId="164" fontId="17" fillId="2" borderId="38" xfId="0" applyFont="true" applyBorder="true" applyAlignment="true" applyProtection="false">
      <alignment horizontal="center" vertical="bottom" textRotation="0" wrapText="false" indent="0" shrinkToFit="false"/>
      <protection locked="true" hidden="false"/>
    </xf>
    <xf numFmtId="164" fontId="17" fillId="2" borderId="37" xfId="0" applyFont="true" applyBorder="true" applyAlignment="true" applyProtection="false">
      <alignment horizontal="center" vertical="bottom" textRotation="0" wrapText="false" indent="0" shrinkToFit="false"/>
      <protection locked="true" hidden="false"/>
    </xf>
    <xf numFmtId="164" fontId="17" fillId="3" borderId="22" xfId="0" applyFont="true" applyBorder="true" applyAlignment="true" applyProtection="false">
      <alignment horizontal="center" vertical="bottom" textRotation="0" wrapText="false" indent="0" shrinkToFit="false"/>
      <protection locked="true" hidden="false"/>
    </xf>
    <xf numFmtId="164" fontId="17" fillId="3" borderId="23" xfId="0" applyFont="true" applyBorder="true" applyAlignment="true" applyProtection="false">
      <alignment horizontal="center" vertical="bottom" textRotation="0" wrapText="false" indent="0" shrinkToFit="false"/>
      <protection locked="true" hidden="false"/>
    </xf>
    <xf numFmtId="164" fontId="17" fillId="2" borderId="22" xfId="0" applyFont="true" applyBorder="true" applyAlignment="true" applyProtection="false">
      <alignment horizontal="center" vertical="bottom" textRotation="0" wrapText="false" indent="0" shrinkToFit="false"/>
      <protection locked="true" hidden="false"/>
    </xf>
    <xf numFmtId="164" fontId="17" fillId="2" borderId="23" xfId="0" applyFont="true" applyBorder="true" applyAlignment="true" applyProtection="false">
      <alignment horizontal="center" vertical="bottom" textRotation="0" wrapText="false" indent="0" shrinkToFit="false"/>
      <protection locked="true" hidden="false"/>
    </xf>
    <xf numFmtId="172" fontId="18" fillId="0" borderId="39" xfId="0" applyFont="true" applyBorder="true" applyAlignment="true" applyProtection="false">
      <alignment horizontal="center" vertical="center" textRotation="0" wrapText="false" indent="0" shrinkToFit="false"/>
      <protection locked="true" hidden="false"/>
    </xf>
    <xf numFmtId="165" fontId="18" fillId="0" borderId="40" xfId="0" applyFont="true" applyBorder="true" applyAlignment="true" applyProtection="false">
      <alignment horizontal="left" vertical="center" textRotation="0" wrapText="true" indent="0" shrinkToFit="false"/>
      <protection locked="true" hidden="false"/>
    </xf>
    <xf numFmtId="166" fontId="18" fillId="3" borderId="39" xfId="0" applyFont="true" applyBorder="true" applyAlignment="true" applyProtection="false">
      <alignment horizontal="center" vertical="center" textRotation="0" wrapText="false" indent="0" shrinkToFit="false"/>
      <protection locked="true" hidden="false"/>
    </xf>
    <xf numFmtId="169" fontId="18" fillId="0" borderId="41" xfId="0" applyFont="true" applyBorder="true" applyAlignment="true" applyProtection="false">
      <alignment horizontal="center" vertical="center" textRotation="0" wrapText="false" indent="0" shrinkToFit="false"/>
      <protection locked="true" hidden="false"/>
    </xf>
    <xf numFmtId="166" fontId="12" fillId="2" borderId="42" xfId="0" applyFont="true" applyBorder="true" applyAlignment="true" applyProtection="false">
      <alignment horizontal="center" vertical="center" textRotation="0" wrapText="false" indent="0" shrinkToFit="false"/>
      <protection locked="true" hidden="false"/>
    </xf>
    <xf numFmtId="169" fontId="12" fillId="2" borderId="40" xfId="0" applyFont="true" applyBorder="true" applyAlignment="true" applyProtection="false">
      <alignment horizontal="center" vertical="center" textRotation="0" wrapText="false" indent="0" shrinkToFit="false"/>
      <protection locked="true" hidden="false"/>
    </xf>
    <xf numFmtId="177" fontId="12" fillId="3" borderId="39" xfId="0" applyFont="true" applyBorder="true" applyAlignment="true" applyProtection="false">
      <alignment horizontal="center" vertical="center" textRotation="0" wrapText="false" indent="0" shrinkToFit="false"/>
      <protection locked="true" hidden="false"/>
    </xf>
    <xf numFmtId="169" fontId="12" fillId="0" borderId="41" xfId="0" applyFont="true" applyBorder="true" applyAlignment="true" applyProtection="false">
      <alignment horizontal="center" vertical="center" textRotation="0" wrapText="false" indent="0" shrinkToFit="false"/>
      <protection locked="true" hidden="false"/>
    </xf>
    <xf numFmtId="177" fontId="12" fillId="2" borderId="42" xfId="0" applyFont="true" applyBorder="true" applyAlignment="true" applyProtection="false">
      <alignment horizontal="center" vertical="center" textRotation="0" wrapText="false" indent="0" shrinkToFit="false"/>
      <protection locked="true" hidden="false"/>
    </xf>
    <xf numFmtId="177" fontId="12" fillId="2" borderId="39" xfId="0" applyFont="true" applyBorder="true" applyAlignment="true" applyProtection="false">
      <alignment horizontal="center" vertical="center" textRotation="0" wrapText="false" indent="0" shrinkToFit="false"/>
      <protection locked="true" hidden="false"/>
    </xf>
    <xf numFmtId="169" fontId="12" fillId="2" borderId="41" xfId="0" applyFont="true" applyBorder="true" applyAlignment="true" applyProtection="false">
      <alignment horizontal="center" vertical="center" textRotation="0" wrapText="false" indent="0" shrinkToFit="false"/>
      <protection locked="true" hidden="false"/>
    </xf>
    <xf numFmtId="166" fontId="12" fillId="2" borderId="39" xfId="0" applyFont="true" applyBorder="true" applyAlignment="true" applyProtection="false">
      <alignment horizontal="center" vertical="center" textRotation="0" wrapText="false" indent="0" shrinkToFit="false"/>
      <protection locked="true" hidden="false"/>
    </xf>
    <xf numFmtId="166" fontId="12" fillId="3" borderId="39" xfId="0" applyFont="true" applyBorder="true" applyAlignment="true" applyProtection="false">
      <alignment horizontal="center" vertical="center" textRotation="0" wrapText="false" indent="0" shrinkToFit="false"/>
      <protection locked="true" hidden="false"/>
    </xf>
    <xf numFmtId="169" fontId="12" fillId="3" borderId="41" xfId="0" applyFont="true" applyBorder="true" applyAlignment="true" applyProtection="false">
      <alignment horizontal="center" vertical="center" textRotation="0" wrapText="false" indent="0" shrinkToFit="false"/>
      <protection locked="true" hidden="false"/>
    </xf>
    <xf numFmtId="166" fontId="12" fillId="0" borderId="0" xfId="0" applyFont="true" applyBorder="false" applyAlignment="false" applyProtection="false">
      <alignment horizontal="general" vertical="bottom" textRotation="0" wrapText="false" indent="0" shrinkToFit="false"/>
      <protection locked="true" hidden="false"/>
    </xf>
    <xf numFmtId="165" fontId="18" fillId="3" borderId="40" xfId="0" applyFont="true" applyBorder="true" applyAlignment="true" applyProtection="false">
      <alignment horizontal="left" vertical="center" textRotation="0" wrapText="true" indent="0" shrinkToFit="false"/>
      <protection locked="true" hidden="false"/>
    </xf>
    <xf numFmtId="172" fontId="18" fillId="0" borderId="24" xfId="0" applyFont="true" applyBorder="true" applyAlignment="true" applyProtection="false">
      <alignment horizontal="center" vertical="center" textRotation="0" wrapText="false" indent="0" shrinkToFit="false"/>
      <protection locked="true" hidden="false"/>
    </xf>
    <xf numFmtId="165" fontId="18" fillId="3" borderId="34" xfId="0" applyFont="true" applyBorder="true" applyAlignment="true" applyProtection="false">
      <alignment horizontal="left" vertical="center" textRotation="0" wrapText="true" indent="0" shrinkToFit="false"/>
      <protection locked="true" hidden="false"/>
    </xf>
    <xf numFmtId="166" fontId="18" fillId="3" borderId="24" xfId="0" applyFont="true" applyBorder="true" applyAlignment="true" applyProtection="false">
      <alignment horizontal="center" vertical="center" textRotation="0" wrapText="false" indent="0" shrinkToFit="false"/>
      <protection locked="true" hidden="false"/>
    </xf>
    <xf numFmtId="169" fontId="18" fillId="0" borderId="3" xfId="0" applyFont="true" applyBorder="true" applyAlignment="true" applyProtection="false">
      <alignment horizontal="center" vertical="center" textRotation="0" wrapText="false" indent="0" shrinkToFit="false"/>
      <protection locked="true" hidden="false"/>
    </xf>
    <xf numFmtId="177" fontId="12" fillId="2" borderId="43" xfId="0" applyFont="true" applyBorder="true" applyAlignment="true" applyProtection="false">
      <alignment horizontal="center" vertical="center" textRotation="0" wrapText="false" indent="0" shrinkToFit="false"/>
      <protection locked="true" hidden="false"/>
    </xf>
    <xf numFmtId="169" fontId="12" fillId="2" borderId="34" xfId="0" applyFont="true" applyBorder="true" applyAlignment="true" applyProtection="false">
      <alignment horizontal="center" vertical="center" textRotation="0" wrapText="false" indent="0" shrinkToFit="false"/>
      <protection locked="true" hidden="false"/>
    </xf>
    <xf numFmtId="177" fontId="12" fillId="3" borderId="24" xfId="0" applyFont="true" applyBorder="true" applyAlignment="true" applyProtection="false">
      <alignment horizontal="center" vertical="center" textRotation="0" wrapText="false" indent="0" shrinkToFit="false"/>
      <protection locked="true" hidden="false"/>
    </xf>
    <xf numFmtId="169" fontId="12" fillId="0" borderId="3" xfId="0" applyFont="true" applyBorder="true" applyAlignment="true" applyProtection="false">
      <alignment horizontal="center" vertical="center" textRotation="0" wrapText="false" indent="0" shrinkToFit="false"/>
      <protection locked="true" hidden="false"/>
    </xf>
    <xf numFmtId="169" fontId="12" fillId="2" borderId="3" xfId="0" applyFont="true" applyBorder="true" applyAlignment="true" applyProtection="false">
      <alignment horizontal="center" vertical="center" textRotation="0" wrapText="false" indent="0" shrinkToFit="false"/>
      <protection locked="true" hidden="false"/>
    </xf>
    <xf numFmtId="177" fontId="12" fillId="2" borderId="24" xfId="0" applyFont="true" applyBorder="true" applyAlignment="true" applyProtection="false">
      <alignment horizontal="center" vertical="center" textRotation="0" wrapText="false" indent="0" shrinkToFit="false"/>
      <protection locked="true" hidden="false"/>
    </xf>
    <xf numFmtId="169" fontId="12" fillId="3" borderId="3" xfId="0" applyFont="true" applyBorder="true" applyAlignment="true" applyProtection="false">
      <alignment horizontal="center" vertical="center" textRotation="0" wrapText="false" indent="0" shrinkToFit="false"/>
      <protection locked="true" hidden="false"/>
    </xf>
    <xf numFmtId="172" fontId="8" fillId="0" borderId="6" xfId="0" applyFont="true" applyBorder="true" applyAlignment="true" applyProtection="false">
      <alignment horizontal="center" vertical="center" textRotation="0" wrapText="false" indent="0" shrinkToFit="false"/>
      <protection locked="true" hidden="false"/>
    </xf>
    <xf numFmtId="165" fontId="8" fillId="3" borderId="8" xfId="0" applyFont="true" applyBorder="true" applyAlignment="true" applyProtection="false">
      <alignment horizontal="left" vertical="center" textRotation="0" wrapText="true" indent="0" shrinkToFit="false"/>
      <protection locked="true" hidden="false"/>
    </xf>
    <xf numFmtId="166" fontId="8" fillId="3" borderId="6" xfId="0" applyFont="true" applyBorder="true" applyAlignment="true" applyProtection="false">
      <alignment horizontal="center" vertical="center" textRotation="0" wrapText="false" indent="0" shrinkToFit="false"/>
      <protection locked="true" hidden="false"/>
    </xf>
    <xf numFmtId="169" fontId="8" fillId="0" borderId="44" xfId="0" applyFont="true" applyBorder="true" applyAlignment="true" applyProtection="false">
      <alignment horizontal="center" vertical="center" textRotation="0" wrapText="false" indent="0" shrinkToFit="false"/>
      <protection locked="true" hidden="false"/>
    </xf>
    <xf numFmtId="177" fontId="8" fillId="2" borderId="27" xfId="0" applyFont="true" applyBorder="true" applyAlignment="true" applyProtection="false">
      <alignment horizontal="center" vertical="center" textRotation="0" wrapText="false" indent="0" shrinkToFit="false"/>
      <protection locked="true" hidden="false"/>
    </xf>
    <xf numFmtId="169" fontId="8" fillId="2" borderId="8" xfId="0" applyFont="true" applyBorder="true" applyAlignment="true" applyProtection="false">
      <alignment horizontal="center" vertical="center" textRotation="0" wrapText="false" indent="0" shrinkToFit="false"/>
      <protection locked="true" hidden="false"/>
    </xf>
    <xf numFmtId="169" fontId="12" fillId="0" borderId="44" xfId="0" applyFont="true" applyBorder="true" applyAlignment="true" applyProtection="false">
      <alignment horizontal="center" vertical="center" textRotation="0" wrapText="false" indent="0" shrinkToFit="false"/>
      <protection locked="true" hidden="false"/>
    </xf>
    <xf numFmtId="166" fontId="8" fillId="2" borderId="27" xfId="0" applyFont="true" applyBorder="true" applyAlignment="true" applyProtection="false">
      <alignment horizontal="center" vertical="center" textRotation="0" wrapText="false" indent="0" shrinkToFit="false"/>
      <protection locked="true" hidden="false"/>
    </xf>
    <xf numFmtId="169" fontId="12" fillId="2" borderId="5" xfId="0" applyFont="true" applyBorder="true" applyAlignment="true" applyProtection="false">
      <alignment horizontal="center" vertical="center" textRotation="0" wrapText="false" indent="0" shrinkToFit="false"/>
      <protection locked="true" hidden="false"/>
    </xf>
    <xf numFmtId="177" fontId="8" fillId="3" borderId="6" xfId="0" applyFont="true" applyBorder="true" applyAlignment="true" applyProtection="false">
      <alignment horizontal="center" vertical="center" textRotation="0" wrapText="false" indent="0" shrinkToFit="false"/>
      <protection locked="true" hidden="false"/>
    </xf>
    <xf numFmtId="169" fontId="8" fillId="0" borderId="5" xfId="0" applyFont="true" applyBorder="true" applyAlignment="true" applyProtection="false">
      <alignment horizontal="center" vertical="center" textRotation="0" wrapText="false" indent="0" shrinkToFit="false"/>
      <protection locked="true" hidden="false"/>
    </xf>
    <xf numFmtId="177" fontId="8" fillId="2" borderId="6" xfId="0" applyFont="true" applyBorder="true" applyAlignment="true" applyProtection="false">
      <alignment horizontal="center" vertical="center" textRotation="0" wrapText="false" indent="0" shrinkToFit="false"/>
      <protection locked="true" hidden="false"/>
    </xf>
    <xf numFmtId="169" fontId="8" fillId="2" borderId="44" xfId="0" applyFont="true" applyBorder="true" applyAlignment="true" applyProtection="false">
      <alignment horizontal="center" vertical="center" textRotation="0" wrapText="false" indent="0" shrinkToFit="false"/>
      <protection locked="true" hidden="false"/>
    </xf>
    <xf numFmtId="169" fontId="8" fillId="3" borderId="44"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72" fontId="8" fillId="0" borderId="9" xfId="0" applyFont="true" applyBorder="true" applyAlignment="true" applyProtection="false">
      <alignment horizontal="center" vertical="center" textRotation="0" wrapText="false" indent="0" shrinkToFit="false"/>
      <protection locked="true" hidden="false"/>
    </xf>
    <xf numFmtId="165" fontId="8" fillId="3" borderId="10" xfId="0" applyFont="true" applyBorder="true" applyAlignment="true" applyProtection="false">
      <alignment horizontal="left" vertical="center" textRotation="0" wrapText="true" indent="0" shrinkToFit="false"/>
      <protection locked="true" hidden="false"/>
    </xf>
    <xf numFmtId="177" fontId="8" fillId="2" borderId="45" xfId="0" applyFont="true" applyBorder="true" applyAlignment="true" applyProtection="false">
      <alignment horizontal="center" vertical="center" textRotation="0" wrapText="false" indent="0" shrinkToFit="false"/>
      <protection locked="true" hidden="false"/>
    </xf>
    <xf numFmtId="169" fontId="8" fillId="2" borderId="10" xfId="0" applyFont="true" applyBorder="true" applyAlignment="true" applyProtection="false">
      <alignment horizontal="center" vertical="center" textRotation="0" wrapText="false" indent="0" shrinkToFit="false"/>
      <protection locked="true" hidden="false"/>
    </xf>
    <xf numFmtId="166" fontId="8" fillId="3" borderId="9" xfId="0" applyFont="true" applyBorder="true" applyAlignment="true" applyProtection="false">
      <alignment horizontal="center" vertical="center" textRotation="0" wrapText="false" indent="0" shrinkToFit="false"/>
      <protection locked="true" hidden="false"/>
    </xf>
    <xf numFmtId="169" fontId="12" fillId="0" borderId="5" xfId="0" applyFont="true" applyBorder="true" applyAlignment="true" applyProtection="false">
      <alignment horizontal="center" vertical="center" textRotation="0" wrapText="false" indent="0" shrinkToFit="false"/>
      <protection locked="true" hidden="false"/>
    </xf>
    <xf numFmtId="177" fontId="8" fillId="2" borderId="9" xfId="0" applyFont="true" applyBorder="true" applyAlignment="true" applyProtection="false">
      <alignment horizontal="center" vertical="center" textRotation="0" wrapText="false" indent="0" shrinkToFit="false"/>
      <protection locked="true" hidden="false"/>
    </xf>
    <xf numFmtId="169" fontId="8" fillId="2" borderId="5" xfId="0" applyFont="true" applyBorder="true" applyAlignment="true" applyProtection="false">
      <alignment horizontal="center" vertical="center" textRotation="0" wrapText="false" indent="0" shrinkToFit="false"/>
      <protection locked="true" hidden="false"/>
    </xf>
    <xf numFmtId="177" fontId="8" fillId="3" borderId="9" xfId="0" applyFont="true" applyBorder="true" applyAlignment="true" applyProtection="false">
      <alignment horizontal="center" vertical="center" textRotation="0" wrapText="false" indent="0" shrinkToFit="false"/>
      <protection locked="true" hidden="false"/>
    </xf>
    <xf numFmtId="169" fontId="8" fillId="3" borderId="5" xfId="0" applyFont="true" applyBorder="true" applyAlignment="true" applyProtection="false">
      <alignment horizontal="center" vertical="center" textRotation="0" wrapText="false" indent="0" shrinkToFit="false"/>
      <protection locked="true" hidden="false"/>
    </xf>
    <xf numFmtId="166" fontId="8" fillId="2" borderId="9" xfId="0" applyFont="true" applyBorder="true" applyAlignment="true" applyProtection="false">
      <alignment horizontal="center" vertical="center" textRotation="0" wrapText="false" indent="0" shrinkToFit="false"/>
      <protection locked="true" hidden="false"/>
    </xf>
    <xf numFmtId="165" fontId="8" fillId="3" borderId="18" xfId="0" applyFont="true" applyBorder="true" applyAlignment="true" applyProtection="false">
      <alignment horizontal="left" vertical="center" textRotation="0" wrapText="true" indent="0" shrinkToFit="false"/>
      <protection locked="true" hidden="false"/>
    </xf>
    <xf numFmtId="177" fontId="8" fillId="2" borderId="46" xfId="0" applyFont="true" applyBorder="true" applyAlignment="true" applyProtection="false">
      <alignment horizontal="center" vertical="center" textRotation="0" wrapText="false" indent="0" shrinkToFit="false"/>
      <protection locked="true" hidden="false"/>
    </xf>
    <xf numFmtId="169" fontId="8" fillId="2" borderId="18" xfId="0" applyFont="true" applyBorder="true" applyAlignment="true" applyProtection="false">
      <alignment horizontal="center" vertical="center" textRotation="0" wrapText="false" indent="0" shrinkToFit="false"/>
      <protection locked="true" hidden="false"/>
    </xf>
    <xf numFmtId="177" fontId="8" fillId="3" borderId="47" xfId="0" applyFont="true" applyBorder="true" applyAlignment="true" applyProtection="false">
      <alignment horizontal="center" vertical="center" textRotation="0" wrapText="false" indent="0" shrinkToFit="false"/>
      <protection locked="true" hidden="false"/>
    </xf>
    <xf numFmtId="169" fontId="8" fillId="0" borderId="48" xfId="0" applyFont="true" applyBorder="true" applyAlignment="true" applyProtection="false">
      <alignment horizontal="center" vertical="center" textRotation="0" wrapText="false" indent="0" shrinkToFit="false"/>
      <protection locked="true" hidden="false"/>
    </xf>
    <xf numFmtId="166" fontId="8" fillId="3" borderId="47" xfId="0" applyFont="true" applyBorder="true" applyAlignment="true" applyProtection="false">
      <alignment horizontal="center" vertical="center" textRotation="0" wrapText="false" indent="0" shrinkToFit="false"/>
      <protection locked="true" hidden="false"/>
    </xf>
    <xf numFmtId="177" fontId="8" fillId="2" borderId="47" xfId="0" applyFont="true" applyBorder="true" applyAlignment="true" applyProtection="false">
      <alignment horizontal="center" vertical="center" textRotation="0" wrapText="false" indent="0" shrinkToFit="false"/>
      <protection locked="true" hidden="false"/>
    </xf>
    <xf numFmtId="169" fontId="8" fillId="2" borderId="48" xfId="0" applyFont="true" applyBorder="true" applyAlignment="true" applyProtection="false">
      <alignment horizontal="center" vertical="center" textRotation="0" wrapText="false" indent="0" shrinkToFit="false"/>
      <protection locked="true" hidden="false"/>
    </xf>
    <xf numFmtId="169" fontId="8" fillId="3" borderId="48" xfId="0" applyFont="true" applyBorder="true" applyAlignment="true" applyProtection="false">
      <alignment horizontal="center" vertical="center" textRotation="0" wrapText="false" indent="0" shrinkToFit="false"/>
      <protection locked="true" hidden="false"/>
    </xf>
    <xf numFmtId="166" fontId="12" fillId="2" borderId="43" xfId="0" applyFont="true" applyBorder="true" applyAlignment="true" applyProtection="false">
      <alignment horizontal="center" vertical="center" textRotation="0" wrapText="false" indent="0" shrinkToFit="false"/>
      <protection locked="true" hidden="false"/>
    </xf>
    <xf numFmtId="166" fontId="8" fillId="2" borderId="6" xfId="0" applyFont="true" applyBorder="true" applyAlignment="true" applyProtection="false">
      <alignment horizontal="center" vertical="center" textRotation="0" wrapText="false" indent="0" shrinkToFit="false"/>
      <protection locked="true" hidden="false"/>
    </xf>
    <xf numFmtId="169" fontId="12" fillId="3" borderId="5" xfId="0" applyFont="true" applyBorder="true" applyAlignment="true" applyProtection="false">
      <alignment horizontal="center" vertical="center" textRotation="0" wrapText="false" indent="0" shrinkToFit="false"/>
      <protection locked="true" hidden="false"/>
    </xf>
    <xf numFmtId="169" fontId="12" fillId="2" borderId="49" xfId="0" applyFont="true" applyBorder="true" applyAlignment="true" applyProtection="false">
      <alignment horizontal="center" vertical="center" textRotation="0" wrapText="false" indent="0" shrinkToFit="false"/>
      <protection locked="true" hidden="false"/>
    </xf>
    <xf numFmtId="166" fontId="12" fillId="3" borderId="24" xfId="0" applyFont="true" applyBorder="true" applyAlignment="true" applyProtection="false">
      <alignment horizontal="center" vertical="center" textRotation="0" wrapText="false" indent="0" shrinkToFit="false"/>
      <protection locked="true" hidden="false"/>
    </xf>
    <xf numFmtId="169" fontId="12" fillId="0" borderId="50" xfId="0" applyFont="true" applyBorder="true" applyAlignment="true" applyProtection="false">
      <alignment horizontal="center" vertical="center" textRotation="0" wrapText="false" indent="0" shrinkToFit="false"/>
      <protection locked="true" hidden="false"/>
    </xf>
    <xf numFmtId="166" fontId="12" fillId="2" borderId="45" xfId="0" applyFont="true" applyBorder="true" applyAlignment="true" applyProtection="false">
      <alignment horizontal="center" vertical="center" textRotation="0" wrapText="false" indent="0" shrinkToFit="false"/>
      <protection locked="true" hidden="false"/>
    </xf>
    <xf numFmtId="166" fontId="12" fillId="3" borderId="9" xfId="0" applyFont="true" applyBorder="true" applyAlignment="true" applyProtection="false">
      <alignment horizontal="center" vertical="center" textRotation="0" wrapText="false" indent="0" shrinkToFit="false"/>
      <protection locked="true" hidden="false"/>
    </xf>
    <xf numFmtId="169" fontId="12" fillId="2" borderId="10" xfId="0" applyFont="true" applyBorder="true" applyAlignment="true" applyProtection="false">
      <alignment horizontal="center" vertical="center" textRotation="0" wrapText="false" indent="0" shrinkToFit="false"/>
      <protection locked="true" hidden="false"/>
    </xf>
    <xf numFmtId="177" fontId="12" fillId="3" borderId="9" xfId="0" applyFont="true" applyBorder="true" applyAlignment="true" applyProtection="false">
      <alignment horizontal="center" vertical="center" textRotation="0" wrapText="false" indent="0" shrinkToFit="false"/>
      <protection locked="true" hidden="false"/>
    </xf>
    <xf numFmtId="177" fontId="12" fillId="2" borderId="9" xfId="0" applyFont="true" applyBorder="true" applyAlignment="true" applyProtection="false">
      <alignment horizontal="center" vertical="center" textRotation="0" wrapText="false" indent="0" shrinkToFit="false"/>
      <protection locked="true" hidden="false"/>
    </xf>
    <xf numFmtId="177" fontId="12" fillId="2" borderId="45" xfId="0" applyFont="true" applyBorder="true" applyAlignment="true" applyProtection="false">
      <alignment horizontal="center" vertical="center" textRotation="0" wrapText="false" indent="0" shrinkToFit="false"/>
      <protection locked="true" hidden="false"/>
    </xf>
    <xf numFmtId="169" fontId="12" fillId="2" borderId="8" xfId="0" applyFont="true" applyBorder="true" applyAlignment="true" applyProtection="false">
      <alignment horizontal="center" vertical="center" textRotation="0" wrapText="false" indent="0" shrinkToFit="false"/>
      <protection locked="true" hidden="false"/>
    </xf>
    <xf numFmtId="166" fontId="12" fillId="2" borderId="9" xfId="0" applyFont="true" applyBorder="true" applyAlignment="true" applyProtection="false">
      <alignment horizontal="center" vertical="center" textRotation="0" wrapText="false" indent="0" shrinkToFit="false"/>
      <protection locked="true" hidden="false"/>
    </xf>
    <xf numFmtId="169" fontId="12" fillId="2" borderId="44" xfId="0" applyFont="true" applyBorder="true" applyAlignment="true" applyProtection="false">
      <alignment horizontal="center" vertical="center" textRotation="0" wrapText="false" indent="0" shrinkToFit="false"/>
      <protection locked="true" hidden="false"/>
    </xf>
    <xf numFmtId="169" fontId="12" fillId="3" borderId="49" xfId="0" applyFont="true" applyBorder="true" applyAlignment="true" applyProtection="false">
      <alignment horizontal="center" vertical="center" textRotation="0" wrapText="false" indent="0" shrinkToFit="false"/>
      <protection locked="true" hidden="false"/>
    </xf>
    <xf numFmtId="166" fontId="8" fillId="2" borderId="45" xfId="0" applyFont="true" applyBorder="true" applyAlignment="true" applyProtection="false">
      <alignment horizontal="center" vertical="center" textRotation="0" wrapText="false" indent="0" shrinkToFit="false"/>
      <protection locked="true" hidden="false"/>
    </xf>
    <xf numFmtId="169" fontId="12" fillId="3" borderId="44" xfId="0" applyFont="true" applyBorder="true" applyAlignment="true" applyProtection="false">
      <alignment horizontal="center" vertical="center" textRotation="0" wrapText="false" indent="0" shrinkToFit="false"/>
      <protection locked="true" hidden="false"/>
    </xf>
    <xf numFmtId="165" fontId="8" fillId="3" borderId="37" xfId="0" applyFont="true" applyBorder="true" applyAlignment="true" applyProtection="false">
      <alignment horizontal="left" vertical="center" textRotation="0" wrapText="true" indent="0" shrinkToFit="false"/>
      <protection locked="true" hidden="false"/>
    </xf>
    <xf numFmtId="177" fontId="8" fillId="2" borderId="38" xfId="0" applyFont="true" applyBorder="true" applyAlignment="true" applyProtection="false">
      <alignment horizontal="center" vertical="center" textRotation="0" wrapText="false" indent="0" shrinkToFit="false"/>
      <protection locked="true" hidden="false"/>
    </xf>
    <xf numFmtId="169" fontId="8" fillId="2" borderId="37" xfId="0" applyFont="true" applyBorder="true" applyAlignment="true" applyProtection="false">
      <alignment horizontal="center" vertical="center" textRotation="0" wrapText="false" indent="0" shrinkToFit="false"/>
      <protection locked="true" hidden="false"/>
    </xf>
    <xf numFmtId="177" fontId="8" fillId="3" borderId="22" xfId="0" applyFont="true" applyBorder="true" applyAlignment="true" applyProtection="false">
      <alignment horizontal="center" vertical="center" textRotation="0" wrapText="false" indent="0" shrinkToFit="false"/>
      <protection locked="true" hidden="false"/>
    </xf>
    <xf numFmtId="169" fontId="8" fillId="0" borderId="23" xfId="0" applyFont="true" applyBorder="true" applyAlignment="true" applyProtection="false">
      <alignment horizontal="center" vertical="center" textRotation="0" wrapText="false" indent="0" shrinkToFit="false"/>
      <protection locked="true" hidden="false"/>
    </xf>
    <xf numFmtId="166" fontId="8" fillId="2" borderId="22" xfId="0" applyFont="true" applyBorder="true" applyAlignment="true" applyProtection="false">
      <alignment horizontal="center" vertical="center" textRotation="0" wrapText="false" indent="0" shrinkToFit="false"/>
      <protection locked="true" hidden="false"/>
    </xf>
    <xf numFmtId="177" fontId="8" fillId="2" borderId="22" xfId="0" applyFont="true" applyBorder="true" applyAlignment="true" applyProtection="false">
      <alignment horizontal="center" vertical="center" textRotation="0" wrapText="false" indent="0" shrinkToFit="false"/>
      <protection locked="true" hidden="false"/>
    </xf>
    <xf numFmtId="169" fontId="8" fillId="2" borderId="23" xfId="0" applyFont="true" applyBorder="true" applyAlignment="true" applyProtection="false">
      <alignment horizontal="center" vertical="center" textRotation="0" wrapText="false" indent="0" shrinkToFit="false"/>
      <protection locked="true" hidden="false"/>
    </xf>
    <xf numFmtId="169" fontId="8" fillId="3" borderId="23" xfId="0" applyFont="true" applyBorder="true" applyAlignment="true" applyProtection="false">
      <alignment horizontal="center" vertical="center" textRotation="0" wrapText="false" indent="0" shrinkToFit="false"/>
      <protection locked="true" hidden="false"/>
    </xf>
    <xf numFmtId="178" fontId="12" fillId="2" borderId="24" xfId="0" applyFont="true" applyBorder="true" applyAlignment="true" applyProtection="false">
      <alignment horizontal="center" vertical="center" textRotation="0" wrapText="false" indent="0" shrinkToFit="false"/>
      <protection locked="true" hidden="false"/>
    </xf>
    <xf numFmtId="178" fontId="12" fillId="2" borderId="3" xfId="0" applyFont="true" applyBorder="true" applyAlignment="true" applyProtection="false">
      <alignment horizontal="center" vertical="center" textRotation="0" wrapText="false" indent="0" shrinkToFit="false"/>
      <protection locked="true" hidden="false"/>
    </xf>
    <xf numFmtId="166" fontId="12" fillId="2" borderId="24" xfId="0" applyFont="true" applyBorder="true" applyAlignment="true" applyProtection="false">
      <alignment horizontal="center" vertical="center" textRotation="0" wrapText="false" indent="0" shrinkToFit="false"/>
      <protection locked="true" hidden="false"/>
    </xf>
    <xf numFmtId="177" fontId="12" fillId="2" borderId="27" xfId="0" applyFont="true" applyBorder="true" applyAlignment="true" applyProtection="false">
      <alignment horizontal="center" vertical="center" textRotation="0" wrapText="false" indent="0" shrinkToFit="false"/>
      <protection locked="true" hidden="false"/>
    </xf>
    <xf numFmtId="166" fontId="12" fillId="3" borderId="6" xfId="0" applyFont="true" applyBorder="true" applyAlignment="true" applyProtection="false">
      <alignment horizontal="center" vertical="center" textRotation="0" wrapText="false" indent="0" shrinkToFit="false"/>
      <protection locked="true" hidden="false"/>
    </xf>
    <xf numFmtId="166" fontId="12" fillId="2" borderId="27" xfId="0" applyFont="true" applyBorder="true" applyAlignment="true" applyProtection="false">
      <alignment horizontal="center" vertical="center" textRotation="0" wrapText="false" indent="0" shrinkToFit="false"/>
      <protection locked="true" hidden="false"/>
    </xf>
    <xf numFmtId="177" fontId="12" fillId="3" borderId="6" xfId="0" applyFont="true" applyBorder="true" applyAlignment="true" applyProtection="false">
      <alignment horizontal="center" vertical="center" textRotation="0" wrapText="false" indent="0" shrinkToFit="false"/>
      <protection locked="true" hidden="false"/>
    </xf>
    <xf numFmtId="177" fontId="12" fillId="2" borderId="6" xfId="0" applyFont="true" applyBorder="true" applyAlignment="true" applyProtection="false">
      <alignment horizontal="center" vertical="center" textRotation="0" wrapText="false" indent="0" shrinkToFit="false"/>
      <protection locked="true" hidden="false"/>
    </xf>
    <xf numFmtId="172" fontId="18" fillId="0" borderId="51" xfId="0" applyFont="true" applyBorder="true" applyAlignment="true" applyProtection="false">
      <alignment horizontal="center" vertical="center" textRotation="0" wrapText="false" indent="0" shrinkToFit="false"/>
      <protection locked="true" hidden="false"/>
    </xf>
    <xf numFmtId="165" fontId="18" fillId="3" borderId="52" xfId="0" applyFont="true" applyBorder="true" applyAlignment="true" applyProtection="false">
      <alignment horizontal="left" vertical="center" textRotation="0" wrapText="true" indent="0" shrinkToFit="false"/>
      <protection locked="true" hidden="false"/>
    </xf>
    <xf numFmtId="166" fontId="18" fillId="3" borderId="51" xfId="0" applyFont="true" applyBorder="true" applyAlignment="true" applyProtection="false">
      <alignment horizontal="center" vertical="center" textRotation="0" wrapText="false" indent="0" shrinkToFit="false"/>
      <protection locked="true" hidden="false"/>
    </xf>
    <xf numFmtId="177" fontId="12" fillId="2" borderId="53" xfId="0" applyFont="true" applyBorder="true" applyAlignment="true" applyProtection="false">
      <alignment horizontal="center" vertical="center" textRotation="0" wrapText="false" indent="0" shrinkToFit="false"/>
      <protection locked="true" hidden="false"/>
    </xf>
    <xf numFmtId="169" fontId="12" fillId="2" borderId="52" xfId="0" applyFont="true" applyBorder="true" applyAlignment="true" applyProtection="false">
      <alignment horizontal="center" vertical="center" textRotation="0" wrapText="false" indent="0" shrinkToFit="false"/>
      <protection locked="true" hidden="false"/>
    </xf>
    <xf numFmtId="177" fontId="12" fillId="3" borderId="51" xfId="0" applyFont="true" applyBorder="true" applyAlignment="true" applyProtection="false">
      <alignment horizontal="center" vertical="center" textRotation="0" wrapText="false" indent="0" shrinkToFit="false"/>
      <protection locked="true" hidden="false"/>
    </xf>
    <xf numFmtId="178" fontId="12" fillId="2" borderId="51" xfId="0" applyFont="true" applyBorder="true" applyAlignment="true" applyProtection="false">
      <alignment horizontal="center" vertical="center" textRotation="0" wrapText="false" indent="0" shrinkToFit="false"/>
      <protection locked="true" hidden="false"/>
    </xf>
    <xf numFmtId="178" fontId="12" fillId="2" borderId="50" xfId="0" applyFont="true" applyBorder="true" applyAlignment="true" applyProtection="false">
      <alignment horizontal="center" vertical="center" textRotation="0" wrapText="false" indent="0" shrinkToFit="false"/>
      <protection locked="true" hidden="false"/>
    </xf>
    <xf numFmtId="166" fontId="12" fillId="2" borderId="51" xfId="0" applyFont="true" applyBorder="true" applyAlignment="true" applyProtection="false">
      <alignment horizontal="center" vertical="center" textRotation="0" wrapText="false" indent="0" shrinkToFit="false"/>
      <protection locked="true" hidden="false"/>
    </xf>
    <xf numFmtId="169" fontId="12" fillId="2" borderId="50" xfId="0" applyFont="true" applyBorder="true" applyAlignment="true" applyProtection="false">
      <alignment horizontal="center" vertical="center" textRotation="0" wrapText="false" indent="0" shrinkToFit="false"/>
      <protection locked="true" hidden="false"/>
    </xf>
    <xf numFmtId="166" fontId="12" fillId="3" borderId="51" xfId="0" applyFont="true" applyBorder="true" applyAlignment="true" applyProtection="false">
      <alignment horizontal="center" vertical="center" textRotation="0" wrapText="false" indent="0" shrinkToFit="false"/>
      <protection locked="true" hidden="false"/>
    </xf>
    <xf numFmtId="169" fontId="12" fillId="3" borderId="50"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false" applyProtection="false">
      <alignment horizontal="general" vertical="bottom" textRotation="0" wrapText="false" indent="0" shrinkToFit="false"/>
      <protection locked="true" hidden="false"/>
    </xf>
    <xf numFmtId="164" fontId="12" fillId="0" borderId="14" xfId="0" applyFont="true" applyBorder="true" applyAlignment="false" applyProtection="false">
      <alignment horizontal="general" vertical="bottom" textRotation="0" wrapText="false" indent="0" shrinkToFit="false"/>
      <protection locked="true" hidden="false"/>
    </xf>
    <xf numFmtId="164" fontId="12" fillId="0" borderId="54" xfId="0" applyFont="true" applyBorder="true" applyAlignment="false" applyProtection="false">
      <alignment horizontal="general" vertical="bottom" textRotation="0" wrapText="false" indent="0" shrinkToFit="false"/>
      <protection locked="true" hidden="false"/>
    </xf>
    <xf numFmtId="164" fontId="12" fillId="3" borderId="20" xfId="0" applyFont="true" applyBorder="true" applyAlignment="false" applyProtection="false">
      <alignment horizontal="general" vertical="bottom" textRotation="0" wrapText="false" indent="0" shrinkToFit="false"/>
      <protection locked="true" hidden="false"/>
    </xf>
    <xf numFmtId="164" fontId="12" fillId="3" borderId="54" xfId="0" applyFont="true" applyBorder="true" applyAlignment="false" applyProtection="false">
      <alignment horizontal="general" vertical="bottom" textRotation="0" wrapText="false" indent="0" shrinkToFit="false"/>
      <protection locked="true" hidden="false"/>
    </xf>
    <xf numFmtId="164" fontId="12" fillId="0" borderId="22" xfId="0" applyFont="true" applyBorder="true" applyAlignment="true" applyProtection="false">
      <alignment horizontal="center" vertical="bottom" textRotation="0" wrapText="false" indent="0" shrinkToFit="false"/>
      <protection locked="true" hidden="false"/>
    </xf>
    <xf numFmtId="164" fontId="12" fillId="0" borderId="10" xfId="0" applyFont="true" applyBorder="true" applyAlignment="true" applyProtection="false">
      <alignment horizontal="center" vertical="bottom" textRotation="0" wrapText="false" indent="0" shrinkToFit="false"/>
      <protection locked="true" hidden="false"/>
    </xf>
    <xf numFmtId="166" fontId="12" fillId="3" borderId="22" xfId="0" applyFont="true" applyBorder="true" applyAlignment="true" applyProtection="false">
      <alignment horizontal="center" vertical="bottom" textRotation="0" wrapText="false" indent="0" shrinkToFit="false"/>
      <protection locked="true" hidden="false"/>
    </xf>
    <xf numFmtId="169" fontId="15" fillId="0" borderId="5" xfId="0" applyFont="true" applyBorder="true" applyAlignment="true" applyProtection="false">
      <alignment horizontal="center" vertical="center" textRotation="0" wrapText="false" indent="0" shrinkToFit="false"/>
      <protection locked="true" hidden="false"/>
    </xf>
    <xf numFmtId="164" fontId="12" fillId="2" borderId="38" xfId="0" applyFont="true" applyBorder="true" applyAlignment="true" applyProtection="false">
      <alignment horizontal="center" vertical="bottom" textRotation="0" wrapText="false" indent="0" shrinkToFit="false"/>
      <protection locked="true" hidden="false"/>
    </xf>
    <xf numFmtId="164" fontId="12" fillId="3" borderId="22" xfId="0" applyFont="true" applyBorder="true" applyAlignment="true" applyProtection="false">
      <alignment horizontal="center" vertical="bottom" textRotation="0" wrapText="false" indent="0" shrinkToFit="false"/>
      <protection locked="true" hidden="false"/>
    </xf>
    <xf numFmtId="164" fontId="12" fillId="2" borderId="22" xfId="0" applyFont="true" applyBorder="true" applyAlignment="true" applyProtection="false">
      <alignment horizontal="center" vertical="bottom" textRotation="0" wrapText="false" indent="0" shrinkToFit="false"/>
      <protection locked="true" hidden="false"/>
    </xf>
    <xf numFmtId="166" fontId="15" fillId="3" borderId="5" xfId="0" applyFont="true" applyBorder="true" applyAlignment="true" applyProtection="false">
      <alignment horizontal="center" vertical="center" textRotation="0" wrapText="false" indent="0" shrinkToFit="false"/>
      <protection locked="true" hidden="false"/>
    </xf>
    <xf numFmtId="166" fontId="12" fillId="2" borderId="10" xfId="0" applyFont="true" applyBorder="true" applyAlignment="true" applyProtection="false">
      <alignment horizontal="center" vertical="bottom" textRotation="0" wrapText="false" indent="0" shrinkToFit="false"/>
      <protection locked="true" hidden="false"/>
    </xf>
    <xf numFmtId="166" fontId="12" fillId="3" borderId="5" xfId="0" applyFont="true" applyBorder="true" applyAlignment="true" applyProtection="false">
      <alignment horizontal="center" vertical="bottom" textRotation="0" wrapText="false" indent="0" shrinkToFit="false"/>
      <protection locked="true" hidden="false"/>
    </xf>
    <xf numFmtId="166" fontId="12" fillId="2" borderId="5" xfId="0" applyFont="true" applyBorder="true" applyAlignment="true" applyProtection="false">
      <alignment horizontal="center" vertical="bottom" textRotation="0" wrapText="false" indent="0" shrinkToFit="false"/>
      <protection locked="true" hidden="false"/>
    </xf>
    <xf numFmtId="164" fontId="12" fillId="0" borderId="10" xfId="0" applyFont="true" applyBorder="true" applyAlignment="false" applyProtection="false">
      <alignment horizontal="general" vertical="bottom" textRotation="0" wrapText="false" indent="0" shrinkToFit="false"/>
      <protection locked="true" hidden="false"/>
    </xf>
    <xf numFmtId="169" fontId="12" fillId="0" borderId="5" xfId="0" applyFont="true" applyBorder="true" applyAlignment="true" applyProtection="false">
      <alignment horizontal="general" vertical="center" textRotation="0" wrapText="false" indent="0" shrinkToFit="false"/>
      <protection locked="true" hidden="false"/>
    </xf>
    <xf numFmtId="179" fontId="12" fillId="2" borderId="10" xfId="0" applyFont="true" applyBorder="true" applyAlignment="false" applyProtection="false">
      <alignment horizontal="general" vertical="bottom" textRotation="0" wrapText="false" indent="0" shrinkToFit="false"/>
      <protection locked="true" hidden="false"/>
    </xf>
    <xf numFmtId="179" fontId="12" fillId="3" borderId="5" xfId="0" applyFont="true" applyBorder="true" applyAlignment="false" applyProtection="false">
      <alignment horizontal="general" vertical="bottom" textRotation="0" wrapText="false" indent="0" shrinkToFit="false"/>
      <protection locked="true" hidden="false"/>
    </xf>
    <xf numFmtId="179" fontId="12" fillId="2" borderId="5" xfId="0" applyFont="true" applyBorder="true" applyAlignment="false" applyProtection="false">
      <alignment horizontal="general" vertical="bottom" textRotation="0" wrapText="false" indent="0" shrinkToFit="false"/>
      <protection locked="true" hidden="false"/>
    </xf>
    <xf numFmtId="169" fontId="15" fillId="2" borderId="10" xfId="0" applyFont="true" applyBorder="true" applyAlignment="true" applyProtection="false">
      <alignment horizontal="center" vertical="center" textRotation="0" wrapText="false" indent="0" shrinkToFit="false"/>
      <protection locked="true" hidden="false"/>
    </xf>
    <xf numFmtId="169" fontId="15" fillId="2" borderId="5" xfId="0" applyFont="true" applyBorder="true" applyAlignment="true" applyProtection="false">
      <alignment horizontal="center" vertical="center" textRotation="0" wrapText="false" indent="0" shrinkToFit="false"/>
      <protection locked="true" hidden="false"/>
    </xf>
    <xf numFmtId="169" fontId="15" fillId="3" borderId="5" xfId="0" applyFont="true" applyBorder="true" applyAlignment="true" applyProtection="false">
      <alignment horizontal="center" vertical="center" textRotation="0" wrapText="false" indent="0" shrinkToFit="false"/>
      <protection locked="true" hidden="false"/>
    </xf>
    <xf numFmtId="164" fontId="12" fillId="0" borderId="37" xfId="0" applyFont="true" applyBorder="true" applyAlignment="true" applyProtection="false">
      <alignment horizontal="center" vertical="bottom" textRotation="0" wrapText="false" indent="0" shrinkToFit="false"/>
      <protection locked="true" hidden="false"/>
    </xf>
    <xf numFmtId="169" fontId="12" fillId="3" borderId="23" xfId="0" applyFont="true" applyBorder="true" applyAlignment="true" applyProtection="false">
      <alignment horizontal="center" vertical="center" textRotation="0" wrapText="false" indent="0" shrinkToFit="false"/>
      <protection locked="true" hidden="false"/>
    </xf>
    <xf numFmtId="166" fontId="15" fillId="2" borderId="37" xfId="0" applyFont="true" applyBorder="true" applyAlignment="true" applyProtection="false">
      <alignment horizontal="center" vertical="bottom" textRotation="0" wrapText="false" indent="0" shrinkToFit="false"/>
      <protection locked="true" hidden="false"/>
    </xf>
    <xf numFmtId="166" fontId="15" fillId="3" borderId="23" xfId="0" applyFont="true" applyBorder="true" applyAlignment="true" applyProtection="false">
      <alignment horizontal="center" vertical="bottom" textRotation="0" wrapText="false" indent="0" shrinkToFit="false"/>
      <protection locked="true" hidden="false"/>
    </xf>
    <xf numFmtId="166" fontId="15" fillId="2" borderId="23" xfId="0" applyFont="true" applyBorder="true" applyAlignment="true" applyProtection="false">
      <alignment horizontal="center" vertical="bottom" textRotation="0" wrapText="false" indent="0" shrinkToFit="false"/>
      <protection locked="true" hidden="false"/>
    </xf>
    <xf numFmtId="169" fontId="12" fillId="0" borderId="0" xfId="0" applyFont="true" applyBorder="false" applyAlignment="true" applyProtection="false">
      <alignment horizontal="general" vertical="center" textRotation="0" wrapText="false" indent="0" shrinkToFit="false"/>
      <protection locked="true" hidden="false"/>
    </xf>
    <xf numFmtId="166" fontId="12" fillId="0" borderId="0" xfId="0" applyFont="true" applyBorder="false" applyAlignment="true" applyProtection="false">
      <alignment horizontal="center" vertical="center" textRotation="0" wrapText="false" indent="0" shrinkToFit="false"/>
      <protection locked="true" hidden="false"/>
    </xf>
    <xf numFmtId="164" fontId="7" fillId="0" borderId="55" xfId="0" applyFont="true" applyBorder="true" applyAlignment="true" applyProtection="false">
      <alignment horizontal="center" vertical="center" textRotation="0" wrapText="true" indent="0" shrinkToFit="false"/>
      <protection locked="true" hidden="false"/>
    </xf>
    <xf numFmtId="164" fontId="20" fillId="0" borderId="56" xfId="0" applyFont="true" applyBorder="true" applyAlignment="true" applyProtection="false">
      <alignment horizontal="center" vertical="center" textRotation="0" wrapText="true" indent="0" shrinkToFit="false"/>
      <protection locked="true" hidden="false"/>
    </xf>
    <xf numFmtId="164" fontId="21" fillId="0" borderId="51" xfId="0" applyFont="true" applyBorder="true" applyAlignment="true" applyProtection="false">
      <alignment horizontal="center" vertical="center" textRotation="0" wrapText="false" indent="0" shrinkToFit="false"/>
      <protection locked="true" hidden="false"/>
    </xf>
    <xf numFmtId="164" fontId="21" fillId="0" borderId="57" xfId="0" applyFont="true" applyBorder="true" applyAlignment="true" applyProtection="false">
      <alignment horizontal="center" vertical="center" textRotation="0" wrapText="false" indent="0" shrinkToFit="false"/>
      <protection locked="true" hidden="false"/>
    </xf>
    <xf numFmtId="164" fontId="21" fillId="3" borderId="57" xfId="0" applyFont="true" applyBorder="true" applyAlignment="true" applyProtection="false">
      <alignment horizontal="general" vertical="center" textRotation="0" wrapText="false" indent="0" shrinkToFit="false"/>
      <protection locked="true" hidden="false"/>
    </xf>
    <xf numFmtId="164" fontId="21" fillId="3" borderId="50" xfId="0" applyFont="true" applyBorder="true" applyAlignment="true" applyProtection="false">
      <alignment horizontal="right" vertical="center" textRotation="0" wrapText="false" indent="0" shrinkToFit="false"/>
      <protection locked="true" hidden="false"/>
    </xf>
    <xf numFmtId="164" fontId="22" fillId="3" borderId="47" xfId="0" applyFont="true" applyBorder="true" applyAlignment="true" applyProtection="false">
      <alignment horizontal="center" vertical="center" textRotation="0" wrapText="false" indent="0" shrinkToFit="false"/>
      <protection locked="true" hidden="false"/>
    </xf>
    <xf numFmtId="164" fontId="21" fillId="0" borderId="58" xfId="0" applyFont="true" applyBorder="true" applyAlignment="true" applyProtection="false">
      <alignment horizontal="center" vertical="center" textRotation="0" wrapText="false" indent="0" shrinkToFit="false"/>
      <protection locked="true" hidden="false"/>
    </xf>
    <xf numFmtId="164" fontId="22" fillId="3" borderId="58" xfId="0" applyFont="true" applyBorder="true" applyAlignment="true" applyProtection="false">
      <alignment horizontal="general" vertical="center" textRotation="0" wrapText="false" indent="0" shrinkToFit="false"/>
      <protection locked="true" hidden="false"/>
    </xf>
    <xf numFmtId="166" fontId="22" fillId="3" borderId="48" xfId="0" applyFont="true" applyBorder="true" applyAlignment="true" applyProtection="false">
      <alignment horizontal="right" vertical="center" textRotation="0" wrapText="false" indent="0" shrinkToFit="false"/>
      <protection locked="true" hidden="false"/>
    </xf>
    <xf numFmtId="164" fontId="22" fillId="0" borderId="12" xfId="0" applyFont="true" applyBorder="true" applyAlignment="true" applyProtection="false">
      <alignment horizontal="center" vertical="center" textRotation="0" wrapText="false" indent="0" shrinkToFit="false"/>
      <protection locked="true" hidden="false"/>
    </xf>
    <xf numFmtId="164" fontId="21" fillId="3" borderId="13" xfId="0" applyFont="true" applyBorder="true" applyAlignment="true" applyProtection="false">
      <alignment horizontal="center" vertical="center" textRotation="0" wrapText="false" indent="0" shrinkToFit="false"/>
      <protection locked="true" hidden="false"/>
    </xf>
    <xf numFmtId="164" fontId="21" fillId="3" borderId="45" xfId="0" applyFont="true" applyBorder="true" applyAlignment="true" applyProtection="false">
      <alignment horizontal="center" vertical="center" textRotation="0" wrapText="false" indent="0" shrinkToFit="false"/>
      <protection locked="true" hidden="false"/>
    </xf>
    <xf numFmtId="166" fontId="21" fillId="0" borderId="25" xfId="0" applyFont="true" applyBorder="true" applyAlignment="true" applyProtection="false">
      <alignment horizontal="right" vertical="center" textRotation="0" wrapText="false" indent="0" shrinkToFit="false"/>
      <protection locked="true" hidden="false"/>
    </xf>
    <xf numFmtId="164" fontId="22" fillId="0" borderId="15"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2" fillId="0" borderId="59" xfId="0" applyFont="true" applyBorder="true" applyAlignment="true" applyProtection="false">
      <alignment horizontal="right" vertical="center" textRotation="0" wrapText="false" indent="0" shrinkToFit="false"/>
      <protection locked="true" hidden="false"/>
    </xf>
    <xf numFmtId="164" fontId="21" fillId="0" borderId="11" xfId="0" applyFont="true" applyBorder="true" applyAlignment="true" applyProtection="false">
      <alignment horizontal="center" vertical="center" textRotation="0" wrapText="false" indent="0" shrinkToFit="false"/>
      <protection locked="true" hidden="false"/>
    </xf>
    <xf numFmtId="164" fontId="21" fillId="3" borderId="19" xfId="0" applyFont="true" applyBorder="true" applyAlignment="true" applyProtection="false">
      <alignment horizontal="center" vertical="center" textRotation="0" wrapText="false" indent="0" shrinkToFit="false"/>
      <protection locked="true" hidden="false"/>
    </xf>
    <xf numFmtId="164" fontId="21" fillId="3" borderId="19" xfId="0" applyFont="true" applyBorder="true" applyAlignment="true" applyProtection="false">
      <alignment horizontal="general" vertical="center" textRotation="0" wrapText="false" indent="0" shrinkToFit="false"/>
      <protection locked="true" hidden="false"/>
    </xf>
    <xf numFmtId="164" fontId="21" fillId="3" borderId="60" xfId="0" applyFont="true" applyBorder="true" applyAlignment="true" applyProtection="false">
      <alignment horizontal="right" vertical="center" textRotation="0" wrapText="false" indent="0" shrinkToFit="false"/>
      <protection locked="true" hidden="false"/>
    </xf>
    <xf numFmtId="164" fontId="22" fillId="0" borderId="47" xfId="0" applyFont="true" applyBorder="true" applyAlignment="true" applyProtection="false">
      <alignment horizontal="center" vertical="center" textRotation="0" wrapText="false" indent="0" shrinkToFit="false"/>
      <protection locked="true" hidden="false"/>
    </xf>
    <xf numFmtId="164" fontId="21" fillId="3" borderId="58" xfId="0" applyFont="true" applyBorder="tru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false" indent="0" shrinkToFit="false"/>
      <protection locked="true" hidden="false"/>
    </xf>
    <xf numFmtId="164" fontId="21" fillId="0" borderId="45" xfId="0" applyFont="true" applyBorder="true" applyAlignment="true" applyProtection="false">
      <alignment horizontal="center" vertical="center" textRotation="0" wrapText="false" indent="0" shrinkToFit="false"/>
      <protection locked="true" hidden="false"/>
    </xf>
    <xf numFmtId="164" fontId="21" fillId="0" borderId="19" xfId="0" applyFont="true" applyBorder="true" applyAlignment="true" applyProtection="false">
      <alignment horizontal="center" vertical="center" textRotation="0" wrapText="false" indent="0" shrinkToFit="false"/>
      <protection locked="true" hidden="false"/>
    </xf>
    <xf numFmtId="164" fontId="21" fillId="0" borderId="19" xfId="0" applyFont="true" applyBorder="true" applyAlignment="true" applyProtection="false">
      <alignment horizontal="general" vertical="center" textRotation="0" wrapText="false" indent="0" shrinkToFit="false"/>
      <protection locked="true" hidden="false"/>
    </xf>
    <xf numFmtId="164" fontId="21" fillId="0" borderId="60" xfId="0" applyFont="true" applyBorder="true" applyAlignment="true" applyProtection="false">
      <alignment horizontal="right" vertical="center" textRotation="0" wrapText="false" indent="0" shrinkToFit="false"/>
      <protection locked="true" hidden="false"/>
    </xf>
    <xf numFmtId="164" fontId="22" fillId="0" borderId="58" xfId="0" applyFont="true" applyBorder="true" applyAlignment="true" applyProtection="false">
      <alignment horizontal="general" vertical="center" textRotation="0" wrapText="false" indent="0" shrinkToFit="false"/>
      <protection locked="true" hidden="false"/>
    </xf>
    <xf numFmtId="166" fontId="22" fillId="0" borderId="48" xfId="0" applyFont="true" applyBorder="true" applyAlignment="true" applyProtection="false">
      <alignment horizontal="right" vertical="center" textRotation="0" wrapText="false" indent="0" shrinkToFit="false"/>
      <protection locked="true" hidden="false"/>
    </xf>
    <xf numFmtId="164" fontId="21" fillId="0" borderId="7" xfId="0" applyFont="true" applyBorder="true" applyAlignment="true" applyProtection="false">
      <alignment horizontal="center" vertical="center" textRotation="0" wrapText="false" indent="0" shrinkToFit="false"/>
      <protection locked="true" hidden="false"/>
    </xf>
    <xf numFmtId="164" fontId="0" fillId="0" borderId="46" xfId="0" applyFont="true" applyBorder="true" applyAlignment="true" applyProtection="false">
      <alignment horizontal="general" vertical="center" textRotation="0" wrapText="false" indent="0" shrinkToFit="false"/>
      <protection locked="true" hidden="false"/>
    </xf>
    <xf numFmtId="166" fontId="22" fillId="0" borderId="59" xfId="0" applyFont="true" applyBorder="true" applyAlignment="true" applyProtection="false">
      <alignment horizontal="right" vertical="center" textRotation="0" wrapText="false" indent="0" shrinkToFit="false"/>
      <protection locked="true" hidden="false"/>
    </xf>
    <xf numFmtId="164" fontId="21" fillId="0" borderId="13"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6" fontId="21" fillId="0" borderId="59" xfId="0" applyFont="true" applyBorder="true" applyAlignment="true" applyProtection="false">
      <alignment horizontal="right" vertical="center" textRotation="0" wrapText="false" indent="0" shrinkToFit="false"/>
      <protection locked="true" hidden="false"/>
    </xf>
    <xf numFmtId="164" fontId="22" fillId="3" borderId="61" xfId="0" applyFont="true" applyBorder="true" applyAlignment="true" applyProtection="false">
      <alignment horizontal="center" vertical="center" textRotation="0" wrapText="false" indent="0" shrinkToFit="false"/>
      <protection locked="true" hidden="false"/>
    </xf>
    <xf numFmtId="164" fontId="21" fillId="3" borderId="26" xfId="0" applyFont="true" applyBorder="true" applyAlignment="true" applyProtection="false">
      <alignment horizontal="center" vertical="center" textRotation="0" wrapText="false" indent="0" shrinkToFit="false"/>
      <protection locked="true" hidden="false"/>
    </xf>
    <xf numFmtId="164" fontId="22" fillId="0" borderId="46" xfId="0" applyFont="true" applyBorder="true" applyAlignment="true" applyProtection="false">
      <alignment horizontal="general" vertical="center" textRotation="0" wrapText="false" indent="0" shrinkToFit="false"/>
      <protection locked="true" hidden="false"/>
    </xf>
    <xf numFmtId="164" fontId="22" fillId="3" borderId="12" xfId="0" applyFont="true" applyBorder="true" applyAlignment="true" applyProtection="false">
      <alignment horizontal="center" vertical="center" textRotation="0" wrapText="false" indent="0" shrinkToFit="false"/>
      <protection locked="true" hidden="false"/>
    </xf>
    <xf numFmtId="166" fontId="21" fillId="0" borderId="5" xfId="0" applyFont="true" applyBorder="true" applyAlignment="true" applyProtection="false">
      <alignment horizontal="right" vertical="center" textRotation="0" wrapText="false" indent="0" shrinkToFit="false"/>
      <protection locked="true" hidden="false"/>
    </xf>
    <xf numFmtId="164" fontId="22" fillId="3" borderId="15" xfId="0" applyFont="true" applyBorder="true" applyAlignment="true" applyProtection="false">
      <alignment horizontal="center" vertical="center" textRotation="0" wrapText="false" indent="0" shrinkToFit="false"/>
      <protection locked="true" hidden="false"/>
    </xf>
    <xf numFmtId="164" fontId="21" fillId="3" borderId="0" xfId="0" applyFont="true" applyBorder="true" applyAlignment="true" applyProtection="false">
      <alignment horizontal="center" vertical="center" textRotation="0" wrapText="false" indent="0" shrinkToFit="false"/>
      <protection locked="true" hidden="false"/>
    </xf>
    <xf numFmtId="164" fontId="22" fillId="3" borderId="0" xfId="0" applyFont="true" applyBorder="true" applyAlignment="true" applyProtection="false">
      <alignment horizontal="general" vertical="center" textRotation="0" wrapText="false" indent="0" shrinkToFit="false"/>
      <protection locked="true" hidden="false"/>
    </xf>
    <xf numFmtId="164" fontId="22" fillId="3" borderId="59" xfId="0" applyFont="true" applyBorder="true" applyAlignment="true" applyProtection="false">
      <alignment horizontal="right" vertical="center" textRotation="0" wrapText="false" indent="0" shrinkToFit="false"/>
      <protection locked="true" hidden="false"/>
    </xf>
    <xf numFmtId="164" fontId="22" fillId="3" borderId="62" xfId="0" applyFont="true" applyBorder="true" applyAlignment="true" applyProtection="false">
      <alignment horizontal="center" vertical="center" textRotation="0" wrapText="false" indent="0" shrinkToFit="false"/>
      <protection locked="true" hidden="false"/>
    </xf>
    <xf numFmtId="164" fontId="22" fillId="0" borderId="63" xfId="0" applyFont="true" applyBorder="true" applyAlignment="true" applyProtection="false">
      <alignment horizontal="center" vertical="center" textRotation="0" wrapText="false" indent="0" shrinkToFit="false"/>
      <protection locked="true" hidden="false"/>
    </xf>
    <xf numFmtId="166" fontId="21" fillId="4" borderId="64" xfId="0" applyFont="true" applyBorder="true" applyAlignment="true" applyProtection="false">
      <alignment horizontal="right" vertical="center" textRotation="0" wrapText="false" indent="0" shrinkToFit="false"/>
      <protection locked="true" hidden="false"/>
    </xf>
    <xf numFmtId="164" fontId="21" fillId="0" borderId="51" xfId="0" applyFont="true" applyBorder="true" applyAlignment="true" applyProtection="false">
      <alignment horizontal="general" vertical="center" textRotation="0" wrapText="false" indent="0" shrinkToFit="false"/>
      <protection locked="true" hidden="false"/>
    </xf>
    <xf numFmtId="164" fontId="22" fillId="3" borderId="47" xfId="0" applyFont="true" applyBorder="true" applyAlignment="true" applyProtection="false">
      <alignment horizontal="general" vertical="center" textRotation="0" wrapText="false" indent="0" shrinkToFit="false"/>
      <protection locked="true" hidden="false"/>
    </xf>
    <xf numFmtId="164" fontId="22" fillId="0" borderId="12" xfId="0" applyFont="true" applyBorder="true" applyAlignment="true" applyProtection="false">
      <alignment horizontal="general" vertical="center" textRotation="0" wrapText="false" indent="0" shrinkToFit="false"/>
      <protection locked="true" hidden="false"/>
    </xf>
    <xf numFmtId="164" fontId="22" fillId="0" borderId="15" xfId="0" applyFont="true" applyBorder="true" applyAlignment="true" applyProtection="false">
      <alignment horizontal="general" vertical="center" textRotation="0" wrapText="false" indent="0" shrinkToFit="false"/>
      <protection locked="true" hidden="false"/>
    </xf>
    <xf numFmtId="164" fontId="21" fillId="0" borderId="11" xfId="0" applyFont="true" applyBorder="true" applyAlignment="true" applyProtection="false">
      <alignment horizontal="general" vertical="center" textRotation="0" wrapText="false" indent="0" shrinkToFit="false"/>
      <protection locked="true" hidden="false"/>
    </xf>
    <xf numFmtId="164" fontId="22" fillId="0" borderId="47" xfId="0" applyFont="true" applyBorder="true" applyAlignment="true" applyProtection="false">
      <alignment horizontal="general" vertical="center" textRotation="0" wrapText="false" indent="0" shrinkToFit="false"/>
      <protection locked="true" hidden="false"/>
    </xf>
    <xf numFmtId="164" fontId="22" fillId="3" borderId="61" xfId="0" applyFont="true" applyBorder="true" applyAlignment="true" applyProtection="false">
      <alignment horizontal="general" vertical="center" textRotation="0" wrapText="false" indent="0" shrinkToFit="false"/>
      <protection locked="true" hidden="false"/>
    </xf>
    <xf numFmtId="164" fontId="22" fillId="3" borderId="12" xfId="0" applyFont="true" applyBorder="true" applyAlignment="true" applyProtection="false">
      <alignment horizontal="general" vertical="center" textRotation="0" wrapText="false" indent="0" shrinkToFit="false"/>
      <protection locked="true" hidden="false"/>
    </xf>
    <xf numFmtId="164" fontId="22" fillId="3" borderId="15" xfId="0" applyFont="true" applyBorder="true" applyAlignment="true" applyProtection="false">
      <alignment horizontal="general" vertical="center" textRotation="0" wrapText="false" indent="0" shrinkToFit="false"/>
      <protection locked="true" hidden="false"/>
    </xf>
    <xf numFmtId="164" fontId="4" fillId="11" borderId="4"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5" fillId="11" borderId="4" xfId="0" applyFont="true" applyBorder="true" applyAlignment="true" applyProtection="false">
      <alignment horizontal="center" vertical="bottom" textRotation="0" wrapText="false" indent="0" shrinkToFit="false"/>
      <protection locked="true" hidden="false"/>
    </xf>
    <xf numFmtId="164" fontId="15" fillId="12" borderId="4" xfId="0" applyFont="true" applyBorder="true" applyAlignment="true" applyProtection="false">
      <alignment horizontal="center" vertical="bottom"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5" fillId="12"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bottom" textRotation="0" wrapText="false" indent="0" shrinkToFit="false"/>
      <protection locked="true" hidden="false"/>
    </xf>
    <xf numFmtId="180" fontId="12" fillId="0" borderId="4" xfId="0" applyFont="true" applyBorder="true" applyAlignment="true" applyProtection="false">
      <alignment horizontal="right" vertical="bottom" textRotation="0" wrapText="false" indent="0" shrinkToFit="false"/>
      <protection locked="true" hidden="false"/>
    </xf>
    <xf numFmtId="164" fontId="0" fillId="12" borderId="4" xfId="0" applyFont="true" applyBorder="true" applyAlignment="false" applyProtection="false">
      <alignment horizontal="general" vertical="bottom" textRotation="0" wrapText="false" indent="0" shrinkToFit="false"/>
      <protection locked="true" hidden="false"/>
    </xf>
    <xf numFmtId="164" fontId="15" fillId="0" borderId="4" xfId="0" applyFont="true" applyBorder="true" applyAlignment="true" applyProtection="false">
      <alignment horizontal="right"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3" borderId="0" xfId="0" applyFont="true" applyBorder="true" applyAlignment="false" applyProtection="false">
      <alignment horizontal="general" vertical="bottom" textRotation="0" wrapText="false" indent="0" shrinkToFit="false"/>
      <protection locked="true" hidden="false"/>
    </xf>
    <xf numFmtId="164" fontId="12" fillId="0" borderId="27" xfId="0" applyFont="true" applyBorder="true" applyAlignment="false" applyProtection="false">
      <alignment horizontal="general" vertical="bottom" textRotation="0" wrapText="false" indent="0" shrinkToFit="false"/>
      <protection locked="true" hidden="false"/>
    </xf>
    <xf numFmtId="164" fontId="15" fillId="11" borderId="4" xfId="0" applyFont="true" applyBorder="true" applyAlignment="true" applyProtection="false">
      <alignment horizontal="center" vertical="bottom" textRotation="0" wrapText="true" indent="0" shrinkToFit="false"/>
      <protection locked="true" hidden="false"/>
    </xf>
    <xf numFmtId="164" fontId="12" fillId="3" borderId="4" xfId="0" applyFont="true" applyBorder="true" applyAlignment="true" applyProtection="false">
      <alignment horizontal="center" vertical="bottom" textRotation="0" wrapText="false" indent="0" shrinkToFit="false"/>
      <protection locked="true" hidden="false"/>
    </xf>
    <xf numFmtId="180" fontId="12" fillId="3" borderId="4" xfId="0" applyFont="true" applyBorder="true" applyAlignment="true" applyProtection="false">
      <alignment horizontal="right" vertical="bottom" textRotation="0" wrapText="false" indent="0" shrinkToFit="false"/>
      <protection locked="true" hidden="false"/>
    </xf>
    <xf numFmtId="181" fontId="0" fillId="0" borderId="0" xfId="0" applyFont="true" applyBorder="false" applyAlignment="false" applyProtection="false">
      <alignment horizontal="general" vertical="bottom" textRotation="0" wrapText="false" indent="0" shrinkToFit="false"/>
      <protection locked="true" hidden="false"/>
    </xf>
    <xf numFmtId="164" fontId="15" fillId="3" borderId="4" xfId="0" applyFont="true" applyBorder="true" applyAlignment="true" applyProtection="false">
      <alignment horizontal="right" vertical="bottom" textRotation="0" wrapText="false" indent="0" shrinkToFit="false"/>
      <protection locked="true" hidden="false"/>
    </xf>
    <xf numFmtId="180" fontId="9" fillId="3" borderId="4" xfId="0" applyFont="true" applyBorder="true" applyAlignment="true" applyProtection="false">
      <alignment horizontal="right" vertical="bottom" textRotation="0" wrapText="false" indent="0" shrinkToFit="false"/>
      <protection locked="true" hidden="false"/>
    </xf>
    <xf numFmtId="164" fontId="12" fillId="3" borderId="4" xfId="0" applyFont="true" applyBorder="true" applyAlignment="true" applyProtection="false">
      <alignment horizontal="center" vertical="bottom" textRotation="0" wrapText="tru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76" fontId="15" fillId="12"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general" vertical="bottom" textRotation="0" wrapText="true" indent="0" shrinkToFit="false"/>
      <protection locked="true" hidden="false"/>
    </xf>
    <xf numFmtId="164" fontId="0" fillId="3" borderId="4" xfId="0" applyFont="true" applyBorder="true" applyAlignment="true" applyProtection="false">
      <alignment horizontal="center" vertical="center" textRotation="0" wrapText="false" indent="0" shrinkToFit="false"/>
      <protection locked="true" hidden="false"/>
    </xf>
    <xf numFmtId="176" fontId="17" fillId="0" borderId="35" xfId="0" applyFont="true" applyBorder="true" applyAlignment="true" applyProtection="false">
      <alignment horizontal="center" vertical="center" textRotation="0" wrapText="true" indent="0" shrinkToFit="false"/>
      <protection locked="true" hidden="false"/>
    </xf>
    <xf numFmtId="164" fontId="17" fillId="0" borderId="62" xfId="0" applyFont="true" applyBorder="true" applyAlignment="true" applyProtection="false">
      <alignment horizontal="center" vertical="bottom" textRotation="0" wrapText="true" indent="0" shrinkToFit="false"/>
      <protection locked="true" hidden="false"/>
    </xf>
    <xf numFmtId="164" fontId="15" fillId="3" borderId="9" xfId="0" applyFont="true" applyBorder="true" applyAlignment="true" applyProtection="false">
      <alignment horizontal="center" vertical="center" textRotation="0" wrapText="true" indent="0" shrinkToFit="false"/>
      <protection locked="true" hidden="false"/>
    </xf>
    <xf numFmtId="164" fontId="15" fillId="3" borderId="4" xfId="0" applyFont="true" applyBorder="true" applyAlignment="true" applyProtection="false">
      <alignment horizontal="center" vertical="center" textRotation="0" wrapText="true" indent="0" shrinkToFit="false"/>
      <protection locked="true" hidden="false"/>
    </xf>
    <xf numFmtId="164" fontId="15" fillId="3" borderId="4" xfId="0" applyFont="true" applyBorder="true" applyAlignment="true" applyProtection="false">
      <alignment horizontal="center" vertical="top" textRotation="0" wrapText="true" indent="0" shrinkToFit="false"/>
      <protection locked="true" hidden="false"/>
    </xf>
    <xf numFmtId="164" fontId="15" fillId="3" borderId="4" xfId="0" applyFont="true" applyBorder="true" applyAlignment="true" applyProtection="false">
      <alignment horizontal="right" vertical="center" textRotation="0" wrapText="true" indent="0" shrinkToFit="false"/>
      <protection locked="true" hidden="false"/>
    </xf>
    <xf numFmtId="164" fontId="15" fillId="3" borderId="5" xfId="0" applyFont="true" applyBorder="true" applyAlignment="true" applyProtection="false">
      <alignment horizontal="right" vertical="center" textRotation="0" wrapText="true" indent="0" shrinkToFit="false"/>
      <protection locked="true" hidden="false"/>
    </xf>
    <xf numFmtId="164" fontId="12" fillId="0" borderId="65" xfId="0" applyFont="true" applyBorder="true" applyAlignment="false" applyProtection="false">
      <alignment horizontal="general" vertical="bottom" textRotation="0" wrapText="false" indent="0" shrinkToFit="false"/>
      <protection locked="true" hidden="false"/>
    </xf>
    <xf numFmtId="164" fontId="8" fillId="9" borderId="9" xfId="0" applyFont="true" applyBorder="true" applyAlignment="true" applyProtection="false">
      <alignment horizontal="center" vertical="center" textRotation="0" wrapText="true" indent="0" shrinkToFit="false"/>
      <protection locked="true" hidden="false"/>
    </xf>
    <xf numFmtId="164" fontId="8" fillId="9" borderId="4" xfId="0" applyFont="true" applyBorder="true" applyAlignment="true" applyProtection="false">
      <alignment horizontal="left" vertical="center" textRotation="0" wrapText="true" indent="0" shrinkToFit="false"/>
      <protection locked="true" hidden="false"/>
    </xf>
    <xf numFmtId="164" fontId="8" fillId="9" borderId="4" xfId="0" applyFont="true" applyBorder="true" applyAlignment="true" applyProtection="false">
      <alignment horizontal="center" vertical="center" textRotation="0" wrapText="true" indent="0" shrinkToFit="false"/>
      <protection locked="true" hidden="false"/>
    </xf>
    <xf numFmtId="167" fontId="8" fillId="9" borderId="4" xfId="0" applyFont="true" applyBorder="true" applyAlignment="true" applyProtection="false">
      <alignment horizontal="right" vertical="center" textRotation="0" wrapText="true" indent="0" shrinkToFit="false"/>
      <protection locked="true" hidden="false"/>
    </xf>
    <xf numFmtId="164" fontId="8" fillId="9" borderId="5" xfId="0" applyFont="true" applyBorder="true" applyAlignment="true" applyProtection="false">
      <alignment horizontal="center" vertical="center" textRotation="0" wrapText="true" indent="0" shrinkToFit="false"/>
      <protection locked="true" hidden="false"/>
    </xf>
    <xf numFmtId="164" fontId="8" fillId="13" borderId="9" xfId="0" applyFont="true" applyBorder="true" applyAlignment="true" applyProtection="false">
      <alignment horizontal="center" vertical="center" textRotation="0" wrapText="true" indent="0" shrinkToFit="false"/>
      <protection locked="true" hidden="false"/>
    </xf>
    <xf numFmtId="164" fontId="8" fillId="13" borderId="4" xfId="0" applyFont="true" applyBorder="true" applyAlignment="true" applyProtection="false">
      <alignment horizontal="left" vertical="center" textRotation="0" wrapText="true" indent="0" shrinkToFit="false"/>
      <protection locked="true" hidden="false"/>
    </xf>
    <xf numFmtId="164" fontId="8" fillId="13" borderId="4" xfId="0" applyFont="true" applyBorder="true" applyAlignment="true" applyProtection="false">
      <alignment horizontal="center" vertical="center" textRotation="0" wrapText="true" indent="0" shrinkToFit="false"/>
      <protection locked="true" hidden="false"/>
    </xf>
    <xf numFmtId="167" fontId="8" fillId="13" borderId="4" xfId="0" applyFont="true" applyBorder="true" applyAlignment="true" applyProtection="false">
      <alignment horizontal="right" vertical="center" textRotation="0" wrapText="true" indent="0" shrinkToFit="false"/>
      <protection locked="true" hidden="false"/>
    </xf>
    <xf numFmtId="164" fontId="8" fillId="13" borderId="5" xfId="0" applyFont="true" applyBorder="true" applyAlignment="true" applyProtection="false">
      <alignment horizontal="center" vertical="center" textRotation="0" wrapText="true" indent="0" shrinkToFit="false"/>
      <protection locked="true" hidden="false"/>
    </xf>
    <xf numFmtId="164" fontId="8" fillId="14" borderId="9" xfId="0" applyFont="true" applyBorder="true" applyAlignment="true" applyProtection="false">
      <alignment horizontal="center" vertical="center" textRotation="0" wrapText="true" indent="0" shrinkToFit="false"/>
      <protection locked="true" hidden="false"/>
    </xf>
    <xf numFmtId="164" fontId="8" fillId="14" borderId="4" xfId="0" applyFont="true" applyBorder="true" applyAlignment="true" applyProtection="false">
      <alignment horizontal="left" vertical="center" textRotation="0" wrapText="true" indent="0" shrinkToFit="false"/>
      <protection locked="true" hidden="false"/>
    </xf>
    <xf numFmtId="164" fontId="8" fillId="14" borderId="4" xfId="0" applyFont="true" applyBorder="true" applyAlignment="true" applyProtection="false">
      <alignment horizontal="center" vertical="center" textRotation="0" wrapText="true" indent="0" shrinkToFit="false"/>
      <protection locked="true" hidden="false"/>
    </xf>
    <xf numFmtId="167" fontId="8" fillId="14" borderId="4" xfId="0" applyFont="true" applyBorder="true" applyAlignment="true" applyProtection="false">
      <alignment horizontal="right" vertical="center" textRotation="0" wrapText="true" indent="0" shrinkToFit="false"/>
      <protection locked="true" hidden="false"/>
    </xf>
    <xf numFmtId="164" fontId="8" fillId="14" borderId="5"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8" fillId="14" borderId="22" xfId="0" applyFont="true" applyBorder="true" applyAlignment="true" applyProtection="false">
      <alignment horizontal="center" vertical="center" textRotation="0" wrapText="true" indent="0" shrinkToFit="false"/>
      <protection locked="true" hidden="false"/>
    </xf>
    <xf numFmtId="164" fontId="8" fillId="14" borderId="66" xfId="0" applyFont="true" applyBorder="true" applyAlignment="true" applyProtection="false">
      <alignment horizontal="left" vertical="center" textRotation="0" wrapText="true" indent="0" shrinkToFit="false"/>
      <protection locked="true" hidden="false"/>
    </xf>
    <xf numFmtId="164" fontId="8" fillId="14" borderId="66" xfId="0" applyFont="true" applyBorder="true" applyAlignment="true" applyProtection="false">
      <alignment horizontal="center" vertical="center" textRotation="0" wrapText="true" indent="0" shrinkToFit="false"/>
      <protection locked="true" hidden="false"/>
    </xf>
    <xf numFmtId="167" fontId="8" fillId="14" borderId="66" xfId="0" applyFont="true" applyBorder="true" applyAlignment="true" applyProtection="false">
      <alignment horizontal="right" vertical="center" textRotation="0" wrapText="true" indent="0" shrinkToFit="false"/>
      <protection locked="true" hidden="false"/>
    </xf>
    <xf numFmtId="164" fontId="8" fillId="14" borderId="23" xfId="0" applyFont="true" applyBorder="true" applyAlignment="true" applyProtection="false">
      <alignment horizontal="center" vertical="center" textRotation="0" wrapText="true" indent="0" shrinkToFit="false"/>
      <protection locked="true" hidden="false"/>
    </xf>
    <xf numFmtId="176" fontId="17" fillId="0" borderId="0" xfId="0" applyFont="true" applyBorder="false" applyAlignment="true" applyProtection="false">
      <alignment horizontal="center" vertical="center" textRotation="0" wrapText="true" indent="0" shrinkToFit="false"/>
      <protection locked="true" hidden="false"/>
    </xf>
    <xf numFmtId="164" fontId="17" fillId="0" borderId="62"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bottom" textRotation="0" wrapText="true" indent="0" shrinkToFit="false"/>
      <protection locked="true" hidden="false"/>
    </xf>
    <xf numFmtId="164" fontId="15" fillId="3" borderId="5" xfId="0" applyFont="true" applyBorder="true" applyAlignment="true" applyProtection="false">
      <alignment horizontal="center" vertical="center" textRotation="0" wrapText="true" indent="0" shrinkToFit="false"/>
      <protection locked="true" hidden="false"/>
    </xf>
    <xf numFmtId="167" fontId="8" fillId="9" borderId="4" xfId="0" applyFont="true" applyBorder="true" applyAlignment="true" applyProtection="false">
      <alignment horizontal="center" vertical="center" textRotation="0" wrapText="true" indent="0" shrinkToFit="false"/>
      <protection locked="true" hidden="false"/>
    </xf>
    <xf numFmtId="166" fontId="8" fillId="9" borderId="5"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6" fontId="8" fillId="9" borderId="4" xfId="0" applyFont="true" applyBorder="true" applyAlignment="true" applyProtection="false">
      <alignment horizontal="center" vertical="center" textRotation="0" wrapText="true" indent="0" shrinkToFit="false"/>
      <protection locked="true" hidden="false"/>
    </xf>
    <xf numFmtId="167" fontId="8" fillId="13" borderId="4" xfId="0" applyFont="true" applyBorder="true" applyAlignment="true" applyProtection="false">
      <alignment horizontal="center" vertical="center" textRotation="0" wrapText="true" indent="0" shrinkToFit="false"/>
      <protection locked="true" hidden="false"/>
    </xf>
    <xf numFmtId="166" fontId="8" fillId="13" borderId="4" xfId="0" applyFont="true" applyBorder="true" applyAlignment="true" applyProtection="false">
      <alignment horizontal="center" vertical="center" textRotation="0" wrapText="true" indent="0" shrinkToFit="false"/>
      <protection locked="true" hidden="false"/>
    </xf>
    <xf numFmtId="166" fontId="8" fillId="13" borderId="5" xfId="0" applyFont="true" applyBorder="true" applyAlignment="true" applyProtection="false">
      <alignment horizontal="center" vertical="center" textRotation="0" wrapText="true" indent="0" shrinkToFit="false"/>
      <protection locked="true" hidden="false"/>
    </xf>
    <xf numFmtId="167" fontId="8" fillId="14" borderId="4" xfId="0" applyFont="true" applyBorder="true" applyAlignment="true" applyProtection="false">
      <alignment horizontal="center" vertical="center" textRotation="0" wrapText="true" indent="0" shrinkToFit="false"/>
      <protection locked="true" hidden="false"/>
    </xf>
    <xf numFmtId="166" fontId="8" fillId="14" borderId="4" xfId="0" applyFont="true" applyBorder="true" applyAlignment="true" applyProtection="false">
      <alignment horizontal="center" vertical="center" textRotation="0" wrapText="true" indent="0" shrinkToFit="false"/>
      <protection locked="true" hidden="false"/>
    </xf>
    <xf numFmtId="166" fontId="8" fillId="14" borderId="5" xfId="0" applyFont="true" applyBorder="true" applyAlignment="true" applyProtection="false">
      <alignment horizontal="center" vertical="center" textRotation="0" wrapText="true" indent="0" shrinkToFit="false"/>
      <protection locked="true" hidden="false"/>
    </xf>
    <xf numFmtId="167" fontId="8" fillId="14" borderId="66" xfId="0" applyFont="true" applyBorder="true" applyAlignment="true" applyProtection="false">
      <alignment horizontal="center" vertical="center" textRotation="0" wrapText="true" indent="0" shrinkToFit="false"/>
      <protection locked="true" hidden="false"/>
    </xf>
    <xf numFmtId="166" fontId="8" fillId="14" borderId="66" xfId="0" applyFont="true" applyBorder="true" applyAlignment="true" applyProtection="false">
      <alignment horizontal="center" vertical="center" textRotation="0" wrapText="true" indent="0" shrinkToFit="false"/>
      <protection locked="true" hidden="false"/>
    </xf>
    <xf numFmtId="166" fontId="8" fillId="14" borderId="23" xfId="0" applyFont="true" applyBorder="true" applyAlignment="true" applyProtection="false">
      <alignment horizontal="center" vertical="center" textRotation="0" wrapText="true" indent="0" shrinkToFit="false"/>
      <protection locked="true" hidden="false"/>
    </xf>
    <xf numFmtId="164" fontId="14" fillId="0" borderId="67" xfId="0" applyFont="true" applyBorder="true" applyAlignment="true" applyProtection="false">
      <alignment horizontal="center" vertical="top"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20" fillId="0" borderId="68" xfId="0" applyFont="true" applyBorder="true" applyAlignment="true" applyProtection="false">
      <alignment horizontal="right" vertical="top" textRotation="0" wrapText="true" indent="0" shrinkToFit="false"/>
      <protection locked="true" hidden="false"/>
    </xf>
    <xf numFmtId="164" fontId="20" fillId="0" borderId="68" xfId="0" applyFont="true" applyBorder="true" applyAlignment="true" applyProtection="false">
      <alignment horizontal="left" vertical="top" textRotation="0" wrapText="true" indent="0" shrinkToFit="false"/>
      <protection locked="true" hidden="false"/>
    </xf>
    <xf numFmtId="167" fontId="20" fillId="0" borderId="68" xfId="0" applyFont="true" applyBorder="true" applyAlignment="true" applyProtection="false">
      <alignment horizontal="right" vertical="top" textRotation="0" wrapText="true" indent="0" shrinkToFit="false"/>
      <protection locked="true" hidden="false"/>
    </xf>
    <xf numFmtId="164" fontId="15" fillId="0" borderId="68" xfId="0" applyFont="true" applyBorder="true" applyAlignment="true" applyProtection="false">
      <alignment horizontal="center" vertical="center" textRotation="0" wrapText="true" indent="0" shrinkToFit="false"/>
      <protection locked="true" hidden="false"/>
    </xf>
    <xf numFmtId="164" fontId="15" fillId="0" borderId="68" xfId="0" applyFont="true" applyBorder="true" applyAlignment="true" applyProtection="false">
      <alignment horizontal="center" vertical="top" textRotation="0" wrapText="true" indent="0" shrinkToFit="false"/>
      <protection locked="true" hidden="false"/>
    </xf>
    <xf numFmtId="164" fontId="15" fillId="0" borderId="0" xfId="0" applyFont="true" applyBorder="true" applyAlignment="true" applyProtection="false">
      <alignment horizontal="right" vertical="center" textRotation="0" wrapText="true" indent="0" shrinkToFit="false"/>
      <protection locked="true" hidden="false"/>
    </xf>
    <xf numFmtId="164" fontId="8" fillId="0" borderId="68" xfId="0" applyFont="true" applyBorder="true" applyAlignment="true" applyProtection="false">
      <alignment horizontal="center" vertical="center" textRotation="0" wrapText="true" indent="0" shrinkToFit="false"/>
      <protection locked="true" hidden="false"/>
    </xf>
    <xf numFmtId="164" fontId="8" fillId="0" borderId="68" xfId="0" applyFont="true" applyBorder="true" applyAlignment="true" applyProtection="false">
      <alignment horizontal="left" vertical="center" textRotation="0" wrapText="true" indent="0" shrinkToFit="false"/>
      <protection locked="true" hidden="false"/>
    </xf>
    <xf numFmtId="167" fontId="8" fillId="0" borderId="68" xfId="0" applyFont="true" applyBorder="true" applyAlignment="true" applyProtection="false">
      <alignment horizontal="right" vertical="center" textRotation="0" wrapText="true" indent="0" shrinkToFit="false"/>
      <protection locked="true" hidden="false"/>
    </xf>
    <xf numFmtId="164" fontId="20" fillId="0" borderId="68" xfId="0" applyFont="true" applyBorder="true" applyAlignment="true" applyProtection="false">
      <alignment horizontal="center" vertical="top" textRotation="0" wrapText="true" indent="0" shrinkToFit="false"/>
      <protection locked="true" hidden="false"/>
    </xf>
    <xf numFmtId="164" fontId="14" fillId="0" borderId="68" xfId="0" applyFont="true" applyBorder="true" applyAlignment="true" applyProtection="false">
      <alignment horizontal="center"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A5A5A5"/>
      <rgbColor rgb="FF993366"/>
      <rgbColor rgb="FFF7F3DF"/>
      <rgbColor rgb="FFDBE5F1"/>
      <rgbColor rgb="FF660066"/>
      <rgbColor rgb="FFFF8080"/>
      <rgbColor rgb="FF0066CC"/>
      <rgbColor rgb="FFD6D6D6"/>
      <rgbColor rgb="FF000080"/>
      <rgbColor rgb="FFFF00FF"/>
      <rgbColor rgb="FFFFFF00"/>
      <rgbColor rgb="FF00FFFF"/>
      <rgbColor rgb="FF800080"/>
      <rgbColor rgb="FF800000"/>
      <rgbColor rgb="FF008080"/>
      <rgbColor rgb="FF0000FF"/>
      <rgbColor rgb="FF00CCFF"/>
      <rgbColor rgb="FFDEE7E5"/>
      <rgbColor rgb="FFDFF0D8"/>
      <rgbColor rgb="FFDDE8CB"/>
      <rgbColor rgb="FFB7E1CD"/>
      <rgbColor rgb="FFEFEFEF"/>
      <rgbColor rgb="FFCCCCCC"/>
      <rgbColor rgb="FFF2DBDB"/>
      <rgbColor rgb="FF3366FF"/>
      <rgbColor rgb="FF33CCCC"/>
      <rgbColor rgb="FF99CC00"/>
      <rgbColor rgb="FFFFCC00"/>
      <rgbColor rgb="FFFF9900"/>
      <rgbColor rgb="FFFF6600"/>
      <rgbColor rgb="FF4F81BD"/>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645"/>
  <sheetViews>
    <sheetView windowProtection="true" showFormulas="false" showGridLines="true" showRowColHeaders="true" showZeros="true" rightToLeft="false" tabSelected="true" showOutlineSymbols="true" defaultGridColor="true" view="normal" topLeftCell="A1" colorId="64" zoomScale="65" zoomScaleNormal="65" zoomScalePageLayoutView="100" workbookViewId="0">
      <pane xSplit="0" ySplit="4" topLeftCell="A393" activePane="bottomLeft" state="frozen"/>
      <selection pane="topLeft" activeCell="A1" activeCellId="0" sqref="A1"/>
      <selection pane="bottomLeft" activeCell="L419" activeCellId="0" sqref="L419"/>
    </sheetView>
  </sheetViews>
  <sheetFormatPr defaultRowHeight="15"/>
  <cols>
    <col collapsed="false" hidden="false" max="1" min="1" style="0" width="8.98139534883721"/>
    <col collapsed="false" hidden="false" max="2" min="2" style="0" width="20.9209302325581"/>
    <col collapsed="false" hidden="false" max="3" min="3" style="0" width="76.2976744186047"/>
    <col collapsed="false" hidden="false" max="4" min="4" style="0" width="8.86046511627907"/>
    <col collapsed="false" hidden="false" max="5" min="5" style="0" width="9.35348837209302"/>
    <col collapsed="false" hidden="false" max="6" min="6" style="0" width="15.506976744186"/>
    <col collapsed="false" hidden="false" max="7" min="7" style="0" width="14.153488372093"/>
    <col collapsed="false" hidden="false" max="8" min="8" style="0" width="15.506976744186"/>
    <col collapsed="false" hidden="false" max="9" min="9" style="0" width="12.8"/>
    <col collapsed="false" hidden="false" max="1025" min="10" style="0" width="12.9209302325581"/>
  </cols>
  <sheetData>
    <row r="1" customFormat="false" ht="15" hidden="false" customHeight="true" outlineLevel="0" collapsed="false">
      <c r="A1" s="1" t="s">
        <v>0</v>
      </c>
      <c r="B1" s="1"/>
      <c r="C1" s="1"/>
      <c r="D1" s="1"/>
      <c r="E1" s="1"/>
      <c r="F1" s="2" t="s">
        <v>1</v>
      </c>
      <c r="G1" s="3" t="s">
        <v>2</v>
      </c>
      <c r="H1" s="4"/>
      <c r="I1" s="5"/>
    </row>
    <row r="2" customFormat="false" ht="96.3" hidden="false" customHeight="false" outlineLevel="0" collapsed="false">
      <c r="A2" s="1"/>
      <c r="B2" s="1"/>
      <c r="C2" s="1"/>
      <c r="D2" s="1"/>
      <c r="E2" s="1"/>
      <c r="F2" s="6" t="s">
        <v>3</v>
      </c>
      <c r="G2" s="7" t="n">
        <f aca="false">'BDI Desonerado'!D26</f>
        <v>0.2893372235</v>
      </c>
      <c r="H2" s="8"/>
      <c r="I2" s="9"/>
    </row>
    <row r="3" customFormat="false" ht="14.25" hidden="false" customHeight="true" outlineLevel="0" collapsed="false">
      <c r="A3" s="10" t="s">
        <v>4</v>
      </c>
      <c r="B3" s="11" t="s">
        <v>5</v>
      </c>
      <c r="C3" s="11" t="s">
        <v>6</v>
      </c>
      <c r="D3" s="12" t="s">
        <v>7</v>
      </c>
      <c r="E3" s="13" t="s">
        <v>8</v>
      </c>
      <c r="F3" s="14" t="s">
        <v>9</v>
      </c>
      <c r="G3" s="15" t="s">
        <v>10</v>
      </c>
      <c r="H3" s="16"/>
      <c r="I3" s="9"/>
    </row>
    <row r="4" customFormat="false" ht="14.25" hidden="false" customHeight="true" outlineLevel="0" collapsed="false">
      <c r="A4" s="10"/>
      <c r="B4" s="11"/>
      <c r="C4" s="11"/>
      <c r="D4" s="11"/>
      <c r="E4" s="13"/>
      <c r="F4" s="14"/>
      <c r="G4" s="15"/>
      <c r="H4" s="16"/>
      <c r="I4" s="9"/>
    </row>
    <row r="5" customFormat="false" ht="14.25" hidden="false" customHeight="true" outlineLevel="0" collapsed="false">
      <c r="A5" s="17" t="n">
        <v>1</v>
      </c>
      <c r="B5" s="18" t="s">
        <v>11</v>
      </c>
      <c r="C5" s="18"/>
      <c r="D5" s="18"/>
      <c r="E5" s="19"/>
      <c r="F5" s="14"/>
      <c r="G5" s="15"/>
      <c r="H5" s="16"/>
      <c r="I5" s="9"/>
    </row>
    <row r="6" customFormat="false" ht="14.25" hidden="false" customHeight="true" outlineLevel="0" collapsed="false">
      <c r="A6" s="20" t="s">
        <v>12</v>
      </c>
      <c r="B6" s="21" t="s">
        <v>13</v>
      </c>
      <c r="C6" s="22" t="s">
        <v>14</v>
      </c>
      <c r="D6" s="23" t="s">
        <v>15</v>
      </c>
      <c r="E6" s="24" t="n">
        <v>0.0025</v>
      </c>
      <c r="F6" s="25" t="n">
        <f aca="false">G15+G25+G66+G79+G157+G180+G312+G404+G427+G435+G439</f>
        <v>4414583.87</v>
      </c>
      <c r="G6" s="26" t="n">
        <f aca="false">ROUND(F6*E6,2)</f>
        <v>11036.46</v>
      </c>
      <c r="H6" s="27"/>
      <c r="I6" s="9"/>
    </row>
    <row r="7" customFormat="false" ht="14.25" hidden="false" customHeight="true" outlineLevel="0" collapsed="false">
      <c r="A7" s="28" t="s">
        <v>16</v>
      </c>
      <c r="B7" s="28"/>
      <c r="C7" s="28"/>
      <c r="D7" s="28"/>
      <c r="E7" s="28"/>
      <c r="F7" s="28"/>
      <c r="G7" s="29" t="n">
        <f aca="false">SUM(G6)</f>
        <v>11036.46</v>
      </c>
      <c r="H7" s="30"/>
      <c r="I7" s="9"/>
    </row>
    <row r="8" customFormat="false" ht="14.25" hidden="false" customHeight="true" outlineLevel="0" collapsed="false">
      <c r="A8" s="31"/>
      <c r="B8" s="32"/>
      <c r="C8" s="33"/>
      <c r="D8" s="34"/>
      <c r="E8" s="35"/>
      <c r="F8" s="25"/>
      <c r="G8" s="26"/>
      <c r="H8" s="27"/>
      <c r="I8" s="9"/>
    </row>
    <row r="9" customFormat="false" ht="14.25" hidden="false" customHeight="true" outlineLevel="0" collapsed="false">
      <c r="A9" s="36" t="n">
        <v>2</v>
      </c>
      <c r="B9" s="37" t="s">
        <v>17</v>
      </c>
      <c r="C9" s="37"/>
      <c r="D9" s="38"/>
      <c r="E9" s="39"/>
      <c r="F9" s="14"/>
      <c r="G9" s="15"/>
      <c r="H9" s="16"/>
      <c r="I9" s="9"/>
    </row>
    <row r="10" customFormat="false" ht="14.25" hidden="false" customHeight="true" outlineLevel="0" collapsed="false">
      <c r="A10" s="40" t="s">
        <v>18</v>
      </c>
      <c r="B10" s="21" t="n">
        <v>93563</v>
      </c>
      <c r="C10" s="22" t="s">
        <v>19</v>
      </c>
      <c r="D10" s="41" t="s">
        <v>20</v>
      </c>
      <c r="E10" s="42" t="n">
        <v>12</v>
      </c>
      <c r="F10" s="43" t="n">
        <v>3358.84</v>
      </c>
      <c r="G10" s="26" t="n">
        <f aca="false">ROUND(F10*E10,2)</f>
        <v>40306.08</v>
      </c>
      <c r="H10" s="27"/>
      <c r="I10" s="9"/>
    </row>
    <row r="11" customFormat="false" ht="14.25" hidden="false" customHeight="true" outlineLevel="0" collapsed="false">
      <c r="A11" s="40" t="s">
        <v>21</v>
      </c>
      <c r="B11" s="21" t="n">
        <v>93572</v>
      </c>
      <c r="C11" s="22" t="s">
        <v>22</v>
      </c>
      <c r="D11" s="41" t="s">
        <v>20</v>
      </c>
      <c r="E11" s="42" t="n">
        <v>12</v>
      </c>
      <c r="F11" s="43" t="n">
        <v>6133.51</v>
      </c>
      <c r="G11" s="26" t="n">
        <f aca="false">ROUND(F11*E11,2)</f>
        <v>73602.12</v>
      </c>
      <c r="H11" s="27"/>
      <c r="I11" s="9"/>
    </row>
    <row r="12" customFormat="false" ht="14.25" hidden="false" customHeight="true" outlineLevel="0" collapsed="false">
      <c r="A12" s="40" t="s">
        <v>23</v>
      </c>
      <c r="B12" s="21" t="n">
        <v>100309</v>
      </c>
      <c r="C12" s="22" t="s">
        <v>24</v>
      </c>
      <c r="D12" s="41" t="s">
        <v>25</v>
      </c>
      <c r="E12" s="42" t="n">
        <f aca="false">110*E11</f>
        <v>1320</v>
      </c>
      <c r="F12" s="43" t="n">
        <v>30.17</v>
      </c>
      <c r="G12" s="26" t="n">
        <f aca="false">ROUND(F12*E12,2)</f>
        <v>39824.4</v>
      </c>
      <c r="H12" s="27"/>
      <c r="I12" s="9"/>
    </row>
    <row r="13" customFormat="false" ht="15" hidden="false" customHeight="false" outlineLevel="0" collapsed="false">
      <c r="A13" s="40" t="s">
        <v>26</v>
      </c>
      <c r="B13" s="21" t="n">
        <v>91677</v>
      </c>
      <c r="C13" s="22" t="s">
        <v>27</v>
      </c>
      <c r="D13" s="41" t="s">
        <v>25</v>
      </c>
      <c r="E13" s="42" t="n">
        <f aca="false">55*3</f>
        <v>165</v>
      </c>
      <c r="F13" s="43" t="n">
        <v>88.79</v>
      </c>
      <c r="G13" s="26" t="n">
        <f aca="false">ROUND(F13*E13,2)</f>
        <v>14650.35</v>
      </c>
      <c r="H13" s="27"/>
      <c r="I13" s="9"/>
    </row>
    <row r="14" customFormat="false" ht="14.25" hidden="false" customHeight="true" outlineLevel="0" collapsed="false">
      <c r="A14" s="40" t="s">
        <v>28</v>
      </c>
      <c r="B14" s="21" t="n">
        <v>100305</v>
      </c>
      <c r="C14" s="22" t="s">
        <v>29</v>
      </c>
      <c r="D14" s="41" t="s">
        <v>25</v>
      </c>
      <c r="E14" s="42" t="n">
        <f aca="false">55*E11</f>
        <v>660</v>
      </c>
      <c r="F14" s="43" t="n">
        <v>88.37</v>
      </c>
      <c r="G14" s="26" t="n">
        <f aca="false">ROUND(F14*E14,2)</f>
        <v>58324.2</v>
      </c>
      <c r="H14" s="27"/>
      <c r="I14" s="9"/>
    </row>
    <row r="15" customFormat="false" ht="14.25" hidden="false" customHeight="true" outlineLevel="0" collapsed="false">
      <c r="A15" s="44" t="s">
        <v>30</v>
      </c>
      <c r="B15" s="44"/>
      <c r="C15" s="44"/>
      <c r="D15" s="44"/>
      <c r="E15" s="44"/>
      <c r="F15" s="44"/>
      <c r="G15" s="45" t="n">
        <f aca="false">SUM(G10:G14)</f>
        <v>226707.15</v>
      </c>
      <c r="H15" s="46" t="n">
        <v>204146.22</v>
      </c>
      <c r="I15" s="47" t="n">
        <f aca="false">G15/G441</f>
        <v>0.05122607298</v>
      </c>
    </row>
    <row r="16" customFormat="false" ht="14.25" hidden="false" customHeight="true" outlineLevel="0" collapsed="false">
      <c r="A16" s="48"/>
      <c r="B16" s="49"/>
      <c r="C16" s="50"/>
      <c r="D16" s="51"/>
      <c r="E16" s="52"/>
      <c r="F16" s="53"/>
      <c r="G16" s="54"/>
      <c r="H16" s="55"/>
      <c r="I16" s="9"/>
    </row>
    <row r="17" customFormat="false" ht="14.25" hidden="false" customHeight="true" outlineLevel="0" collapsed="false">
      <c r="A17" s="17" t="n">
        <v>3</v>
      </c>
      <c r="B17" s="56" t="s">
        <v>31</v>
      </c>
      <c r="C17" s="56"/>
      <c r="D17" s="57"/>
      <c r="E17" s="58"/>
      <c r="F17" s="14"/>
      <c r="G17" s="15"/>
      <c r="H17" s="16"/>
      <c r="I17" s="9"/>
    </row>
    <row r="18" customFormat="false" ht="15" hidden="false" customHeight="false" outlineLevel="0" collapsed="false">
      <c r="A18" s="59" t="s">
        <v>32</v>
      </c>
      <c r="B18" s="21" t="s">
        <v>33</v>
      </c>
      <c r="C18" s="60" t="s">
        <v>34</v>
      </c>
      <c r="D18" s="61" t="s">
        <v>35</v>
      </c>
      <c r="E18" s="42" t="n">
        <v>45</v>
      </c>
      <c r="F18" s="43" t="n">
        <v>536.14</v>
      </c>
      <c r="G18" s="26" t="n">
        <f aca="false">ROUND(F18*E18,2)</f>
        <v>24126.3</v>
      </c>
      <c r="H18" s="27"/>
      <c r="I18" s="9"/>
    </row>
    <row r="19" customFormat="false" ht="14.25" hidden="false" customHeight="true" outlineLevel="0" collapsed="false">
      <c r="A19" s="59" t="s">
        <v>36</v>
      </c>
      <c r="B19" s="21" t="s">
        <v>37</v>
      </c>
      <c r="C19" s="62" t="s">
        <v>38</v>
      </c>
      <c r="D19" s="61" t="s">
        <v>39</v>
      </c>
      <c r="E19" s="63" t="n">
        <v>1</v>
      </c>
      <c r="F19" s="43" t="n">
        <v>348.97</v>
      </c>
      <c r="G19" s="26" t="n">
        <f aca="false">ROUND(F19*E19,2)</f>
        <v>348.97</v>
      </c>
      <c r="H19" s="27"/>
      <c r="I19" s="64"/>
    </row>
    <row r="20" customFormat="false" ht="14.25" hidden="false" customHeight="true" outlineLevel="0" collapsed="false">
      <c r="A20" s="59" t="s">
        <v>40</v>
      </c>
      <c r="B20" s="65" t="s">
        <v>41</v>
      </c>
      <c r="C20" s="62" t="s">
        <v>42</v>
      </c>
      <c r="D20" s="61" t="s">
        <v>39</v>
      </c>
      <c r="E20" s="42" t="n">
        <v>1</v>
      </c>
      <c r="F20" s="43" t="n">
        <v>625.14</v>
      </c>
      <c r="G20" s="26" t="n">
        <f aca="false">ROUND(F20*E20,2)</f>
        <v>625.14</v>
      </c>
      <c r="H20" s="27"/>
      <c r="I20" s="64"/>
    </row>
    <row r="21" customFormat="false" ht="54.75" hidden="false" customHeight="true" outlineLevel="0" collapsed="false">
      <c r="A21" s="59" t="s">
        <v>43</v>
      </c>
      <c r="B21" s="21" t="s">
        <v>44</v>
      </c>
      <c r="C21" s="62" t="s">
        <v>45</v>
      </c>
      <c r="D21" s="61" t="s">
        <v>35</v>
      </c>
      <c r="E21" s="42" t="n">
        <v>2</v>
      </c>
      <c r="F21" s="43" t="n">
        <v>206.56</v>
      </c>
      <c r="G21" s="26" t="n">
        <f aca="false">ROUND(F21*E21,2)</f>
        <v>413.12</v>
      </c>
      <c r="H21" s="27"/>
      <c r="I21" s="9"/>
    </row>
    <row r="22" customFormat="false" ht="14.25" hidden="false" customHeight="true" outlineLevel="0" collapsed="false">
      <c r="A22" s="59" t="s">
        <v>46</v>
      </c>
      <c r="B22" s="21" t="n">
        <v>98459</v>
      </c>
      <c r="C22" s="60" t="s">
        <v>47</v>
      </c>
      <c r="D22" s="61" t="s">
        <v>35</v>
      </c>
      <c r="E22" s="42" t="n">
        <v>373.19</v>
      </c>
      <c r="F22" s="43" t="n">
        <v>157.95</v>
      </c>
      <c r="G22" s="26" t="n">
        <f aca="false">ROUND(F22*E22,2)</f>
        <v>58945.36</v>
      </c>
      <c r="H22" s="27"/>
      <c r="I22" s="9"/>
    </row>
    <row r="23" customFormat="false" ht="14.25" hidden="false" customHeight="true" outlineLevel="0" collapsed="false">
      <c r="A23" s="59" t="s">
        <v>48</v>
      </c>
      <c r="B23" s="21" t="s">
        <v>49</v>
      </c>
      <c r="C23" s="22" t="s">
        <v>50</v>
      </c>
      <c r="D23" s="61" t="s">
        <v>39</v>
      </c>
      <c r="E23" s="42" t="n">
        <v>1</v>
      </c>
      <c r="F23" s="43" t="n">
        <v>352.19</v>
      </c>
      <c r="G23" s="26" t="n">
        <f aca="false">ROUND(F23*E23,2)</f>
        <v>352.19</v>
      </c>
      <c r="H23" s="27"/>
      <c r="I23" s="64" t="s">
        <v>51</v>
      </c>
    </row>
    <row r="24" customFormat="false" ht="14.25" hidden="false" customHeight="true" outlineLevel="0" collapsed="false">
      <c r="A24" s="59" t="s">
        <v>52</v>
      </c>
      <c r="B24" s="21" t="s">
        <v>53</v>
      </c>
      <c r="C24" s="22" t="s">
        <v>54</v>
      </c>
      <c r="D24" s="61" t="s">
        <v>39</v>
      </c>
      <c r="E24" s="42" t="n">
        <v>1</v>
      </c>
      <c r="F24" s="43" t="n">
        <v>167.21</v>
      </c>
      <c r="G24" s="26" t="n">
        <f aca="false">ROUND(F24*E24,2)</f>
        <v>167.21</v>
      </c>
      <c r="H24" s="27"/>
      <c r="I24" s="64" t="s">
        <v>51</v>
      </c>
    </row>
    <row r="25" customFormat="false" ht="14.25" hidden="false" customHeight="true" outlineLevel="0" collapsed="false">
      <c r="A25" s="44" t="s">
        <v>55</v>
      </c>
      <c r="B25" s="44"/>
      <c r="C25" s="44"/>
      <c r="D25" s="44"/>
      <c r="E25" s="44"/>
      <c r="F25" s="44"/>
      <c r="G25" s="45" t="n">
        <f aca="false">SUM(G18:G24)</f>
        <v>84978.29</v>
      </c>
      <c r="H25" s="46" t="n">
        <v>84415.2</v>
      </c>
      <c r="I25" s="9"/>
    </row>
    <row r="26" customFormat="false" ht="14.25" hidden="false" customHeight="true" outlineLevel="0" collapsed="false">
      <c r="A26" s="48"/>
      <c r="B26" s="49"/>
      <c r="C26" s="50"/>
      <c r="D26" s="51"/>
      <c r="E26" s="52"/>
      <c r="F26" s="53"/>
      <c r="G26" s="54"/>
      <c r="H26" s="55"/>
      <c r="I26" s="9"/>
    </row>
    <row r="27" customFormat="false" ht="15" hidden="false" customHeight="true" outlineLevel="0" collapsed="false">
      <c r="A27" s="17" t="n">
        <v>4</v>
      </c>
      <c r="B27" s="56" t="s">
        <v>56</v>
      </c>
      <c r="C27" s="56"/>
      <c r="D27" s="57"/>
      <c r="E27" s="58"/>
      <c r="F27" s="14"/>
      <c r="G27" s="15"/>
      <c r="H27" s="16"/>
      <c r="I27" s="64"/>
    </row>
    <row r="28" customFormat="false" ht="15" hidden="false" customHeight="true" outlineLevel="0" collapsed="false">
      <c r="A28" s="66" t="s">
        <v>57</v>
      </c>
      <c r="B28" s="67" t="s">
        <v>58</v>
      </c>
      <c r="C28" s="67"/>
      <c r="D28" s="68"/>
      <c r="E28" s="69"/>
      <c r="F28" s="70"/>
      <c r="G28" s="71" t="n">
        <f aca="false">SUM(G29:G32)</f>
        <v>197449.74</v>
      </c>
      <c r="H28" s="72"/>
      <c r="I28" s="64"/>
    </row>
    <row r="29" customFormat="false" ht="15" hidden="false" customHeight="true" outlineLevel="0" collapsed="false">
      <c r="A29" s="73" t="s">
        <v>59</v>
      </c>
      <c r="B29" s="21" t="s">
        <v>60</v>
      </c>
      <c r="C29" s="60" t="s">
        <v>61</v>
      </c>
      <c r="D29" s="61" t="s">
        <v>35</v>
      </c>
      <c r="E29" s="42" t="n">
        <v>1881.95</v>
      </c>
      <c r="F29" s="43" t="n">
        <v>2.51</v>
      </c>
      <c r="G29" s="26" t="n">
        <f aca="false">ROUND(F29*E29,2)</f>
        <v>4723.69</v>
      </c>
      <c r="H29" s="27"/>
      <c r="I29" s="64"/>
    </row>
    <row r="30" customFormat="false" ht="15" hidden="false" customHeight="false" outlineLevel="0" collapsed="false">
      <c r="A30" s="73" t="s">
        <v>62</v>
      </c>
      <c r="B30" s="21" t="s">
        <v>63</v>
      </c>
      <c r="C30" s="60" t="s">
        <v>64</v>
      </c>
      <c r="D30" s="61" t="s">
        <v>65</v>
      </c>
      <c r="E30" s="42" t="n">
        <v>2785.21</v>
      </c>
      <c r="F30" s="43" t="n">
        <v>15.9</v>
      </c>
      <c r="G30" s="26" t="n">
        <f aca="false">ROUND(F30*E30,2)</f>
        <v>44284.84</v>
      </c>
      <c r="H30" s="27"/>
      <c r="I30" s="64"/>
    </row>
    <row r="31" customFormat="false" ht="15" hidden="false" customHeight="false" outlineLevel="0" collapsed="false">
      <c r="A31" s="73" t="s">
        <v>66</v>
      </c>
      <c r="B31" s="21" t="n">
        <v>97096</v>
      </c>
      <c r="C31" s="60" t="s">
        <v>67</v>
      </c>
      <c r="D31" s="61" t="s">
        <v>68</v>
      </c>
      <c r="E31" s="42" t="n">
        <v>225.83</v>
      </c>
      <c r="F31" s="43" t="n">
        <v>623.23</v>
      </c>
      <c r="G31" s="26" t="n">
        <f aca="false">ROUND(F31*E31,2)</f>
        <v>140744.03</v>
      </c>
      <c r="H31" s="27"/>
      <c r="I31" s="64"/>
    </row>
    <row r="32" customFormat="false" ht="15" hidden="false" customHeight="true" outlineLevel="0" collapsed="false">
      <c r="A32" s="73" t="s">
        <v>69</v>
      </c>
      <c r="B32" s="21" t="s">
        <v>70</v>
      </c>
      <c r="C32" s="60" t="s">
        <v>71</v>
      </c>
      <c r="D32" s="61" t="s">
        <v>35</v>
      </c>
      <c r="E32" s="42" t="n">
        <v>1881.95</v>
      </c>
      <c r="F32" s="43" t="n">
        <v>4.09</v>
      </c>
      <c r="G32" s="26" t="n">
        <f aca="false">ROUND(F32*E32,2)</f>
        <v>7697.18</v>
      </c>
      <c r="H32" s="27"/>
      <c r="I32" s="64"/>
    </row>
    <row r="33" customFormat="false" ht="15" hidden="false" customHeight="true" outlineLevel="0" collapsed="false">
      <c r="A33" s="66" t="s">
        <v>72</v>
      </c>
      <c r="B33" s="67" t="s">
        <v>73</v>
      </c>
      <c r="C33" s="67"/>
      <c r="D33" s="68"/>
      <c r="E33" s="69"/>
      <c r="F33" s="70"/>
      <c r="G33" s="71" t="n">
        <f aca="false">SUM(G34:G42)</f>
        <v>317985.08</v>
      </c>
      <c r="H33" s="72"/>
      <c r="I33" s="64"/>
    </row>
    <row r="34" customFormat="false" ht="15" hidden="false" customHeight="false" outlineLevel="0" collapsed="false">
      <c r="A34" s="73" t="s">
        <v>74</v>
      </c>
      <c r="B34" s="74" t="n">
        <v>92775</v>
      </c>
      <c r="C34" s="75" t="s">
        <v>75</v>
      </c>
      <c r="D34" s="61" t="s">
        <v>65</v>
      </c>
      <c r="E34" s="76" t="n">
        <v>1627.9</v>
      </c>
      <c r="F34" s="43" t="n">
        <v>19.15</v>
      </c>
      <c r="G34" s="26" t="n">
        <f aca="false">ROUND(F34*E34,2)</f>
        <v>31174.29</v>
      </c>
      <c r="H34" s="27"/>
      <c r="I34" s="64"/>
    </row>
    <row r="35" customFormat="false" ht="15" hidden="false" customHeight="false" outlineLevel="0" collapsed="false">
      <c r="A35" s="73" t="s">
        <v>76</v>
      </c>
      <c r="B35" s="74" t="n">
        <v>92776</v>
      </c>
      <c r="C35" s="75" t="s">
        <v>77</v>
      </c>
      <c r="D35" s="61" t="s">
        <v>65</v>
      </c>
      <c r="E35" s="76" t="n">
        <v>1888.15</v>
      </c>
      <c r="F35" s="43" t="n">
        <v>18.16</v>
      </c>
      <c r="G35" s="26" t="n">
        <f aca="false">ROUND(F35*E35,2)</f>
        <v>34288.8</v>
      </c>
      <c r="H35" s="27"/>
      <c r="I35" s="64"/>
    </row>
    <row r="36" customFormat="false" ht="15" hidden="false" customHeight="false" outlineLevel="0" collapsed="false">
      <c r="A36" s="73" t="s">
        <v>78</v>
      </c>
      <c r="B36" s="74" t="n">
        <v>92777</v>
      </c>
      <c r="C36" s="75" t="s">
        <v>79</v>
      </c>
      <c r="D36" s="61" t="s">
        <v>65</v>
      </c>
      <c r="E36" s="76" t="n">
        <v>256.41</v>
      </c>
      <c r="F36" s="43" t="n">
        <v>17.07</v>
      </c>
      <c r="G36" s="26" t="n">
        <f aca="false">ROUND(F36*E36,2)</f>
        <v>4376.92</v>
      </c>
      <c r="H36" s="27"/>
      <c r="I36" s="64"/>
    </row>
    <row r="37" customFormat="false" ht="15" hidden="false" customHeight="false" outlineLevel="0" collapsed="false">
      <c r="A37" s="73" t="s">
        <v>80</v>
      </c>
      <c r="B37" s="74" t="n">
        <v>92778</v>
      </c>
      <c r="C37" s="75" t="s">
        <v>81</v>
      </c>
      <c r="D37" s="61" t="s">
        <v>65</v>
      </c>
      <c r="E37" s="76" t="n">
        <v>2265.99</v>
      </c>
      <c r="F37" s="43" t="n">
        <v>15.25</v>
      </c>
      <c r="G37" s="26" t="n">
        <f aca="false">ROUND(F37*E37,2)</f>
        <v>34556.35</v>
      </c>
      <c r="H37" s="27"/>
      <c r="I37" s="64"/>
    </row>
    <row r="38" customFormat="false" ht="15" hidden="false" customHeight="false" outlineLevel="0" collapsed="false">
      <c r="A38" s="73" t="s">
        <v>82</v>
      </c>
      <c r="B38" s="74" t="n">
        <v>92779</v>
      </c>
      <c r="C38" s="75" t="s">
        <v>83</v>
      </c>
      <c r="D38" s="61" t="s">
        <v>65</v>
      </c>
      <c r="E38" s="76" t="n">
        <v>281.95</v>
      </c>
      <c r="F38" s="43" t="n">
        <v>12.86</v>
      </c>
      <c r="G38" s="26" t="n">
        <f aca="false">ROUND(F38*E38,2)</f>
        <v>3625.88</v>
      </c>
      <c r="H38" s="27"/>
      <c r="I38" s="64"/>
    </row>
    <row r="39" customFormat="false" ht="15" hidden="false" customHeight="false" outlineLevel="0" collapsed="false">
      <c r="A39" s="73" t="s">
        <v>84</v>
      </c>
      <c r="B39" s="74" t="n">
        <v>92780</v>
      </c>
      <c r="C39" s="75" t="s">
        <v>85</v>
      </c>
      <c r="D39" s="61" t="s">
        <v>65</v>
      </c>
      <c r="E39" s="76" t="n">
        <v>2561.51</v>
      </c>
      <c r="F39" s="43" t="n">
        <v>12.19</v>
      </c>
      <c r="G39" s="26" t="n">
        <f aca="false">ROUND(F39*E39,2)</f>
        <v>31224.81</v>
      </c>
      <c r="H39" s="27"/>
      <c r="I39" s="64"/>
    </row>
    <row r="40" customFormat="false" ht="15" hidden="false" customHeight="false" outlineLevel="0" collapsed="false">
      <c r="A40" s="73" t="s">
        <v>86</v>
      </c>
      <c r="B40" s="74" t="n">
        <v>92781</v>
      </c>
      <c r="C40" s="75" t="s">
        <v>87</v>
      </c>
      <c r="D40" s="61" t="s">
        <v>65</v>
      </c>
      <c r="E40" s="76" t="n">
        <v>3361.5</v>
      </c>
      <c r="F40" s="43" t="n">
        <v>13.61</v>
      </c>
      <c r="G40" s="26" t="n">
        <f aca="false">ROUND(F40*E40,2)</f>
        <v>45750.02</v>
      </c>
      <c r="H40" s="27"/>
      <c r="I40" s="64"/>
    </row>
    <row r="41" customFormat="false" ht="18.75" hidden="false" customHeight="true" outlineLevel="0" collapsed="false">
      <c r="A41" s="73" t="s">
        <v>88</v>
      </c>
      <c r="B41" s="74" t="s">
        <v>89</v>
      </c>
      <c r="C41" s="75" t="s">
        <v>90</v>
      </c>
      <c r="D41" s="61" t="s">
        <v>35</v>
      </c>
      <c r="E41" s="76" t="n">
        <v>882.06</v>
      </c>
      <c r="F41" s="43" t="n">
        <v>50.79</v>
      </c>
      <c r="G41" s="26" t="n">
        <f aca="false">ROUND(F41*E41,2)</f>
        <v>44799.83</v>
      </c>
      <c r="H41" s="27"/>
      <c r="I41" s="64"/>
    </row>
    <row r="42" customFormat="false" ht="15" hidden="false" customHeight="false" outlineLevel="0" collapsed="false">
      <c r="A42" s="73" t="s">
        <v>91</v>
      </c>
      <c r="B42" s="74" t="s">
        <v>92</v>
      </c>
      <c r="C42" s="75" t="s">
        <v>93</v>
      </c>
      <c r="D42" s="61" t="s">
        <v>68</v>
      </c>
      <c r="E42" s="76" t="n">
        <v>169.16</v>
      </c>
      <c r="F42" s="43" t="n">
        <v>521.33</v>
      </c>
      <c r="G42" s="26" t="n">
        <f aca="false">ROUND(F42*E42,2)</f>
        <v>88188.18</v>
      </c>
      <c r="H42" s="27"/>
      <c r="I42" s="64"/>
    </row>
    <row r="43" customFormat="false" ht="15" hidden="false" customHeight="true" outlineLevel="0" collapsed="false">
      <c r="A43" s="66" t="s">
        <v>94</v>
      </c>
      <c r="B43" s="67" t="s">
        <v>95</v>
      </c>
      <c r="C43" s="67"/>
      <c r="D43" s="68"/>
      <c r="E43" s="69"/>
      <c r="F43" s="70"/>
      <c r="G43" s="71" t="n">
        <f aca="false">SUM(G44:G47)</f>
        <v>5196.19</v>
      </c>
      <c r="H43" s="72"/>
      <c r="I43" s="64"/>
    </row>
    <row r="44" customFormat="false" ht="15" hidden="false" customHeight="false" outlineLevel="0" collapsed="false">
      <c r="A44" s="77" t="s">
        <v>96</v>
      </c>
      <c r="B44" s="74" t="n">
        <v>92775</v>
      </c>
      <c r="C44" s="75" t="s">
        <v>75</v>
      </c>
      <c r="D44" s="61" t="s">
        <v>65</v>
      </c>
      <c r="E44" s="76" t="n">
        <v>35.78</v>
      </c>
      <c r="F44" s="43" t="n">
        <v>19.15</v>
      </c>
      <c r="G44" s="26" t="n">
        <f aca="false">ROUND(F44*E44,2)</f>
        <v>685.19</v>
      </c>
      <c r="H44" s="27"/>
      <c r="I44" s="64"/>
    </row>
    <row r="45" customFormat="false" ht="15" hidden="false" customHeight="false" outlineLevel="0" collapsed="false">
      <c r="A45" s="77" t="s">
        <v>97</v>
      </c>
      <c r="B45" s="74" t="n">
        <v>92778</v>
      </c>
      <c r="C45" s="75" t="s">
        <v>98</v>
      </c>
      <c r="D45" s="61" t="s">
        <v>65</v>
      </c>
      <c r="E45" s="76" t="n">
        <v>102.24</v>
      </c>
      <c r="F45" s="43" t="n">
        <v>15.25</v>
      </c>
      <c r="G45" s="26" t="n">
        <f aca="false">ROUND(F45*E45,2)</f>
        <v>1559.16</v>
      </c>
      <c r="H45" s="27"/>
      <c r="I45" s="64"/>
    </row>
    <row r="46" customFormat="false" ht="15.75" hidden="false" customHeight="true" outlineLevel="0" collapsed="false">
      <c r="A46" s="77" t="s">
        <v>99</v>
      </c>
      <c r="B46" s="74" t="s">
        <v>89</v>
      </c>
      <c r="C46" s="75" t="s">
        <v>90</v>
      </c>
      <c r="D46" s="61" t="s">
        <v>35</v>
      </c>
      <c r="E46" s="76" t="n">
        <v>36.05</v>
      </c>
      <c r="F46" s="43" t="n">
        <v>50.79</v>
      </c>
      <c r="G46" s="26" t="n">
        <f aca="false">ROUND(F46*E46,2)</f>
        <v>1830.98</v>
      </c>
      <c r="H46" s="27"/>
      <c r="I46" s="64"/>
    </row>
    <row r="47" customFormat="false" ht="15" hidden="false" customHeight="false" outlineLevel="0" collapsed="false">
      <c r="A47" s="77" t="s">
        <v>100</v>
      </c>
      <c r="B47" s="74" t="s">
        <v>92</v>
      </c>
      <c r="C47" s="75" t="s">
        <v>93</v>
      </c>
      <c r="D47" s="61" t="s">
        <v>68</v>
      </c>
      <c r="E47" s="76" t="n">
        <v>2.15</v>
      </c>
      <c r="F47" s="43" t="n">
        <v>521.33</v>
      </c>
      <c r="G47" s="26" t="n">
        <f aca="false">ROUND(F47*E47,2)</f>
        <v>1120.86</v>
      </c>
      <c r="H47" s="27"/>
      <c r="I47" s="64"/>
    </row>
    <row r="48" customFormat="false" ht="15" hidden="false" customHeight="true" outlineLevel="0" collapsed="false">
      <c r="A48" s="66" t="s">
        <v>101</v>
      </c>
      <c r="B48" s="67" t="s">
        <v>102</v>
      </c>
      <c r="C48" s="67"/>
      <c r="D48" s="68"/>
      <c r="E48" s="69"/>
      <c r="F48" s="70"/>
      <c r="G48" s="71" t="n">
        <f aca="false">SUM(G49:G57)</f>
        <v>685322.31</v>
      </c>
      <c r="H48" s="72"/>
      <c r="I48" s="64"/>
    </row>
    <row r="49" customFormat="false" ht="15" hidden="false" customHeight="false" outlineLevel="0" collapsed="false">
      <c r="A49" s="77" t="s">
        <v>103</v>
      </c>
      <c r="B49" s="74" t="n">
        <v>92500</v>
      </c>
      <c r="C49" s="75" t="s">
        <v>104</v>
      </c>
      <c r="D49" s="61" t="s">
        <v>35</v>
      </c>
      <c r="E49" s="76" t="n">
        <v>1818.19</v>
      </c>
      <c r="F49" s="43" t="n">
        <v>96.16</v>
      </c>
      <c r="G49" s="26" t="n">
        <f aca="false">ROUND(F49*E49,2)</f>
        <v>174837.15</v>
      </c>
      <c r="H49" s="27"/>
      <c r="I49" s="64"/>
    </row>
    <row r="50" customFormat="false" ht="15" hidden="false" customHeight="false" outlineLevel="0" collapsed="false">
      <c r="A50" s="77" t="s">
        <v>105</v>
      </c>
      <c r="B50" s="74" t="s">
        <v>106</v>
      </c>
      <c r="C50" s="75" t="s">
        <v>107</v>
      </c>
      <c r="D50" s="61" t="s">
        <v>108</v>
      </c>
      <c r="E50" s="76" t="n">
        <v>1818.19</v>
      </c>
      <c r="F50" s="43" t="n">
        <v>10.95</v>
      </c>
      <c r="G50" s="26" t="n">
        <f aca="false">ROUND(F50*E50,2)</f>
        <v>19909.18</v>
      </c>
      <c r="H50" s="27"/>
      <c r="I50" s="64"/>
    </row>
    <row r="51" customFormat="false" ht="15" hidden="false" customHeight="false" outlineLevel="0" collapsed="false">
      <c r="A51" s="77" t="s">
        <v>109</v>
      </c>
      <c r="B51" s="74" t="n">
        <v>92786</v>
      </c>
      <c r="C51" s="75" t="s">
        <v>110</v>
      </c>
      <c r="D51" s="61" t="s">
        <v>65</v>
      </c>
      <c r="E51" s="76" t="n">
        <v>173.67</v>
      </c>
      <c r="F51" s="43" t="n">
        <v>15.88</v>
      </c>
      <c r="G51" s="26" t="n">
        <f aca="false">ROUND(F51*E51,2)</f>
        <v>2757.88</v>
      </c>
      <c r="H51" s="27"/>
      <c r="I51" s="64"/>
    </row>
    <row r="52" customFormat="false" ht="15" hidden="false" customHeight="false" outlineLevel="0" collapsed="false">
      <c r="A52" s="77" t="s">
        <v>111</v>
      </c>
      <c r="B52" s="74" t="n">
        <v>92787</v>
      </c>
      <c r="C52" s="75" t="s">
        <v>112</v>
      </c>
      <c r="D52" s="61" t="s">
        <v>65</v>
      </c>
      <c r="E52" s="76" t="n">
        <v>1398.32</v>
      </c>
      <c r="F52" s="43" t="n">
        <v>14.31</v>
      </c>
      <c r="G52" s="26" t="n">
        <f aca="false">ROUND(F52*E52,2)</f>
        <v>20009.96</v>
      </c>
      <c r="H52" s="27"/>
      <c r="I52" s="64"/>
    </row>
    <row r="53" customFormat="false" ht="15" hidden="false" customHeight="false" outlineLevel="0" collapsed="false">
      <c r="A53" s="77" t="s">
        <v>113</v>
      </c>
      <c r="B53" s="74" t="n">
        <v>92788</v>
      </c>
      <c r="C53" s="75" t="s">
        <v>114</v>
      </c>
      <c r="D53" s="61" t="s">
        <v>65</v>
      </c>
      <c r="E53" s="76" t="n">
        <v>4324.19</v>
      </c>
      <c r="F53" s="43" t="n">
        <v>12.15</v>
      </c>
      <c r="G53" s="26" t="n">
        <f aca="false">ROUND(F53*E53,2)</f>
        <v>52538.91</v>
      </c>
      <c r="H53" s="27"/>
      <c r="I53" s="64"/>
    </row>
    <row r="54" customFormat="false" ht="15" hidden="false" customHeight="false" outlineLevel="0" collapsed="false">
      <c r="A54" s="77" t="s">
        <v>115</v>
      </c>
      <c r="B54" s="74" t="n">
        <v>92789</v>
      </c>
      <c r="C54" s="75" t="s">
        <v>116</v>
      </c>
      <c r="D54" s="61" t="s">
        <v>65</v>
      </c>
      <c r="E54" s="76" t="n">
        <v>5898.94</v>
      </c>
      <c r="F54" s="43" t="n">
        <v>11.65</v>
      </c>
      <c r="G54" s="26" t="n">
        <f aca="false">ROUND(F54*E54,2)</f>
        <v>68722.65</v>
      </c>
      <c r="H54" s="27"/>
      <c r="I54" s="64"/>
    </row>
    <row r="55" customFormat="false" ht="15" hidden="false" customHeight="false" outlineLevel="0" collapsed="false">
      <c r="A55" s="77" t="s">
        <v>117</v>
      </c>
      <c r="B55" s="74" t="n">
        <v>92790</v>
      </c>
      <c r="C55" s="75" t="s">
        <v>118</v>
      </c>
      <c r="D55" s="61" t="s">
        <v>65</v>
      </c>
      <c r="E55" s="76" t="n">
        <v>6139.84</v>
      </c>
      <c r="F55" s="43" t="n">
        <v>13.22</v>
      </c>
      <c r="G55" s="26" t="n">
        <f aca="false">ROUND(F55*E55,2)</f>
        <v>81168.68</v>
      </c>
      <c r="H55" s="27"/>
      <c r="I55" s="64"/>
    </row>
    <row r="56" customFormat="false" ht="15" hidden="false" customHeight="false" outlineLevel="0" collapsed="false">
      <c r="A56" s="77" t="s">
        <v>119</v>
      </c>
      <c r="B56" s="74" t="s">
        <v>63</v>
      </c>
      <c r="C56" s="75" t="s">
        <v>64</v>
      </c>
      <c r="D56" s="61" t="s">
        <v>65</v>
      </c>
      <c r="E56" s="76" t="n">
        <v>2690.92</v>
      </c>
      <c r="F56" s="43" t="n">
        <v>15.9</v>
      </c>
      <c r="G56" s="26" t="n">
        <f aca="false">ROUND(F56*E56,2)</f>
        <v>42785.63</v>
      </c>
      <c r="H56" s="27"/>
      <c r="I56" s="64"/>
    </row>
    <row r="57" customFormat="false" ht="15" hidden="false" customHeight="false" outlineLevel="0" collapsed="false">
      <c r="A57" s="77" t="s">
        <v>120</v>
      </c>
      <c r="B57" s="74" t="s">
        <v>92</v>
      </c>
      <c r="C57" s="75" t="s">
        <v>93</v>
      </c>
      <c r="D57" s="61" t="s">
        <v>68</v>
      </c>
      <c r="E57" s="76" t="n">
        <v>426.97</v>
      </c>
      <c r="F57" s="43" t="n">
        <v>521.33</v>
      </c>
      <c r="G57" s="26" t="n">
        <f aca="false">ROUND(F57*E57,2)</f>
        <v>222592.27</v>
      </c>
      <c r="H57" s="27"/>
      <c r="I57" s="64"/>
    </row>
    <row r="58" customFormat="false" ht="15" hidden="false" customHeight="true" outlineLevel="0" collapsed="false">
      <c r="A58" s="66" t="s">
        <v>121</v>
      </c>
      <c r="B58" s="67" t="s">
        <v>122</v>
      </c>
      <c r="C58" s="67"/>
      <c r="D58" s="68"/>
      <c r="E58" s="69"/>
      <c r="F58" s="78"/>
      <c r="G58" s="71" t="n">
        <f aca="false">SUM(G59:G65)</f>
        <v>17743.35</v>
      </c>
      <c r="H58" s="72"/>
      <c r="I58" s="64"/>
    </row>
    <row r="59" customFormat="false" ht="15" hidden="false" customHeight="false" outlineLevel="0" collapsed="false">
      <c r="A59" s="77" t="s">
        <v>123</v>
      </c>
      <c r="B59" s="74" t="n">
        <v>92787</v>
      </c>
      <c r="C59" s="75" t="s">
        <v>112</v>
      </c>
      <c r="D59" s="61" t="s">
        <v>65</v>
      </c>
      <c r="E59" s="76" t="n">
        <v>15.95</v>
      </c>
      <c r="F59" s="43" t="n">
        <v>14.31</v>
      </c>
      <c r="G59" s="26" t="n">
        <f aca="false">ROUND(F59*E59,2)</f>
        <v>228.24</v>
      </c>
      <c r="H59" s="27"/>
      <c r="I59" s="64"/>
    </row>
    <row r="60" customFormat="false" ht="15" hidden="false" customHeight="false" outlineLevel="0" collapsed="false">
      <c r="A60" s="77" t="s">
        <v>124</v>
      </c>
      <c r="B60" s="74" t="n">
        <v>92788</v>
      </c>
      <c r="C60" s="75" t="s">
        <v>114</v>
      </c>
      <c r="D60" s="61" t="s">
        <v>65</v>
      </c>
      <c r="E60" s="76" t="n">
        <v>49.61</v>
      </c>
      <c r="F60" s="43" t="n">
        <v>12.15</v>
      </c>
      <c r="G60" s="26" t="n">
        <f aca="false">ROUND(F60*E60,2)</f>
        <v>602.76</v>
      </c>
      <c r="H60" s="27"/>
      <c r="I60" s="64"/>
    </row>
    <row r="61" customFormat="false" ht="15" hidden="false" customHeight="false" outlineLevel="0" collapsed="false">
      <c r="A61" s="77" t="s">
        <v>125</v>
      </c>
      <c r="B61" s="74" t="n">
        <v>92789</v>
      </c>
      <c r="C61" s="75" t="s">
        <v>116</v>
      </c>
      <c r="D61" s="61" t="s">
        <v>65</v>
      </c>
      <c r="E61" s="76" t="n">
        <v>175.81</v>
      </c>
      <c r="F61" s="43" t="n">
        <v>11.65</v>
      </c>
      <c r="G61" s="26" t="n">
        <f aca="false">ROUND(F61*E61,2)</f>
        <v>2048.19</v>
      </c>
      <c r="H61" s="27"/>
      <c r="I61" s="64"/>
    </row>
    <row r="62" customFormat="false" ht="15.75" hidden="false" customHeight="true" outlineLevel="0" collapsed="false">
      <c r="A62" s="77" t="s">
        <v>126</v>
      </c>
      <c r="B62" s="74" t="s">
        <v>89</v>
      </c>
      <c r="C62" s="75" t="s">
        <v>90</v>
      </c>
      <c r="D62" s="61" t="s">
        <v>35</v>
      </c>
      <c r="E62" s="76" t="n">
        <v>63.76</v>
      </c>
      <c r="F62" s="43" t="n">
        <v>50.79</v>
      </c>
      <c r="G62" s="26" t="n">
        <f aca="false">ROUND(F62*E62,2)</f>
        <v>3238.37</v>
      </c>
      <c r="H62" s="27"/>
      <c r="I62" s="64"/>
    </row>
    <row r="63" customFormat="false" ht="15.75" hidden="false" customHeight="true" outlineLevel="0" collapsed="false">
      <c r="A63" s="77" t="s">
        <v>127</v>
      </c>
      <c r="B63" s="74" t="s">
        <v>106</v>
      </c>
      <c r="C63" s="75" t="s">
        <v>107</v>
      </c>
      <c r="D63" s="61" t="s">
        <v>108</v>
      </c>
      <c r="E63" s="76" t="n">
        <v>63.76</v>
      </c>
      <c r="F63" s="43" t="n">
        <v>10.95</v>
      </c>
      <c r="G63" s="26" t="n">
        <f aca="false">ROUND(F63*E63,2)</f>
        <v>698.17</v>
      </c>
      <c r="H63" s="27"/>
      <c r="I63" s="64"/>
    </row>
    <row r="64" customFormat="false" ht="15" hidden="false" customHeight="false" outlineLevel="0" collapsed="false">
      <c r="A64" s="77" t="s">
        <v>128</v>
      </c>
      <c r="B64" s="74" t="s">
        <v>92</v>
      </c>
      <c r="C64" s="75" t="s">
        <v>93</v>
      </c>
      <c r="D64" s="61" t="s">
        <v>68</v>
      </c>
      <c r="E64" s="76" t="n">
        <v>9.56</v>
      </c>
      <c r="F64" s="43" t="n">
        <v>521.33</v>
      </c>
      <c r="G64" s="26" t="n">
        <f aca="false">ROUND(F64*E64,2)</f>
        <v>4983.91</v>
      </c>
      <c r="H64" s="27"/>
      <c r="I64" s="64"/>
    </row>
    <row r="65" customFormat="false" ht="15" hidden="false" customHeight="false" outlineLevel="0" collapsed="false">
      <c r="A65" s="77" t="s">
        <v>129</v>
      </c>
      <c r="B65" s="74" t="n">
        <v>98546</v>
      </c>
      <c r="C65" s="75" t="s">
        <v>130</v>
      </c>
      <c r="D65" s="61" t="s">
        <v>35</v>
      </c>
      <c r="E65" s="76" t="n">
        <v>63.76</v>
      </c>
      <c r="F65" s="43" t="n">
        <v>93.22</v>
      </c>
      <c r="G65" s="26" t="n">
        <f aca="false">ROUND(F65*E65,2)</f>
        <v>5943.71</v>
      </c>
      <c r="H65" s="27"/>
      <c r="I65" s="64"/>
    </row>
    <row r="66" customFormat="false" ht="14.25" hidden="false" customHeight="true" outlineLevel="0" collapsed="false">
      <c r="A66" s="44" t="s">
        <v>131</v>
      </c>
      <c r="B66" s="44"/>
      <c r="C66" s="44"/>
      <c r="D66" s="44"/>
      <c r="E66" s="44"/>
      <c r="F66" s="44"/>
      <c r="G66" s="45" t="n">
        <f aca="false">G58+G48+G43+G33+G28</f>
        <v>1223696.67</v>
      </c>
      <c r="H66" s="46" t="n">
        <v>1070206.84</v>
      </c>
      <c r="I66" s="9"/>
    </row>
    <row r="67" customFormat="false" ht="14.25" hidden="false" customHeight="true" outlineLevel="0" collapsed="false">
      <c r="A67" s="79"/>
      <c r="B67" s="80"/>
      <c r="C67" s="81"/>
      <c r="D67" s="82"/>
      <c r="E67" s="83"/>
      <c r="F67" s="53"/>
      <c r="G67" s="54"/>
      <c r="H67" s="55"/>
      <c r="I67" s="9"/>
    </row>
    <row r="68" customFormat="false" ht="14.25" hidden="false" customHeight="true" outlineLevel="0" collapsed="false">
      <c r="A68" s="17" t="n">
        <v>5</v>
      </c>
      <c r="B68" s="56" t="s">
        <v>132</v>
      </c>
      <c r="C68" s="56"/>
      <c r="D68" s="84"/>
      <c r="E68" s="85"/>
      <c r="F68" s="86"/>
      <c r="G68" s="87"/>
      <c r="H68" s="88"/>
      <c r="I68" s="9"/>
    </row>
    <row r="69" customFormat="false" ht="14.25" hidden="false" customHeight="true" outlineLevel="0" collapsed="false">
      <c r="A69" s="17" t="s">
        <v>133</v>
      </c>
      <c r="B69" s="56" t="s">
        <v>134</v>
      </c>
      <c r="C69" s="56"/>
      <c r="D69" s="84"/>
      <c r="E69" s="85"/>
      <c r="F69" s="86"/>
      <c r="G69" s="87" t="n">
        <f aca="false">SUM(G70)</f>
        <v>658755.18</v>
      </c>
      <c r="H69" s="88"/>
      <c r="I69" s="9"/>
    </row>
    <row r="70" customFormat="false" ht="15" hidden="false" customHeight="false" outlineLevel="0" collapsed="false">
      <c r="A70" s="20" t="s">
        <v>135</v>
      </c>
      <c r="B70" s="74" t="s">
        <v>136</v>
      </c>
      <c r="C70" s="75" t="s">
        <v>137</v>
      </c>
      <c r="D70" s="61" t="s">
        <v>65</v>
      </c>
      <c r="E70" s="76" t="n">
        <v>29527.35</v>
      </c>
      <c r="F70" s="43" t="n">
        <v>22.31</v>
      </c>
      <c r="G70" s="26" t="n">
        <f aca="false">ROUND(F70*E70,2)</f>
        <v>658755.18</v>
      </c>
      <c r="H70" s="27"/>
      <c r="I70" s="9"/>
    </row>
    <row r="71" customFormat="false" ht="14.25" hidden="false" customHeight="true" outlineLevel="0" collapsed="false">
      <c r="A71" s="17" t="s">
        <v>138</v>
      </c>
      <c r="B71" s="56" t="s">
        <v>139</v>
      </c>
      <c r="C71" s="56"/>
      <c r="D71" s="84"/>
      <c r="E71" s="85"/>
      <c r="F71" s="89"/>
      <c r="G71" s="87" t="n">
        <f aca="false">SUM(G72:G74)</f>
        <v>465164.64</v>
      </c>
      <c r="H71" s="88"/>
      <c r="I71" s="9"/>
    </row>
    <row r="72" customFormat="false" ht="15" hidden="false" customHeight="false" outlineLevel="0" collapsed="false">
      <c r="A72" s="20" t="s">
        <v>140</v>
      </c>
      <c r="B72" s="74" t="s">
        <v>141</v>
      </c>
      <c r="C72" s="75" t="s">
        <v>142</v>
      </c>
      <c r="D72" s="61" t="s">
        <v>35</v>
      </c>
      <c r="E72" s="76" t="n">
        <v>1881.95</v>
      </c>
      <c r="F72" s="43" t="n">
        <v>218.45</v>
      </c>
      <c r="G72" s="26" t="n">
        <f aca="false">ROUND(F72*E72,2)</f>
        <v>411111.98</v>
      </c>
      <c r="H72" s="27"/>
      <c r="I72" s="9"/>
    </row>
    <row r="73" customFormat="false" ht="15" hidden="false" customHeight="false" outlineLevel="0" collapsed="false">
      <c r="A73" s="20" t="s">
        <v>143</v>
      </c>
      <c r="B73" s="74" t="n">
        <v>100739</v>
      </c>
      <c r="C73" s="75" t="s">
        <v>144</v>
      </c>
      <c r="D73" s="61" t="s">
        <v>35</v>
      </c>
      <c r="E73" s="76" t="n">
        <f aca="false">E72</f>
        <v>1881.95</v>
      </c>
      <c r="F73" s="43" t="n">
        <v>9.95</v>
      </c>
      <c r="G73" s="26" t="n">
        <f aca="false">ROUND(F73*E73,2)</f>
        <v>18725.4</v>
      </c>
      <c r="H73" s="27"/>
      <c r="I73" s="9"/>
    </row>
    <row r="74" customFormat="false" ht="15" hidden="false" customHeight="false" outlineLevel="0" collapsed="false">
      <c r="A74" s="20" t="s">
        <v>145</v>
      </c>
      <c r="B74" s="74" t="s">
        <v>146</v>
      </c>
      <c r="C74" s="75" t="s">
        <v>147</v>
      </c>
      <c r="D74" s="61" t="s">
        <v>35</v>
      </c>
      <c r="E74" s="76" t="n">
        <v>1681.45</v>
      </c>
      <c r="F74" s="43" t="n">
        <v>21.01</v>
      </c>
      <c r="G74" s="26" t="n">
        <f aca="false">ROUND(F74*E74,2)</f>
        <v>35327.26</v>
      </c>
      <c r="H74" s="27"/>
      <c r="I74" s="9"/>
    </row>
    <row r="75" customFormat="false" ht="14.25" hidden="false" customHeight="true" outlineLevel="0" collapsed="false">
      <c r="A75" s="17" t="s">
        <v>148</v>
      </c>
      <c r="B75" s="56" t="s">
        <v>149</v>
      </c>
      <c r="C75" s="56"/>
      <c r="D75" s="84"/>
      <c r="E75" s="85"/>
      <c r="F75" s="89"/>
      <c r="G75" s="87" t="n">
        <f aca="false">SUM(G76:G78)</f>
        <v>48227.8</v>
      </c>
      <c r="H75" s="88"/>
      <c r="I75" s="9"/>
    </row>
    <row r="76" customFormat="false" ht="15" hidden="false" customHeight="false" outlineLevel="0" collapsed="false">
      <c r="A76" s="20" t="s">
        <v>150</v>
      </c>
      <c r="B76" s="74" t="n">
        <v>94229</v>
      </c>
      <c r="C76" s="75" t="s">
        <v>151</v>
      </c>
      <c r="D76" s="61" t="s">
        <v>152</v>
      </c>
      <c r="E76" s="76" t="n">
        <f aca="false">47.61+67.48+5.56*2+10.94</f>
        <v>137.15</v>
      </c>
      <c r="F76" s="43" t="n">
        <v>215.11</v>
      </c>
      <c r="G76" s="26" t="n">
        <f aca="false">ROUND(F76*E76,2)</f>
        <v>29502.34</v>
      </c>
      <c r="H76" s="90"/>
      <c r="I76" s="91" t="n">
        <v>75.88</v>
      </c>
    </row>
    <row r="77" customFormat="false" ht="15" hidden="false" customHeight="false" outlineLevel="0" collapsed="false">
      <c r="A77" s="20" t="s">
        <v>153</v>
      </c>
      <c r="B77" s="74" t="s">
        <v>154</v>
      </c>
      <c r="C77" s="75" t="s">
        <v>155</v>
      </c>
      <c r="D77" s="61" t="s">
        <v>152</v>
      </c>
      <c r="E77" s="76" t="n">
        <f aca="false">121.04+18.85+6.2+52.93+96.78</f>
        <v>295.8</v>
      </c>
      <c r="F77" s="43" t="n">
        <v>38.93</v>
      </c>
      <c r="G77" s="26" t="n">
        <f aca="false">ROUND(F77*E77,2)</f>
        <v>11515.49</v>
      </c>
      <c r="H77" s="27"/>
      <c r="I77" s="9"/>
    </row>
    <row r="78" customFormat="false" ht="27.75" hidden="false" customHeight="true" outlineLevel="0" collapsed="false">
      <c r="A78" s="20" t="s">
        <v>156</v>
      </c>
      <c r="B78" s="74" t="n">
        <v>91790</v>
      </c>
      <c r="C78" s="75" t="s">
        <v>157</v>
      </c>
      <c r="D78" s="61" t="s">
        <v>152</v>
      </c>
      <c r="E78" s="76" t="n">
        <f aca="false">7.65*10*1.2</f>
        <v>91.8</v>
      </c>
      <c r="F78" s="43" t="n">
        <v>78.54</v>
      </c>
      <c r="G78" s="26" t="n">
        <f aca="false">ROUND(F78*E78,2)</f>
        <v>7209.97</v>
      </c>
      <c r="H78" s="27"/>
      <c r="I78" s="9"/>
    </row>
    <row r="79" customFormat="false" ht="14.25" hidden="false" customHeight="true" outlineLevel="0" collapsed="false">
      <c r="A79" s="44" t="s">
        <v>158</v>
      </c>
      <c r="B79" s="44"/>
      <c r="C79" s="44"/>
      <c r="D79" s="44"/>
      <c r="E79" s="44"/>
      <c r="F79" s="44"/>
      <c r="G79" s="45" t="n">
        <f aca="false">G69+G71+G75</f>
        <v>1172147.62</v>
      </c>
      <c r="H79" s="46" t="n">
        <v>1111521.34</v>
      </c>
      <c r="I79" s="9"/>
    </row>
    <row r="80" customFormat="false" ht="14.25" hidden="false" customHeight="true" outlineLevel="0" collapsed="false">
      <c r="A80" s="92"/>
      <c r="B80" s="32"/>
      <c r="C80" s="93"/>
      <c r="D80" s="94"/>
      <c r="E80" s="35"/>
      <c r="F80" s="95"/>
      <c r="G80" s="26"/>
      <c r="H80" s="27"/>
      <c r="I80" s="9"/>
    </row>
    <row r="81" customFormat="false" ht="14.25" hidden="false" customHeight="true" outlineLevel="0" collapsed="false">
      <c r="A81" s="17" t="n">
        <v>6</v>
      </c>
      <c r="B81" s="56" t="s">
        <v>159</v>
      </c>
      <c r="C81" s="56"/>
      <c r="D81" s="57"/>
      <c r="E81" s="58"/>
      <c r="F81" s="14"/>
      <c r="G81" s="15"/>
      <c r="H81" s="16"/>
      <c r="I81" s="64"/>
    </row>
    <row r="82" customFormat="false" ht="14.25" hidden="false" customHeight="true" outlineLevel="0" collapsed="false">
      <c r="A82" s="17" t="s">
        <v>160</v>
      </c>
      <c r="B82" s="56" t="s">
        <v>161</v>
      </c>
      <c r="C82" s="56"/>
      <c r="D82" s="57"/>
      <c r="E82" s="58"/>
      <c r="F82" s="14"/>
      <c r="G82" s="87" t="n">
        <f aca="false">SUM(G83:G84)</f>
        <v>1983.7</v>
      </c>
      <c r="H82" s="88"/>
      <c r="I82" s="64"/>
    </row>
    <row r="83" customFormat="false" ht="19.5" hidden="false" customHeight="true" outlineLevel="0" collapsed="false">
      <c r="A83" s="20" t="s">
        <v>162</v>
      </c>
      <c r="B83" s="21" t="n">
        <v>97622</v>
      </c>
      <c r="C83" s="62" t="s">
        <v>163</v>
      </c>
      <c r="D83" s="61" t="s">
        <v>68</v>
      </c>
      <c r="E83" s="42" t="n">
        <v>12.3</v>
      </c>
      <c r="F83" s="43" t="n">
        <v>42.71</v>
      </c>
      <c r="G83" s="26" t="n">
        <f aca="false">ROUND(F83*E83,2)</f>
        <v>525.33</v>
      </c>
      <c r="H83" s="27"/>
      <c r="I83" s="9"/>
    </row>
    <row r="84" customFormat="false" ht="15.75" hidden="false" customHeight="true" outlineLevel="0" collapsed="false">
      <c r="A84" s="20" t="s">
        <v>164</v>
      </c>
      <c r="B84" s="96" t="s">
        <v>165</v>
      </c>
      <c r="C84" s="62" t="s">
        <v>166</v>
      </c>
      <c r="D84" s="61" t="s">
        <v>35</v>
      </c>
      <c r="E84" s="42" t="n">
        <v>565.26</v>
      </c>
      <c r="F84" s="43" t="n">
        <v>2.58</v>
      </c>
      <c r="G84" s="26" t="n">
        <f aca="false">ROUND(F84*E84,2)</f>
        <v>1458.37</v>
      </c>
      <c r="H84" s="27"/>
      <c r="I84" s="9"/>
    </row>
    <row r="85" customFormat="false" ht="14.25" hidden="false" customHeight="true" outlineLevel="0" collapsed="false">
      <c r="A85" s="17" t="s">
        <v>167</v>
      </c>
      <c r="B85" s="97" t="s">
        <v>168</v>
      </c>
      <c r="C85" s="97"/>
      <c r="D85" s="98"/>
      <c r="E85" s="99"/>
      <c r="F85" s="89"/>
      <c r="G85" s="87" t="n">
        <f aca="false">SUM(G86:G91)</f>
        <v>152121.96</v>
      </c>
      <c r="H85" s="88"/>
      <c r="I85" s="64"/>
    </row>
    <row r="86" customFormat="false" ht="15" hidden="false" customHeight="false" outlineLevel="0" collapsed="false">
      <c r="A86" s="40" t="s">
        <v>169</v>
      </c>
      <c r="B86" s="21" t="n">
        <v>103324</v>
      </c>
      <c r="C86" s="60" t="s">
        <v>170</v>
      </c>
      <c r="D86" s="61" t="s">
        <v>35</v>
      </c>
      <c r="E86" s="76" t="n">
        <v>1279.52</v>
      </c>
      <c r="F86" s="43" t="n">
        <v>70.01</v>
      </c>
      <c r="G86" s="26" t="n">
        <f aca="false">ROUND(F86*E86,2)</f>
        <v>89579.2</v>
      </c>
      <c r="H86" s="27"/>
      <c r="I86" s="9"/>
    </row>
    <row r="87" customFormat="false" ht="15" hidden="false" customHeight="false" outlineLevel="0" collapsed="false">
      <c r="A87" s="40" t="s">
        <v>171</v>
      </c>
      <c r="B87" s="21" t="n">
        <v>103322</v>
      </c>
      <c r="C87" s="60" t="s">
        <v>172</v>
      </c>
      <c r="D87" s="61" t="s">
        <v>35</v>
      </c>
      <c r="E87" s="76" t="n">
        <v>851.97</v>
      </c>
      <c r="F87" s="43" t="n">
        <v>52.43</v>
      </c>
      <c r="G87" s="26" t="n">
        <f aca="false">ROUND(F87*E87,2)</f>
        <v>44668.79</v>
      </c>
      <c r="H87" s="27"/>
      <c r="I87" s="9"/>
    </row>
    <row r="88" customFormat="false" ht="15" hidden="false" customHeight="false" outlineLevel="0" collapsed="false">
      <c r="A88" s="40" t="s">
        <v>173</v>
      </c>
      <c r="B88" s="21" t="n">
        <v>93191</v>
      </c>
      <c r="C88" s="60" t="s">
        <v>174</v>
      </c>
      <c r="D88" s="61" t="s">
        <v>152</v>
      </c>
      <c r="E88" s="76" t="n">
        <v>180.59</v>
      </c>
      <c r="F88" s="43" t="n">
        <v>47.56</v>
      </c>
      <c r="G88" s="26" t="n">
        <f aca="false">ROUND(F88*E88,2)</f>
        <v>8588.86</v>
      </c>
      <c r="H88" s="27"/>
      <c r="I88" s="9"/>
    </row>
    <row r="89" customFormat="false" ht="15" hidden="false" customHeight="false" outlineLevel="0" collapsed="false">
      <c r="A89" s="40" t="s">
        <v>175</v>
      </c>
      <c r="B89" s="21" t="n">
        <v>93199</v>
      </c>
      <c r="C89" s="60" t="s">
        <v>176</v>
      </c>
      <c r="D89" s="61" t="s">
        <v>152</v>
      </c>
      <c r="E89" s="76" t="n">
        <v>144.37</v>
      </c>
      <c r="F89" s="43" t="n">
        <v>35.82</v>
      </c>
      <c r="G89" s="26" t="n">
        <f aca="false">ROUND(F89*E89,2)</f>
        <v>5171.33</v>
      </c>
      <c r="H89" s="27"/>
      <c r="I89" s="9"/>
    </row>
    <row r="90" customFormat="false" ht="15" hidden="false" customHeight="false" outlineLevel="0" collapsed="false">
      <c r="A90" s="40" t="s">
        <v>177</v>
      </c>
      <c r="B90" s="21" t="n">
        <v>101162</v>
      </c>
      <c r="C90" s="60" t="s">
        <v>178</v>
      </c>
      <c r="D90" s="61" t="s">
        <v>35</v>
      </c>
      <c r="E90" s="76" t="n">
        <v>21.02</v>
      </c>
      <c r="F90" s="43" t="n">
        <v>137.37</v>
      </c>
      <c r="G90" s="26" t="n">
        <f aca="false">ROUND(F90*E90,2)</f>
        <v>2887.52</v>
      </c>
      <c r="H90" s="27"/>
      <c r="I90" s="9"/>
    </row>
    <row r="91" customFormat="false" ht="15.75" hidden="false" customHeight="true" outlineLevel="0" collapsed="false">
      <c r="A91" s="40" t="s">
        <v>179</v>
      </c>
      <c r="B91" s="21" t="n">
        <v>93200</v>
      </c>
      <c r="C91" s="60" t="s">
        <v>180</v>
      </c>
      <c r="D91" s="61" t="s">
        <v>152</v>
      </c>
      <c r="E91" s="76" t="n">
        <v>455.86</v>
      </c>
      <c r="F91" s="43" t="n">
        <v>2.69</v>
      </c>
      <c r="G91" s="26" t="n">
        <f aca="false">ROUND(F91*E91,2)</f>
        <v>1226.26</v>
      </c>
      <c r="H91" s="27"/>
      <c r="I91" s="9"/>
    </row>
    <row r="92" customFormat="false" ht="14.25" hidden="false" customHeight="true" outlineLevel="0" collapsed="false">
      <c r="A92" s="17" t="s">
        <v>181</v>
      </c>
      <c r="B92" s="100" t="s">
        <v>182</v>
      </c>
      <c r="C92" s="100"/>
      <c r="D92" s="101"/>
      <c r="E92" s="102"/>
      <c r="F92" s="89"/>
      <c r="G92" s="87" t="n">
        <f aca="false">SUM(G93:G96)</f>
        <v>210503.81</v>
      </c>
      <c r="H92" s="88"/>
      <c r="I92" s="9"/>
    </row>
    <row r="93" customFormat="false" ht="15" hidden="false" customHeight="false" outlineLevel="0" collapsed="false">
      <c r="A93" s="40" t="s">
        <v>183</v>
      </c>
      <c r="B93" s="21" t="n">
        <v>87905</v>
      </c>
      <c r="C93" s="60" t="s">
        <v>184</v>
      </c>
      <c r="D93" s="61" t="s">
        <v>35</v>
      </c>
      <c r="E93" s="42" t="n">
        <v>3742.96</v>
      </c>
      <c r="F93" s="43" t="n">
        <v>7.59</v>
      </c>
      <c r="G93" s="26" t="n">
        <f aca="false">ROUND(F93*E93,2)</f>
        <v>28409.07</v>
      </c>
      <c r="H93" s="27"/>
      <c r="I93" s="9"/>
    </row>
    <row r="94" customFormat="false" ht="15" hidden="false" customHeight="false" outlineLevel="0" collapsed="false">
      <c r="A94" s="40" t="s">
        <v>185</v>
      </c>
      <c r="B94" s="21" t="n">
        <v>89048</v>
      </c>
      <c r="C94" s="60" t="s">
        <v>186</v>
      </c>
      <c r="D94" s="61" t="s">
        <v>35</v>
      </c>
      <c r="E94" s="42" t="n">
        <v>2451.25</v>
      </c>
      <c r="F94" s="43" t="n">
        <v>31.81</v>
      </c>
      <c r="G94" s="26" t="n">
        <f aca="false">ROUND(F94*E94,2)</f>
        <v>77974.26</v>
      </c>
      <c r="H94" s="27"/>
      <c r="I94" s="9"/>
    </row>
    <row r="95" customFormat="false" ht="15" hidden="false" customHeight="false" outlineLevel="0" collapsed="false">
      <c r="A95" s="40" t="s">
        <v>187</v>
      </c>
      <c r="B95" s="21" t="n">
        <v>87775</v>
      </c>
      <c r="C95" s="60" t="s">
        <v>188</v>
      </c>
      <c r="D95" s="61" t="s">
        <v>35</v>
      </c>
      <c r="E95" s="42" t="n">
        <v>1291.71</v>
      </c>
      <c r="F95" s="43" t="n">
        <v>48.43</v>
      </c>
      <c r="G95" s="26" t="n">
        <f aca="false">ROUND(F95*E95,2)</f>
        <v>62557.52</v>
      </c>
      <c r="H95" s="27"/>
      <c r="I95" s="9"/>
    </row>
    <row r="96" customFormat="false" ht="15" hidden="false" customHeight="false" outlineLevel="0" collapsed="false">
      <c r="A96" s="40" t="s">
        <v>189</v>
      </c>
      <c r="B96" s="21" t="n">
        <v>89170</v>
      </c>
      <c r="C96" s="60" t="s">
        <v>190</v>
      </c>
      <c r="D96" s="61" t="s">
        <v>35</v>
      </c>
      <c r="E96" s="42" t="n">
        <v>690.3</v>
      </c>
      <c r="F96" s="43" t="n">
        <v>60.21</v>
      </c>
      <c r="G96" s="26" t="n">
        <f aca="false">ROUND(F96*E96,2)</f>
        <v>41562.96</v>
      </c>
      <c r="H96" s="27"/>
      <c r="I96" s="9"/>
    </row>
    <row r="97" customFormat="false" ht="14.25" hidden="false" customHeight="true" outlineLevel="0" collapsed="false">
      <c r="A97" s="17" t="s">
        <v>191</v>
      </c>
      <c r="B97" s="103" t="s">
        <v>192</v>
      </c>
      <c r="C97" s="103"/>
      <c r="D97" s="104"/>
      <c r="E97" s="39"/>
      <c r="F97" s="89"/>
      <c r="G97" s="87" t="n">
        <f aca="false">SUM(G98)</f>
        <v>150495.78</v>
      </c>
      <c r="H97" s="88"/>
      <c r="I97" s="9"/>
    </row>
    <row r="98" customFormat="false" ht="15.75" hidden="false" customHeight="true" outlineLevel="0" collapsed="false">
      <c r="A98" s="20" t="s">
        <v>193</v>
      </c>
      <c r="B98" s="21" t="n">
        <v>96486</v>
      </c>
      <c r="C98" s="62" t="s">
        <v>194</v>
      </c>
      <c r="D98" s="61" t="s">
        <v>35</v>
      </c>
      <c r="E98" s="42" t="n">
        <v>1786.3</v>
      </c>
      <c r="F98" s="43" t="n">
        <v>84.25</v>
      </c>
      <c r="G98" s="26" t="n">
        <f aca="false">ROUND(F98*E98,2)</f>
        <v>150495.78</v>
      </c>
      <c r="H98" s="27"/>
      <c r="I98" s="9"/>
    </row>
    <row r="99" customFormat="false" ht="14.25" hidden="false" customHeight="true" outlineLevel="0" collapsed="false">
      <c r="A99" s="17" t="s">
        <v>195</v>
      </c>
      <c r="B99" s="97" t="s">
        <v>196</v>
      </c>
      <c r="C99" s="97"/>
      <c r="D99" s="98"/>
      <c r="E99" s="99"/>
      <c r="F99" s="89"/>
      <c r="G99" s="87" t="n">
        <f aca="false">SUM(G100:G102)</f>
        <v>27859.42</v>
      </c>
      <c r="H99" s="88"/>
      <c r="I99" s="64"/>
    </row>
    <row r="100" customFormat="false" ht="15.75" hidden="false" customHeight="true" outlineLevel="0" collapsed="false">
      <c r="A100" s="40" t="s">
        <v>197</v>
      </c>
      <c r="B100" s="21" t="n">
        <v>88489</v>
      </c>
      <c r="C100" s="105" t="s">
        <v>198</v>
      </c>
      <c r="D100" s="61" t="s">
        <v>35</v>
      </c>
      <c r="E100" s="106" t="n">
        <v>1769.45</v>
      </c>
      <c r="F100" s="43" t="n">
        <v>12.77</v>
      </c>
      <c r="G100" s="26" t="n">
        <f aca="false">ROUND(F100*E100,2)</f>
        <v>22595.88</v>
      </c>
      <c r="H100" s="27"/>
      <c r="I100" s="64"/>
    </row>
    <row r="101" customFormat="false" ht="15.75" hidden="false" customHeight="true" outlineLevel="0" collapsed="false">
      <c r="A101" s="40" t="s">
        <v>199</v>
      </c>
      <c r="B101" s="21" t="n">
        <v>88485</v>
      </c>
      <c r="C101" s="105" t="s">
        <v>200</v>
      </c>
      <c r="D101" s="61" t="s">
        <v>35</v>
      </c>
      <c r="E101" s="106" t="n">
        <f aca="false">E100</f>
        <v>1769.45</v>
      </c>
      <c r="F101" s="43" t="n">
        <v>2.73</v>
      </c>
      <c r="G101" s="26" t="n">
        <f aca="false">ROUND(F101*E101,2)</f>
        <v>4830.6</v>
      </c>
      <c r="H101" s="27"/>
      <c r="I101" s="64"/>
    </row>
    <row r="102" customFormat="false" ht="15.75" hidden="false" customHeight="true" outlineLevel="0" collapsed="false">
      <c r="A102" s="40" t="s">
        <v>201</v>
      </c>
      <c r="B102" s="21" t="n">
        <v>102218</v>
      </c>
      <c r="C102" s="105" t="s">
        <v>202</v>
      </c>
      <c r="D102" s="61" t="s">
        <v>35</v>
      </c>
      <c r="E102" s="106" t="n">
        <v>31.08</v>
      </c>
      <c r="F102" s="43" t="n">
        <v>13.93</v>
      </c>
      <c r="G102" s="26" t="n">
        <f aca="false">ROUND(F102*E102,2)</f>
        <v>432.94</v>
      </c>
      <c r="H102" s="27"/>
      <c r="I102" s="64"/>
    </row>
    <row r="103" customFormat="false" ht="14.25" hidden="false" customHeight="true" outlineLevel="0" collapsed="false">
      <c r="A103" s="17" t="s">
        <v>203</v>
      </c>
      <c r="B103" s="56" t="s">
        <v>204</v>
      </c>
      <c r="C103" s="57"/>
      <c r="D103" s="57"/>
      <c r="E103" s="58"/>
      <c r="F103" s="89"/>
      <c r="G103" s="87" t="n">
        <f aca="false">SUM(G104:G105)</f>
        <v>22953.69</v>
      </c>
      <c r="H103" s="88"/>
      <c r="I103" s="9"/>
    </row>
    <row r="104" customFormat="false" ht="15.75" hidden="false" customHeight="true" outlineLevel="0" collapsed="false">
      <c r="A104" s="20" t="s">
        <v>205</v>
      </c>
      <c r="B104" s="96" t="n">
        <v>88423</v>
      </c>
      <c r="C104" s="60" t="s">
        <v>206</v>
      </c>
      <c r="D104" s="61" t="s">
        <v>35</v>
      </c>
      <c r="E104" s="42" t="n">
        <v>1291.71</v>
      </c>
      <c r="F104" s="43" t="n">
        <v>15.04</v>
      </c>
      <c r="G104" s="26" t="n">
        <f aca="false">ROUND(F104*E104,2)</f>
        <v>19427.32</v>
      </c>
      <c r="H104" s="27"/>
      <c r="I104" s="9"/>
    </row>
    <row r="105" customFormat="false" ht="15.75" hidden="false" customHeight="true" outlineLevel="0" collapsed="false">
      <c r="A105" s="20" t="s">
        <v>207</v>
      </c>
      <c r="B105" s="107" t="n">
        <v>88485</v>
      </c>
      <c r="C105" s="60" t="s">
        <v>200</v>
      </c>
      <c r="D105" s="61" t="s">
        <v>35</v>
      </c>
      <c r="E105" s="42" t="n">
        <f aca="false">E104</f>
        <v>1291.71</v>
      </c>
      <c r="F105" s="43" t="n">
        <v>2.73</v>
      </c>
      <c r="G105" s="26" t="n">
        <f aca="false">ROUND(F105*E105,2)</f>
        <v>3526.37</v>
      </c>
      <c r="H105" s="27"/>
      <c r="I105" s="9"/>
    </row>
    <row r="106" customFormat="false" ht="14.25" hidden="false" customHeight="true" outlineLevel="0" collapsed="false">
      <c r="A106" s="17" t="s">
        <v>208</v>
      </c>
      <c r="B106" s="56" t="s">
        <v>209</v>
      </c>
      <c r="C106" s="56"/>
      <c r="D106" s="57"/>
      <c r="E106" s="58"/>
      <c r="F106" s="89"/>
      <c r="G106" s="87" t="n">
        <f aca="false">SUM(G107:G112)</f>
        <v>149704.66</v>
      </c>
      <c r="H106" s="88"/>
      <c r="I106" s="64"/>
    </row>
    <row r="107" customFormat="false" ht="15" hidden="false" customHeight="false" outlineLevel="0" collapsed="false">
      <c r="A107" s="20" t="s">
        <v>210</v>
      </c>
      <c r="B107" s="108" t="s">
        <v>211</v>
      </c>
      <c r="C107" s="109" t="s">
        <v>212</v>
      </c>
      <c r="D107" s="110" t="s">
        <v>35</v>
      </c>
      <c r="E107" s="111" t="n">
        <v>1444.42</v>
      </c>
      <c r="F107" s="43" t="n">
        <v>67.41</v>
      </c>
      <c r="G107" s="26" t="n">
        <f aca="false">ROUND(F107*E107,2)</f>
        <v>97368.35</v>
      </c>
      <c r="H107" s="27"/>
      <c r="I107" s="64"/>
    </row>
    <row r="108" customFormat="false" ht="14.25" hidden="false" customHeight="true" outlineLevel="0" collapsed="false">
      <c r="A108" s="20" t="s">
        <v>213</v>
      </c>
      <c r="B108" s="21" t="s">
        <v>214</v>
      </c>
      <c r="C108" s="62" t="s">
        <v>215</v>
      </c>
      <c r="D108" s="61" t="s">
        <v>35</v>
      </c>
      <c r="E108" s="106" t="n">
        <v>3.76</v>
      </c>
      <c r="F108" s="43" t="n">
        <v>150.43</v>
      </c>
      <c r="G108" s="26" t="n">
        <f aca="false">ROUND(F108*E108,2)</f>
        <v>565.62</v>
      </c>
      <c r="H108" s="27"/>
      <c r="I108" s="64"/>
    </row>
    <row r="109" customFormat="false" ht="15" hidden="false" customHeight="false" outlineLevel="0" collapsed="false">
      <c r="A109" s="20" t="s">
        <v>216</v>
      </c>
      <c r="B109" s="21" t="s">
        <v>217</v>
      </c>
      <c r="C109" s="62" t="s">
        <v>218</v>
      </c>
      <c r="D109" s="61" t="s">
        <v>152</v>
      </c>
      <c r="E109" s="106" t="n">
        <v>195.59</v>
      </c>
      <c r="F109" s="43" t="n">
        <v>56.93</v>
      </c>
      <c r="G109" s="26" t="n">
        <f aca="false">ROUND(F109*E109,2)</f>
        <v>11134.94</v>
      </c>
      <c r="H109" s="27"/>
      <c r="I109" s="64" t="s">
        <v>51</v>
      </c>
    </row>
    <row r="110" customFormat="false" ht="15" hidden="false" customHeight="false" outlineLevel="0" collapsed="false">
      <c r="A110" s="20" t="s">
        <v>219</v>
      </c>
      <c r="B110" s="21" t="s">
        <v>220</v>
      </c>
      <c r="C110" s="62" t="s">
        <v>221</v>
      </c>
      <c r="D110" s="61" t="s">
        <v>152</v>
      </c>
      <c r="E110" s="76" t="n">
        <v>12</v>
      </c>
      <c r="F110" s="43" t="n">
        <v>17.94</v>
      </c>
      <c r="G110" s="26" t="n">
        <f aca="false">ROUND(F110*E110,2)</f>
        <v>215.28</v>
      </c>
      <c r="H110" s="27"/>
      <c r="I110" s="64"/>
    </row>
    <row r="111" customFormat="false" ht="15.75" hidden="false" customHeight="true" outlineLevel="0" collapsed="false">
      <c r="A111" s="20" t="s">
        <v>222</v>
      </c>
      <c r="B111" s="21" t="s">
        <v>223</v>
      </c>
      <c r="C111" s="62" t="s">
        <v>224</v>
      </c>
      <c r="D111" s="61" t="s">
        <v>152</v>
      </c>
      <c r="E111" s="106" t="n">
        <v>151.7</v>
      </c>
      <c r="F111" s="43" t="n">
        <v>29.7</v>
      </c>
      <c r="G111" s="26" t="n">
        <f aca="false">ROUND(F111*E111,2)</f>
        <v>4505.49</v>
      </c>
      <c r="H111" s="27"/>
      <c r="I111" s="64"/>
    </row>
    <row r="112" customFormat="false" ht="27" hidden="false" customHeight="true" outlineLevel="0" collapsed="false">
      <c r="A112" s="20" t="s">
        <v>225</v>
      </c>
      <c r="B112" s="21" t="s">
        <v>226</v>
      </c>
      <c r="C112" s="62" t="s">
        <v>227</v>
      </c>
      <c r="D112" s="61" t="s">
        <v>35</v>
      </c>
      <c r="E112" s="106" t="n">
        <v>342.08</v>
      </c>
      <c r="F112" s="43" t="n">
        <v>104.99</v>
      </c>
      <c r="G112" s="26" t="n">
        <f aca="false">ROUND(F112*E112,2)</f>
        <v>35914.98</v>
      </c>
      <c r="H112" s="27"/>
      <c r="I112" s="64" t="s">
        <v>51</v>
      </c>
    </row>
    <row r="113" customFormat="false" ht="14.25" hidden="false" customHeight="true" outlineLevel="0" collapsed="false">
      <c r="A113" s="17" t="s">
        <v>228</v>
      </c>
      <c r="B113" s="103" t="s">
        <v>229</v>
      </c>
      <c r="C113" s="103"/>
      <c r="D113" s="112"/>
      <c r="E113" s="39"/>
      <c r="F113" s="89"/>
      <c r="G113" s="87" t="n">
        <f aca="false">SUM(G114:G122)</f>
        <v>51893.35</v>
      </c>
      <c r="H113" s="88"/>
      <c r="I113" s="9"/>
    </row>
    <row r="114" customFormat="false" ht="15" hidden="false" customHeight="false" outlineLevel="0" collapsed="false">
      <c r="A114" s="20" t="s">
        <v>230</v>
      </c>
      <c r="B114" s="21" t="s">
        <v>231</v>
      </c>
      <c r="C114" s="62" t="s">
        <v>232</v>
      </c>
      <c r="D114" s="61" t="s">
        <v>35</v>
      </c>
      <c r="E114" s="106" t="n">
        <v>19.01</v>
      </c>
      <c r="F114" s="43" t="n">
        <v>614.36</v>
      </c>
      <c r="G114" s="26" t="n">
        <f aca="false">ROUND(F114*E114,2)</f>
        <v>11678.98</v>
      </c>
      <c r="H114" s="27"/>
      <c r="I114" s="9"/>
    </row>
    <row r="115" customFormat="false" ht="15" hidden="false" customHeight="false" outlineLevel="0" collapsed="false">
      <c r="A115" s="20" t="s">
        <v>233</v>
      </c>
      <c r="B115" s="21" t="s">
        <v>234</v>
      </c>
      <c r="C115" s="62" t="s">
        <v>235</v>
      </c>
      <c r="D115" s="61" t="s">
        <v>39</v>
      </c>
      <c r="E115" s="106" t="n">
        <v>7</v>
      </c>
      <c r="F115" s="43" t="n">
        <v>93.37</v>
      </c>
      <c r="G115" s="26" t="n">
        <f aca="false">ROUND(F115*E115,2)</f>
        <v>653.59</v>
      </c>
      <c r="H115" s="27"/>
      <c r="I115" s="9"/>
    </row>
    <row r="116" customFormat="false" ht="15" hidden="false" customHeight="false" outlineLevel="0" collapsed="false">
      <c r="A116" s="20" t="s">
        <v>236</v>
      </c>
      <c r="B116" s="21" t="s">
        <v>237</v>
      </c>
      <c r="C116" s="62" t="s">
        <v>238</v>
      </c>
      <c r="D116" s="61" t="s">
        <v>39</v>
      </c>
      <c r="E116" s="106" t="n">
        <v>5</v>
      </c>
      <c r="F116" s="43" t="n">
        <v>138.27</v>
      </c>
      <c r="G116" s="26" t="n">
        <f aca="false">ROUND(F116*E116,2)</f>
        <v>691.35</v>
      </c>
      <c r="H116" s="27"/>
      <c r="I116" s="9"/>
    </row>
    <row r="117" customFormat="false" ht="15" hidden="false" customHeight="false" outlineLevel="0" collapsed="false">
      <c r="A117" s="20" t="s">
        <v>239</v>
      </c>
      <c r="B117" s="21" t="s">
        <v>240</v>
      </c>
      <c r="C117" s="62" t="s">
        <v>241</v>
      </c>
      <c r="D117" s="61" t="s">
        <v>39</v>
      </c>
      <c r="E117" s="106" t="n">
        <v>7</v>
      </c>
      <c r="F117" s="43" t="n">
        <v>815.93</v>
      </c>
      <c r="G117" s="26" t="n">
        <f aca="false">ROUND(F117*E117,2)</f>
        <v>5711.51</v>
      </c>
      <c r="H117" s="27"/>
      <c r="I117" s="9"/>
    </row>
    <row r="118" customFormat="false" ht="15.75" hidden="false" customHeight="true" outlineLevel="0" collapsed="false">
      <c r="A118" s="20" t="s">
        <v>242</v>
      </c>
      <c r="B118" s="21" t="s">
        <v>243</v>
      </c>
      <c r="C118" s="62" t="s">
        <v>244</v>
      </c>
      <c r="D118" s="61" t="s">
        <v>39</v>
      </c>
      <c r="E118" s="106" t="n">
        <v>2</v>
      </c>
      <c r="F118" s="43" t="n">
        <v>150.15</v>
      </c>
      <c r="G118" s="26" t="n">
        <f aca="false">ROUND(F118*E118,2)</f>
        <v>300.3</v>
      </c>
      <c r="H118" s="27"/>
      <c r="I118" s="9"/>
    </row>
    <row r="119" customFormat="false" ht="15.75" hidden="false" customHeight="true" outlineLevel="0" collapsed="false">
      <c r="A119" s="20" t="s">
        <v>245</v>
      </c>
      <c r="B119" s="21" t="s">
        <v>246</v>
      </c>
      <c r="C119" s="62" t="s">
        <v>247</v>
      </c>
      <c r="D119" s="61" t="s">
        <v>35</v>
      </c>
      <c r="E119" s="106" t="n">
        <v>2.52</v>
      </c>
      <c r="F119" s="43" t="n">
        <v>467.53</v>
      </c>
      <c r="G119" s="26" t="n">
        <f aca="false">ROUND(F119*E119,2)</f>
        <v>1178.18</v>
      </c>
      <c r="H119" s="27"/>
      <c r="I119" s="9"/>
    </row>
    <row r="120" customFormat="false" ht="41.25" hidden="false" customHeight="true" outlineLevel="0" collapsed="false">
      <c r="A120" s="20" t="s">
        <v>248</v>
      </c>
      <c r="B120" s="21" t="s">
        <v>249</v>
      </c>
      <c r="C120" s="62" t="s">
        <v>250</v>
      </c>
      <c r="D120" s="61" t="s">
        <v>39</v>
      </c>
      <c r="E120" s="106" t="n">
        <v>2</v>
      </c>
      <c r="F120" s="43" t="n">
        <v>892.35</v>
      </c>
      <c r="G120" s="26" t="n">
        <f aca="false">ROUND(F120*E120,2)</f>
        <v>1784.7</v>
      </c>
      <c r="H120" s="27"/>
      <c r="I120" s="9"/>
    </row>
    <row r="121" customFormat="false" ht="15" hidden="false" customHeight="false" outlineLevel="0" collapsed="false">
      <c r="A121" s="20" t="s">
        <v>251</v>
      </c>
      <c r="B121" s="21" t="s">
        <v>252</v>
      </c>
      <c r="C121" s="62" t="s">
        <v>253</v>
      </c>
      <c r="D121" s="61" t="s">
        <v>35</v>
      </c>
      <c r="E121" s="106" t="n">
        <v>2</v>
      </c>
      <c r="F121" s="43" t="n">
        <v>3994.92</v>
      </c>
      <c r="G121" s="26" t="n">
        <f aca="false">ROUND(F121*E121,2)</f>
        <v>7989.84</v>
      </c>
      <c r="H121" s="27"/>
      <c r="I121" s="9"/>
    </row>
    <row r="122" customFormat="false" ht="15" hidden="false" customHeight="false" outlineLevel="0" collapsed="false">
      <c r="A122" s="20" t="s">
        <v>254</v>
      </c>
      <c r="B122" s="21" t="s">
        <v>255</v>
      </c>
      <c r="C122" s="62" t="s">
        <v>256</v>
      </c>
      <c r="D122" s="61" t="s">
        <v>35</v>
      </c>
      <c r="E122" s="106" t="n">
        <v>43.34</v>
      </c>
      <c r="F122" s="43" t="n">
        <v>505.42</v>
      </c>
      <c r="G122" s="26" t="n">
        <f aca="false">ROUND(F122*E122,2)</f>
        <v>21904.9</v>
      </c>
      <c r="H122" s="27"/>
      <c r="I122" s="9"/>
    </row>
    <row r="123" customFormat="false" ht="14.25" hidden="false" customHeight="true" outlineLevel="0" collapsed="false">
      <c r="A123" s="17" t="s">
        <v>257</v>
      </c>
      <c r="B123" s="56" t="s">
        <v>258</v>
      </c>
      <c r="C123" s="56"/>
      <c r="D123" s="84"/>
      <c r="E123" s="58"/>
      <c r="F123" s="89"/>
      <c r="G123" s="87" t="n">
        <f aca="false">SUM(G124:G128)</f>
        <v>166124.87</v>
      </c>
      <c r="H123" s="88"/>
      <c r="I123" s="9"/>
    </row>
    <row r="124" customFormat="false" ht="15" hidden="false" customHeight="false" outlineLevel="0" collapsed="false">
      <c r="A124" s="20" t="s">
        <v>259</v>
      </c>
      <c r="B124" s="21" t="s">
        <v>260</v>
      </c>
      <c r="C124" s="62" t="s">
        <v>261</v>
      </c>
      <c r="D124" s="61" t="s">
        <v>35</v>
      </c>
      <c r="E124" s="106" t="n">
        <v>240.84</v>
      </c>
      <c r="F124" s="43" t="n">
        <v>435.61</v>
      </c>
      <c r="G124" s="26" t="n">
        <f aca="false">ROUND(F124*E124,2)</f>
        <v>104912.31</v>
      </c>
      <c r="H124" s="27"/>
      <c r="I124" s="9" t="s">
        <v>51</v>
      </c>
    </row>
    <row r="125" customFormat="false" ht="15" hidden="false" customHeight="false" outlineLevel="0" collapsed="false">
      <c r="A125" s="20" t="s">
        <v>262</v>
      </c>
      <c r="B125" s="21" t="s">
        <v>263</v>
      </c>
      <c r="C125" s="62" t="s">
        <v>264</v>
      </c>
      <c r="D125" s="61" t="s">
        <v>35</v>
      </c>
      <c r="E125" s="106" t="n">
        <v>43.66</v>
      </c>
      <c r="F125" s="43" t="n">
        <v>434.39</v>
      </c>
      <c r="G125" s="26" t="n">
        <f aca="false">ROUND(F125*E125,2)</f>
        <v>18965.47</v>
      </c>
      <c r="H125" s="27"/>
      <c r="I125" s="9"/>
    </row>
    <row r="126" customFormat="false" ht="15.75" hidden="false" customHeight="true" outlineLevel="0" collapsed="false">
      <c r="A126" s="20" t="s">
        <v>265</v>
      </c>
      <c r="B126" s="21" t="s">
        <v>266</v>
      </c>
      <c r="C126" s="62" t="s">
        <v>267</v>
      </c>
      <c r="D126" s="61" t="s">
        <v>35</v>
      </c>
      <c r="E126" s="106" t="n">
        <v>22.62</v>
      </c>
      <c r="F126" s="43" t="n">
        <v>150.43</v>
      </c>
      <c r="G126" s="26" t="n">
        <f aca="false">ROUND(F126*E126,2)</f>
        <v>3402.73</v>
      </c>
      <c r="H126" s="27"/>
      <c r="I126" s="9"/>
    </row>
    <row r="127" customFormat="false" ht="15" hidden="false" customHeight="false" outlineLevel="0" collapsed="false">
      <c r="A127" s="20" t="s">
        <v>268</v>
      </c>
      <c r="B127" s="21" t="s">
        <v>269</v>
      </c>
      <c r="C127" s="62" t="s">
        <v>270</v>
      </c>
      <c r="D127" s="61" t="s">
        <v>35</v>
      </c>
      <c r="E127" s="106" t="n">
        <v>240.84</v>
      </c>
      <c r="F127" s="43" t="n">
        <v>147.6</v>
      </c>
      <c r="G127" s="26" t="n">
        <f aca="false">ROUND(F127*E127,2)</f>
        <v>35547.98</v>
      </c>
      <c r="H127" s="27"/>
      <c r="I127" s="9" t="s">
        <v>51</v>
      </c>
    </row>
    <row r="128" customFormat="false" ht="15" hidden="false" customHeight="false" outlineLevel="0" collapsed="false">
      <c r="A128" s="20" t="s">
        <v>271</v>
      </c>
      <c r="B128" s="21" t="s">
        <v>272</v>
      </c>
      <c r="C128" s="62" t="s">
        <v>273</v>
      </c>
      <c r="D128" s="61" t="s">
        <v>35</v>
      </c>
      <c r="E128" s="106" t="n">
        <v>7.2</v>
      </c>
      <c r="F128" s="43" t="n">
        <v>457.83</v>
      </c>
      <c r="G128" s="26" t="n">
        <f aca="false">ROUND(F128*E128,2)</f>
        <v>3296.38</v>
      </c>
      <c r="H128" s="27"/>
      <c r="I128" s="9" t="s">
        <v>51</v>
      </c>
    </row>
    <row r="129" customFormat="false" ht="14.25" hidden="false" customHeight="true" outlineLevel="0" collapsed="false">
      <c r="A129" s="17" t="s">
        <v>274</v>
      </c>
      <c r="B129" s="56" t="s">
        <v>275</v>
      </c>
      <c r="C129" s="56"/>
      <c r="D129" s="84"/>
      <c r="E129" s="58"/>
      <c r="F129" s="89"/>
      <c r="G129" s="87" t="n">
        <f aca="false">SUM(G130:G132)</f>
        <v>19359.28</v>
      </c>
      <c r="H129" s="88"/>
      <c r="I129" s="9"/>
    </row>
    <row r="130" customFormat="false" ht="14.25" hidden="false" customHeight="true" outlineLevel="0" collapsed="false">
      <c r="A130" s="20" t="s">
        <v>276</v>
      </c>
      <c r="B130" s="21" t="s">
        <v>277</v>
      </c>
      <c r="C130" s="62" t="s">
        <v>278</v>
      </c>
      <c r="D130" s="61" t="s">
        <v>35</v>
      </c>
      <c r="E130" s="106" t="n">
        <v>38.12</v>
      </c>
      <c r="F130" s="43" t="n">
        <v>198.97</v>
      </c>
      <c r="G130" s="26" t="n">
        <f aca="false">ROUND(F130*E130,2)</f>
        <v>7584.74</v>
      </c>
      <c r="H130" s="27"/>
      <c r="I130" s="9"/>
    </row>
    <row r="131" customFormat="false" ht="14.25" hidden="false" customHeight="true" outlineLevel="0" collapsed="false">
      <c r="A131" s="20" t="s">
        <v>279</v>
      </c>
      <c r="B131" s="21" t="s">
        <v>280</v>
      </c>
      <c r="C131" s="62" t="s">
        <v>281</v>
      </c>
      <c r="D131" s="61" t="s">
        <v>35</v>
      </c>
      <c r="E131" s="106" t="n">
        <v>44.67</v>
      </c>
      <c r="F131" s="43" t="n">
        <v>235.86</v>
      </c>
      <c r="G131" s="26" t="n">
        <f aca="false">ROUND(F131*E131,2)</f>
        <v>10535.87</v>
      </c>
      <c r="H131" s="27"/>
      <c r="I131" s="9"/>
    </row>
    <row r="132" customFormat="false" ht="14.25" hidden="false" customHeight="true" outlineLevel="0" collapsed="false">
      <c r="A132" s="20" t="s">
        <v>282</v>
      </c>
      <c r="B132" s="21" t="s">
        <v>283</v>
      </c>
      <c r="C132" s="62" t="s">
        <v>284</v>
      </c>
      <c r="D132" s="61" t="s">
        <v>152</v>
      </c>
      <c r="E132" s="106" t="n">
        <v>35.08</v>
      </c>
      <c r="F132" s="43" t="n">
        <v>35.31</v>
      </c>
      <c r="G132" s="26" t="n">
        <f aca="false">ROUND(F132*E132,2)</f>
        <v>1238.67</v>
      </c>
      <c r="H132" s="27"/>
      <c r="I132" s="9"/>
    </row>
    <row r="133" customFormat="false" ht="14.25" hidden="false" customHeight="true" outlineLevel="0" collapsed="false">
      <c r="A133" s="17" t="s">
        <v>285</v>
      </c>
      <c r="B133" s="56" t="s">
        <v>286</v>
      </c>
      <c r="C133" s="56"/>
      <c r="D133" s="84"/>
      <c r="E133" s="58"/>
      <c r="F133" s="89"/>
      <c r="G133" s="87" t="n">
        <f aca="false">SUM(G134:G136)</f>
        <v>5658.38</v>
      </c>
      <c r="H133" s="88"/>
      <c r="I133" s="9"/>
    </row>
    <row r="134" customFormat="false" ht="14.25" hidden="false" customHeight="true" outlineLevel="0" collapsed="false">
      <c r="A134" s="20" t="s">
        <v>287</v>
      </c>
      <c r="B134" s="21" t="s">
        <v>288</v>
      </c>
      <c r="C134" s="62" t="s">
        <v>289</v>
      </c>
      <c r="D134" s="61" t="s">
        <v>152</v>
      </c>
      <c r="E134" s="106" t="n">
        <v>121</v>
      </c>
      <c r="F134" s="43" t="n">
        <v>19.39</v>
      </c>
      <c r="G134" s="26" t="n">
        <f aca="false">ROUND(F134*E134,2)</f>
        <v>2346.19</v>
      </c>
      <c r="H134" s="27"/>
      <c r="I134" s="9"/>
    </row>
    <row r="135" customFormat="false" ht="14.25" hidden="false" customHeight="true" outlineLevel="0" collapsed="false">
      <c r="A135" s="20" t="s">
        <v>290</v>
      </c>
      <c r="B135" s="21" t="s">
        <v>291</v>
      </c>
      <c r="C135" s="62" t="s">
        <v>292</v>
      </c>
      <c r="D135" s="61" t="s">
        <v>152</v>
      </c>
      <c r="E135" s="106" t="n">
        <v>121</v>
      </c>
      <c r="F135" s="43" t="n">
        <v>26.62</v>
      </c>
      <c r="G135" s="26" t="n">
        <f aca="false">ROUND(F135*E135,2)</f>
        <v>3221.02</v>
      </c>
      <c r="H135" s="27"/>
      <c r="I135" s="9"/>
    </row>
    <row r="136" customFormat="false" ht="14.25" hidden="false" customHeight="true" outlineLevel="0" collapsed="false">
      <c r="A136" s="20" t="s">
        <v>293</v>
      </c>
      <c r="B136" s="21" t="s">
        <v>294</v>
      </c>
      <c r="C136" s="62" t="s">
        <v>295</v>
      </c>
      <c r="D136" s="61" t="s">
        <v>35</v>
      </c>
      <c r="E136" s="106" t="n">
        <v>12.14</v>
      </c>
      <c r="F136" s="43" t="n">
        <v>7.51</v>
      </c>
      <c r="G136" s="26" t="n">
        <f aca="false">ROUND(F136*E136,2)</f>
        <v>91.17</v>
      </c>
      <c r="H136" s="27"/>
      <c r="I136" s="9"/>
    </row>
    <row r="137" customFormat="false" ht="14.25" hidden="false" customHeight="true" outlineLevel="0" collapsed="false">
      <c r="A137" s="17" t="s">
        <v>296</v>
      </c>
      <c r="B137" s="56" t="s">
        <v>297</v>
      </c>
      <c r="C137" s="56"/>
      <c r="D137" s="84"/>
      <c r="E137" s="58"/>
      <c r="F137" s="89"/>
      <c r="G137" s="87" t="n">
        <f aca="false">SUM(G138:G145)</f>
        <v>34246.69</v>
      </c>
      <c r="H137" s="88"/>
      <c r="I137" s="9"/>
    </row>
    <row r="138" customFormat="false" ht="15" hidden="false" customHeight="false" outlineLevel="0" collapsed="false">
      <c r="A138" s="20" t="s">
        <v>298</v>
      </c>
      <c r="B138" s="21" t="s">
        <v>299</v>
      </c>
      <c r="C138" s="62" t="s">
        <v>300</v>
      </c>
      <c r="D138" s="61" t="s">
        <v>152</v>
      </c>
      <c r="E138" s="106" t="n">
        <v>21</v>
      </c>
      <c r="F138" s="43" t="n">
        <v>1143.05</v>
      </c>
      <c r="G138" s="26" t="n">
        <f aca="false">ROUND(F138*E138,2)</f>
        <v>24004.05</v>
      </c>
      <c r="H138" s="27"/>
      <c r="I138" s="9"/>
    </row>
    <row r="139" customFormat="false" ht="15" hidden="false" customHeight="false" outlineLevel="0" collapsed="false">
      <c r="A139" s="20" t="s">
        <v>301</v>
      </c>
      <c r="B139" s="21" t="s">
        <v>302</v>
      </c>
      <c r="C139" s="62" t="s">
        <v>303</v>
      </c>
      <c r="D139" s="61" t="s">
        <v>39</v>
      </c>
      <c r="E139" s="106" t="n">
        <v>13</v>
      </c>
      <c r="F139" s="43" t="n">
        <v>34.26</v>
      </c>
      <c r="G139" s="26" t="n">
        <f aca="false">ROUND(F139*E139,2)</f>
        <v>445.38</v>
      </c>
      <c r="H139" s="27"/>
      <c r="I139" s="9"/>
    </row>
    <row r="140" customFormat="false" ht="14.25" hidden="false" customHeight="true" outlineLevel="0" collapsed="false">
      <c r="A140" s="20" t="s">
        <v>304</v>
      </c>
      <c r="B140" s="21" t="s">
        <v>305</v>
      </c>
      <c r="C140" s="62" t="s">
        <v>306</v>
      </c>
      <c r="D140" s="61" t="s">
        <v>39</v>
      </c>
      <c r="E140" s="106" t="n">
        <v>13</v>
      </c>
      <c r="F140" s="43" t="n">
        <v>56.17</v>
      </c>
      <c r="G140" s="26" t="n">
        <f aca="false">ROUND(F140*E140,2)</f>
        <v>730.21</v>
      </c>
      <c r="H140" s="27"/>
      <c r="I140" s="9"/>
    </row>
    <row r="141" customFormat="false" ht="14.25" hidden="false" customHeight="true" outlineLevel="0" collapsed="false">
      <c r="A141" s="20" t="s">
        <v>307</v>
      </c>
      <c r="B141" s="21" t="s">
        <v>308</v>
      </c>
      <c r="C141" s="62" t="s">
        <v>309</v>
      </c>
      <c r="D141" s="61" t="s">
        <v>39</v>
      </c>
      <c r="E141" s="106" t="n">
        <v>13</v>
      </c>
      <c r="F141" s="43" t="n">
        <v>50.91</v>
      </c>
      <c r="G141" s="26" t="n">
        <f aca="false">ROUND(F141*E141,2)</f>
        <v>661.83</v>
      </c>
      <c r="H141" s="27"/>
      <c r="I141" s="9"/>
    </row>
    <row r="142" customFormat="false" ht="15" hidden="false" customHeight="false" outlineLevel="0" collapsed="false">
      <c r="A142" s="20" t="s">
        <v>310</v>
      </c>
      <c r="B142" s="21" t="s">
        <v>311</v>
      </c>
      <c r="C142" s="62" t="s">
        <v>312</v>
      </c>
      <c r="D142" s="61" t="s">
        <v>39</v>
      </c>
      <c r="E142" s="106" t="n">
        <v>18</v>
      </c>
      <c r="F142" s="43" t="n">
        <v>107.07</v>
      </c>
      <c r="G142" s="26" t="n">
        <f aca="false">ROUND(F142*E142,2)</f>
        <v>1927.26</v>
      </c>
      <c r="H142" s="27"/>
      <c r="I142" s="9"/>
    </row>
    <row r="143" customFormat="false" ht="15" hidden="false" customHeight="false" outlineLevel="0" collapsed="false">
      <c r="A143" s="20" t="s">
        <v>313</v>
      </c>
      <c r="B143" s="21" t="s">
        <v>314</v>
      </c>
      <c r="C143" s="62" t="s">
        <v>315</v>
      </c>
      <c r="D143" s="61" t="s">
        <v>39</v>
      </c>
      <c r="E143" s="106" t="n">
        <v>4</v>
      </c>
      <c r="F143" s="43" t="n">
        <v>189.29</v>
      </c>
      <c r="G143" s="26" t="n">
        <f aca="false">ROUND(F143*E143,2)</f>
        <v>757.16</v>
      </c>
      <c r="H143" s="27"/>
      <c r="I143" s="9"/>
    </row>
    <row r="144" customFormat="false" ht="15" hidden="false" customHeight="false" outlineLevel="0" collapsed="false">
      <c r="A144" s="20" t="s">
        <v>316</v>
      </c>
      <c r="B144" s="21" t="s">
        <v>317</v>
      </c>
      <c r="C144" s="62" t="s">
        <v>318</v>
      </c>
      <c r="D144" s="61" t="s">
        <v>39</v>
      </c>
      <c r="E144" s="106" t="n">
        <v>2</v>
      </c>
      <c r="F144" s="43" t="n">
        <v>224.62</v>
      </c>
      <c r="G144" s="26" t="n">
        <f aca="false">ROUND(F144*E144,2)</f>
        <v>449.24</v>
      </c>
      <c r="H144" s="27"/>
      <c r="I144" s="9"/>
    </row>
    <row r="145" customFormat="false" ht="15" hidden="false" customHeight="false" outlineLevel="0" collapsed="false">
      <c r="A145" s="20" t="s">
        <v>319</v>
      </c>
      <c r="B145" s="21" t="s">
        <v>320</v>
      </c>
      <c r="C145" s="62" t="s">
        <v>321</v>
      </c>
      <c r="D145" s="61" t="s">
        <v>152</v>
      </c>
      <c r="E145" s="106" t="n">
        <v>7</v>
      </c>
      <c r="F145" s="43" t="n">
        <v>753.08</v>
      </c>
      <c r="G145" s="26" t="n">
        <f aca="false">ROUND(F145*E145,2)</f>
        <v>5271.56</v>
      </c>
      <c r="H145" s="27"/>
      <c r="I145" s="9"/>
    </row>
    <row r="146" customFormat="false" ht="14.25" hidden="false" customHeight="true" outlineLevel="0" collapsed="false">
      <c r="A146" s="17" t="s">
        <v>322</v>
      </c>
      <c r="B146" s="56" t="s">
        <v>323</v>
      </c>
      <c r="C146" s="56"/>
      <c r="D146" s="84"/>
      <c r="E146" s="58"/>
      <c r="F146" s="89"/>
      <c r="G146" s="87" t="n">
        <f aca="false">SUM(G147:G156)</f>
        <v>109729.9</v>
      </c>
      <c r="H146" s="88"/>
      <c r="I146" s="9"/>
    </row>
    <row r="147" customFormat="false" ht="15" hidden="false" customHeight="false" outlineLevel="0" collapsed="false">
      <c r="A147" s="40" t="s">
        <v>324</v>
      </c>
      <c r="B147" s="21" t="s">
        <v>325</v>
      </c>
      <c r="C147" s="62" t="s">
        <v>326</v>
      </c>
      <c r="D147" s="61" t="s">
        <v>35</v>
      </c>
      <c r="E147" s="106" t="n">
        <v>1266.1</v>
      </c>
      <c r="F147" s="43" t="n">
        <v>0.34</v>
      </c>
      <c r="G147" s="26" t="n">
        <f aca="false">ROUND(F147*E147,2)</f>
        <v>430.47</v>
      </c>
      <c r="H147" s="27"/>
      <c r="I147" s="9"/>
    </row>
    <row r="148" customFormat="false" ht="18.75" hidden="false" customHeight="true" outlineLevel="0" collapsed="false">
      <c r="A148" s="40" t="s">
        <v>327</v>
      </c>
      <c r="B148" s="21" t="s">
        <v>328</v>
      </c>
      <c r="C148" s="62" t="s">
        <v>329</v>
      </c>
      <c r="D148" s="61" t="s">
        <v>35</v>
      </c>
      <c r="E148" s="106" t="n">
        <v>795.23</v>
      </c>
      <c r="F148" s="43" t="n">
        <v>2.04</v>
      </c>
      <c r="G148" s="26" t="n">
        <f aca="false">ROUND(F148*E148,2)</f>
        <v>1622.27</v>
      </c>
      <c r="H148" s="27"/>
      <c r="I148" s="9"/>
    </row>
    <row r="149" customFormat="false" ht="15" hidden="false" customHeight="false" outlineLevel="0" collapsed="false">
      <c r="A149" s="40" t="s">
        <v>330</v>
      </c>
      <c r="B149" s="21" t="s">
        <v>331</v>
      </c>
      <c r="C149" s="62" t="s">
        <v>332</v>
      </c>
      <c r="D149" s="61" t="s">
        <v>35</v>
      </c>
      <c r="E149" s="106" t="n">
        <v>795.23</v>
      </c>
      <c r="F149" s="43" t="n">
        <v>85.87</v>
      </c>
      <c r="G149" s="26" t="n">
        <f aca="false">ROUND(F149*E149,2)</f>
        <v>68286.4</v>
      </c>
      <c r="H149" s="27"/>
      <c r="I149" s="9"/>
    </row>
    <row r="150" customFormat="false" ht="27.75" hidden="false" customHeight="true" outlineLevel="0" collapsed="false">
      <c r="A150" s="40" t="s">
        <v>333</v>
      </c>
      <c r="B150" s="21" t="s">
        <v>334</v>
      </c>
      <c r="C150" s="62" t="s">
        <v>335</v>
      </c>
      <c r="D150" s="61" t="s">
        <v>152</v>
      </c>
      <c r="E150" s="106" t="n">
        <v>303.78</v>
      </c>
      <c r="F150" s="43" t="n">
        <v>62.96</v>
      </c>
      <c r="G150" s="26" t="n">
        <f aca="false">ROUND(F150*E150,2)</f>
        <v>19125.99</v>
      </c>
      <c r="H150" s="27"/>
      <c r="I150" s="9"/>
    </row>
    <row r="151" customFormat="false" ht="15.75" hidden="false" customHeight="true" outlineLevel="0" collapsed="false">
      <c r="A151" s="40" t="s">
        <v>336</v>
      </c>
      <c r="B151" s="21" t="s">
        <v>337</v>
      </c>
      <c r="C151" s="62" t="s">
        <v>338</v>
      </c>
      <c r="D151" s="61" t="s">
        <v>35</v>
      </c>
      <c r="E151" s="106" t="n">
        <v>177.36</v>
      </c>
      <c r="F151" s="43" t="n">
        <v>16.45</v>
      </c>
      <c r="G151" s="26" t="n">
        <f aca="false">ROUND(F151*E151,2)</f>
        <v>2917.57</v>
      </c>
      <c r="H151" s="27"/>
      <c r="I151" s="9"/>
    </row>
    <row r="152" customFormat="false" ht="15.75" hidden="false" customHeight="true" outlineLevel="0" collapsed="false">
      <c r="A152" s="40" t="s">
        <v>339</v>
      </c>
      <c r="B152" s="21" t="s">
        <v>340</v>
      </c>
      <c r="C152" s="62" t="s">
        <v>341</v>
      </c>
      <c r="D152" s="61" t="s">
        <v>35</v>
      </c>
      <c r="E152" s="106" t="n">
        <f aca="false">177.36+617.82</f>
        <v>795.18</v>
      </c>
      <c r="F152" s="43" t="n">
        <v>12.22</v>
      </c>
      <c r="G152" s="26" t="n">
        <f aca="false">ROUND(F152*E152,2)</f>
        <v>9717.1</v>
      </c>
      <c r="H152" s="27"/>
      <c r="I152" s="9"/>
    </row>
    <row r="153" customFormat="false" ht="15.75" hidden="false" customHeight="true" outlineLevel="0" collapsed="false">
      <c r="A153" s="40" t="s">
        <v>342</v>
      </c>
      <c r="B153" s="21" t="s">
        <v>343</v>
      </c>
      <c r="C153" s="62" t="s">
        <v>344</v>
      </c>
      <c r="D153" s="61" t="s">
        <v>35</v>
      </c>
      <c r="E153" s="76" t="n">
        <f aca="false">E152</f>
        <v>795.18</v>
      </c>
      <c r="F153" s="43" t="n">
        <v>5.57</v>
      </c>
      <c r="G153" s="26" t="n">
        <f aca="false">ROUND(F153*E153,2)</f>
        <v>4429.15</v>
      </c>
      <c r="H153" s="27"/>
      <c r="I153" s="9"/>
    </row>
    <row r="154" customFormat="false" ht="15" hidden="false" customHeight="false" outlineLevel="0" collapsed="false">
      <c r="A154" s="40" t="s">
        <v>345</v>
      </c>
      <c r="B154" s="21" t="s">
        <v>346</v>
      </c>
      <c r="C154" s="62" t="s">
        <v>347</v>
      </c>
      <c r="D154" s="61" t="s">
        <v>39</v>
      </c>
      <c r="E154" s="106" t="n">
        <v>2</v>
      </c>
      <c r="F154" s="43" t="n">
        <v>153.05</v>
      </c>
      <c r="G154" s="26" t="n">
        <f aca="false">ROUND(F154*E154,2)</f>
        <v>306.1</v>
      </c>
      <c r="H154" s="27"/>
      <c r="I154" s="9"/>
    </row>
    <row r="155" customFormat="false" ht="15" hidden="false" customHeight="false" outlineLevel="0" collapsed="false">
      <c r="A155" s="40" t="s">
        <v>348</v>
      </c>
      <c r="B155" s="21" t="s">
        <v>349</v>
      </c>
      <c r="C155" s="62" t="s">
        <v>350</v>
      </c>
      <c r="D155" s="61" t="s">
        <v>39</v>
      </c>
      <c r="E155" s="106" t="n">
        <v>5</v>
      </c>
      <c r="F155" s="43" t="n">
        <v>341.43</v>
      </c>
      <c r="G155" s="26" t="n">
        <f aca="false">ROUND(F155*E155,2)</f>
        <v>1707.15</v>
      </c>
      <c r="H155" s="27"/>
      <c r="I155" s="9"/>
    </row>
    <row r="156" customFormat="false" ht="15" hidden="false" customHeight="false" outlineLevel="0" collapsed="false">
      <c r="A156" s="40" t="s">
        <v>351</v>
      </c>
      <c r="B156" s="21" t="s">
        <v>352</v>
      </c>
      <c r="C156" s="62" t="s">
        <v>353</v>
      </c>
      <c r="D156" s="61" t="s">
        <v>39</v>
      </c>
      <c r="E156" s="106" t="n">
        <v>15</v>
      </c>
      <c r="F156" s="43" t="n">
        <v>79.18</v>
      </c>
      <c r="G156" s="26" t="n">
        <f aca="false">ROUND(F156*E156,2)</f>
        <v>1187.7</v>
      </c>
      <c r="H156" s="27"/>
      <c r="I156" s="9"/>
    </row>
    <row r="157" customFormat="false" ht="14.25" hidden="false" customHeight="true" outlineLevel="0" collapsed="false">
      <c r="A157" s="44" t="s">
        <v>354</v>
      </c>
      <c r="B157" s="44"/>
      <c r="C157" s="44"/>
      <c r="D157" s="44"/>
      <c r="E157" s="44"/>
      <c r="F157" s="44"/>
      <c r="G157" s="45" t="n">
        <f aca="false">G146+G137+G133+G129+G123+G113+G106+G103+G92+G85+G82+G99+G97</f>
        <v>1102635.49</v>
      </c>
      <c r="H157" s="46" t="n">
        <v>1026787.02</v>
      </c>
      <c r="I157" s="9"/>
    </row>
    <row r="158" customFormat="false" ht="14.25" hidden="false" customHeight="true" outlineLevel="0" collapsed="false">
      <c r="A158" s="113"/>
      <c r="B158" s="114"/>
      <c r="C158" s="93"/>
      <c r="D158" s="115"/>
      <c r="E158" s="35"/>
      <c r="F158" s="95"/>
      <c r="G158" s="26"/>
      <c r="H158" s="27"/>
      <c r="I158" s="9"/>
    </row>
    <row r="159" customFormat="false" ht="14.25" hidden="false" customHeight="true" outlineLevel="0" collapsed="false">
      <c r="A159" s="17" t="n">
        <v>7</v>
      </c>
      <c r="B159" s="56" t="s">
        <v>355</v>
      </c>
      <c r="C159" s="57"/>
      <c r="D159" s="57"/>
      <c r="E159" s="58"/>
      <c r="F159" s="14"/>
      <c r="G159" s="15"/>
      <c r="H159" s="16"/>
      <c r="I159" s="9"/>
    </row>
    <row r="160" customFormat="false" ht="15" hidden="false" customHeight="false" outlineLevel="0" collapsed="false">
      <c r="A160" s="20" t="s">
        <v>356</v>
      </c>
      <c r="B160" s="74" t="n">
        <v>96765</v>
      </c>
      <c r="C160" s="60" t="s">
        <v>357</v>
      </c>
      <c r="D160" s="61" t="s">
        <v>39</v>
      </c>
      <c r="E160" s="42" t="n">
        <v>4</v>
      </c>
      <c r="F160" s="43" t="n">
        <v>1446.85</v>
      </c>
      <c r="G160" s="26" t="n">
        <f aca="false">ROUND(F160*E160,2)</f>
        <v>5787.4</v>
      </c>
      <c r="H160" s="27"/>
      <c r="I160" s="9"/>
    </row>
    <row r="161" customFormat="false" ht="28.5" hidden="false" customHeight="true" outlineLevel="0" collapsed="false">
      <c r="A161" s="20" t="s">
        <v>358</v>
      </c>
      <c r="B161" s="74" t="n">
        <v>101915</v>
      </c>
      <c r="C161" s="60" t="s">
        <v>359</v>
      </c>
      <c r="D161" s="61" t="s">
        <v>39</v>
      </c>
      <c r="E161" s="42" t="n">
        <f aca="false">E160</f>
        <v>4</v>
      </c>
      <c r="F161" s="43" t="n">
        <v>361.76</v>
      </c>
      <c r="G161" s="26" t="n">
        <f aca="false">ROUND(F161*E161,2)</f>
        <v>1447.04</v>
      </c>
      <c r="H161" s="27"/>
      <c r="I161" s="9"/>
    </row>
    <row r="162" customFormat="false" ht="15" hidden="false" customHeight="false" outlineLevel="0" collapsed="false">
      <c r="A162" s="20" t="s">
        <v>360</v>
      </c>
      <c r="B162" s="74" t="n">
        <v>92367</v>
      </c>
      <c r="C162" s="60" t="s">
        <v>361</v>
      </c>
      <c r="D162" s="61" t="s">
        <v>152</v>
      </c>
      <c r="E162" s="42" t="n">
        <v>159.68</v>
      </c>
      <c r="F162" s="43" t="n">
        <v>128.63</v>
      </c>
      <c r="G162" s="26" t="n">
        <f aca="false">ROUND(F162*E162,2)</f>
        <v>20539.64</v>
      </c>
      <c r="H162" s="27"/>
      <c r="I162" s="9"/>
    </row>
    <row r="163" customFormat="false" ht="15" hidden="false" customHeight="false" outlineLevel="0" collapsed="false">
      <c r="A163" s="20" t="s">
        <v>362</v>
      </c>
      <c r="B163" s="74" t="n">
        <v>97495</v>
      </c>
      <c r="C163" s="60" t="s">
        <v>363</v>
      </c>
      <c r="D163" s="61" t="s">
        <v>39</v>
      </c>
      <c r="E163" s="42" t="n">
        <v>4</v>
      </c>
      <c r="F163" s="43" t="n">
        <v>525.62</v>
      </c>
      <c r="G163" s="26" t="n">
        <f aca="false">ROUND(F163*E163,2)</f>
        <v>2102.48</v>
      </c>
      <c r="H163" s="27"/>
      <c r="I163" s="9"/>
    </row>
    <row r="164" customFormat="false" ht="15" hidden="false" customHeight="false" outlineLevel="0" collapsed="false">
      <c r="A164" s="20" t="s">
        <v>364</v>
      </c>
      <c r="B164" s="74" t="n">
        <v>94473</v>
      </c>
      <c r="C164" s="60" t="s">
        <v>365</v>
      </c>
      <c r="D164" s="61" t="s">
        <v>39</v>
      </c>
      <c r="E164" s="42" t="n">
        <v>18</v>
      </c>
      <c r="F164" s="43" t="n">
        <v>111.69</v>
      </c>
      <c r="G164" s="26" t="n">
        <f aca="false">ROUND(F164*E164,2)</f>
        <v>2010.42</v>
      </c>
      <c r="H164" s="27"/>
      <c r="I164" s="9"/>
    </row>
    <row r="165" customFormat="false" ht="15" hidden="false" customHeight="false" outlineLevel="0" collapsed="false">
      <c r="A165" s="20" t="s">
        <v>366</v>
      </c>
      <c r="B165" s="74" t="n">
        <v>94474</v>
      </c>
      <c r="C165" s="60" t="s">
        <v>367</v>
      </c>
      <c r="D165" s="61" t="s">
        <v>39</v>
      </c>
      <c r="E165" s="42" t="n">
        <v>2</v>
      </c>
      <c r="F165" s="43" t="n">
        <v>121.74</v>
      </c>
      <c r="G165" s="26" t="n">
        <f aca="false">ROUND(F165*E165,2)</f>
        <v>243.48</v>
      </c>
      <c r="H165" s="27"/>
      <c r="I165" s="9"/>
    </row>
    <row r="166" customFormat="false" ht="15" hidden="false" customHeight="false" outlineLevel="0" collapsed="false">
      <c r="A166" s="20" t="s">
        <v>368</v>
      </c>
      <c r="B166" s="74" t="n">
        <v>94467</v>
      </c>
      <c r="C166" s="60" t="s">
        <v>369</v>
      </c>
      <c r="D166" s="61" t="s">
        <v>39</v>
      </c>
      <c r="E166" s="42" t="n">
        <v>28</v>
      </c>
      <c r="F166" s="43" t="n">
        <v>78.17</v>
      </c>
      <c r="G166" s="26" t="n">
        <f aca="false">ROUND(F166*E166,2)</f>
        <v>2188.76</v>
      </c>
      <c r="H166" s="27"/>
      <c r="I166" s="9"/>
    </row>
    <row r="167" customFormat="false" ht="15.75" hidden="false" customHeight="true" outlineLevel="0" collapsed="false">
      <c r="A167" s="20" t="s">
        <v>370</v>
      </c>
      <c r="B167" s="74" t="s">
        <v>371</v>
      </c>
      <c r="C167" s="60" t="s">
        <v>372</v>
      </c>
      <c r="D167" s="61" t="s">
        <v>39</v>
      </c>
      <c r="E167" s="42" t="n">
        <v>1</v>
      </c>
      <c r="F167" s="43" t="n">
        <v>528.68</v>
      </c>
      <c r="G167" s="26" t="n">
        <f aca="false">ROUND(F167*E167,2)</f>
        <v>528.68</v>
      </c>
      <c r="H167" s="27"/>
      <c r="I167" s="116" t="n">
        <v>377.93</v>
      </c>
    </row>
    <row r="168" customFormat="false" ht="15.75" hidden="false" customHeight="true" outlineLevel="0" collapsed="false">
      <c r="A168" s="20" t="s">
        <v>373</v>
      </c>
      <c r="B168" s="74" t="s">
        <v>374</v>
      </c>
      <c r="C168" s="60" t="s">
        <v>375</v>
      </c>
      <c r="D168" s="61" t="s">
        <v>39</v>
      </c>
      <c r="E168" s="42" t="n">
        <v>4</v>
      </c>
      <c r="F168" s="43" t="n">
        <v>416.17</v>
      </c>
      <c r="G168" s="26" t="n">
        <f aca="false">ROUND(F168*E168,2)</f>
        <v>1664.68</v>
      </c>
      <c r="H168" s="27"/>
      <c r="I168" s="9"/>
    </row>
    <row r="169" customFormat="false" ht="15.75" hidden="false" customHeight="true" outlineLevel="0" collapsed="false">
      <c r="A169" s="20" t="s">
        <v>376</v>
      </c>
      <c r="B169" s="74" t="s">
        <v>377</v>
      </c>
      <c r="C169" s="60" t="s">
        <v>378</v>
      </c>
      <c r="D169" s="61" t="s">
        <v>39</v>
      </c>
      <c r="E169" s="42" t="n">
        <v>4</v>
      </c>
      <c r="F169" s="43" t="n">
        <v>115.01</v>
      </c>
      <c r="G169" s="26" t="n">
        <f aca="false">ROUND(F169*E169,2)</f>
        <v>460.04</v>
      </c>
      <c r="H169" s="27"/>
      <c r="I169" s="9"/>
    </row>
    <row r="170" customFormat="false" ht="15.75" hidden="false" customHeight="true" outlineLevel="0" collapsed="false">
      <c r="A170" s="20" t="s">
        <v>379</v>
      </c>
      <c r="B170" s="74" t="s">
        <v>380</v>
      </c>
      <c r="C170" s="60" t="s">
        <v>381</v>
      </c>
      <c r="D170" s="61" t="s">
        <v>39</v>
      </c>
      <c r="E170" s="42" t="n">
        <v>8</v>
      </c>
      <c r="F170" s="43" t="n">
        <v>167.51</v>
      </c>
      <c r="G170" s="26" t="n">
        <f aca="false">ROUND(F170*E170,2)</f>
        <v>1340.08</v>
      </c>
      <c r="H170" s="27"/>
      <c r="I170" s="9"/>
    </row>
    <row r="171" customFormat="false" ht="15.75" hidden="false" customHeight="true" outlineLevel="0" collapsed="false">
      <c r="A171" s="20" t="s">
        <v>382</v>
      </c>
      <c r="B171" s="74" t="s">
        <v>383</v>
      </c>
      <c r="C171" s="60" t="s">
        <v>384</v>
      </c>
      <c r="D171" s="61" t="s">
        <v>39</v>
      </c>
      <c r="E171" s="42" t="n">
        <v>2</v>
      </c>
      <c r="F171" s="43" t="n">
        <v>172.81</v>
      </c>
      <c r="G171" s="26" t="n">
        <f aca="false">ROUND(F171*E171,2)</f>
        <v>345.62</v>
      </c>
      <c r="H171" s="27"/>
      <c r="I171" s="9"/>
    </row>
    <row r="172" customFormat="false" ht="15.75" hidden="false" customHeight="true" outlineLevel="0" collapsed="false">
      <c r="A172" s="20" t="s">
        <v>385</v>
      </c>
      <c r="B172" s="74" t="s">
        <v>386</v>
      </c>
      <c r="C172" s="60" t="s">
        <v>387</v>
      </c>
      <c r="D172" s="61" t="s">
        <v>39</v>
      </c>
      <c r="E172" s="42" t="n">
        <v>2</v>
      </c>
      <c r="F172" s="43" t="n">
        <v>197.23</v>
      </c>
      <c r="G172" s="26" t="n">
        <f aca="false">ROUND(F172*E172,2)</f>
        <v>394.46</v>
      </c>
      <c r="H172" s="27"/>
      <c r="I172" s="116" t="n">
        <v>204.12</v>
      </c>
    </row>
    <row r="173" customFormat="false" ht="15.75" hidden="false" customHeight="true" outlineLevel="0" collapsed="false">
      <c r="A173" s="20" t="s">
        <v>388</v>
      </c>
      <c r="B173" s="74" t="n">
        <v>97599</v>
      </c>
      <c r="C173" s="60" t="s">
        <v>389</v>
      </c>
      <c r="D173" s="61" t="s">
        <v>39</v>
      </c>
      <c r="E173" s="42" t="n">
        <v>11</v>
      </c>
      <c r="F173" s="43" t="n">
        <v>27.77</v>
      </c>
      <c r="G173" s="26" t="n">
        <f aca="false">ROUND(F173*E173,2)</f>
        <v>305.47</v>
      </c>
      <c r="H173" s="27"/>
      <c r="I173" s="9"/>
    </row>
    <row r="174" customFormat="false" ht="15.75" hidden="false" customHeight="true" outlineLevel="0" collapsed="false">
      <c r="A174" s="20" t="s">
        <v>390</v>
      </c>
      <c r="B174" s="74" t="s">
        <v>391</v>
      </c>
      <c r="C174" s="60" t="s">
        <v>392</v>
      </c>
      <c r="D174" s="61" t="s">
        <v>39</v>
      </c>
      <c r="E174" s="42" t="n">
        <v>39</v>
      </c>
      <c r="F174" s="43" t="n">
        <v>21.05</v>
      </c>
      <c r="G174" s="26" t="n">
        <f aca="false">ROUND(F174*E174,2)</f>
        <v>820.95</v>
      </c>
      <c r="H174" s="27"/>
      <c r="I174" s="9"/>
    </row>
    <row r="175" customFormat="false" ht="15.75" hidden="false" customHeight="true" outlineLevel="0" collapsed="false">
      <c r="A175" s="20" t="s">
        <v>393</v>
      </c>
      <c r="B175" s="74" t="s">
        <v>394</v>
      </c>
      <c r="C175" s="60" t="s">
        <v>395</v>
      </c>
      <c r="D175" s="61" t="s">
        <v>39</v>
      </c>
      <c r="E175" s="42" t="n">
        <v>1</v>
      </c>
      <c r="F175" s="43" t="n">
        <v>681.79</v>
      </c>
      <c r="G175" s="26" t="n">
        <f aca="false">ROUND(F175*E175,2)</f>
        <v>681.79</v>
      </c>
      <c r="H175" s="27"/>
      <c r="I175" s="9"/>
    </row>
    <row r="176" customFormat="false" ht="15.75" hidden="false" customHeight="true" outlineLevel="0" collapsed="false">
      <c r="A176" s="20" t="s">
        <v>396</v>
      </c>
      <c r="B176" s="74" t="s">
        <v>397</v>
      </c>
      <c r="C176" s="60" t="s">
        <v>398</v>
      </c>
      <c r="D176" s="61" t="s">
        <v>152</v>
      </c>
      <c r="E176" s="42" t="n">
        <v>1.5</v>
      </c>
      <c r="F176" s="43" t="n">
        <v>173.91</v>
      </c>
      <c r="G176" s="26" t="n">
        <f aca="false">ROUND(F176*E176,2)</f>
        <v>260.87</v>
      </c>
      <c r="H176" s="27"/>
      <c r="I176" s="9"/>
    </row>
    <row r="177" customFormat="false" ht="42.75" hidden="false" customHeight="true" outlineLevel="0" collapsed="false">
      <c r="A177" s="20" t="s">
        <v>399</v>
      </c>
      <c r="B177" s="74" t="s">
        <v>400</v>
      </c>
      <c r="C177" s="60" t="s">
        <v>401</v>
      </c>
      <c r="D177" s="61" t="s">
        <v>39</v>
      </c>
      <c r="E177" s="42" t="n">
        <v>1</v>
      </c>
      <c r="F177" s="43" t="n">
        <v>26682.28</v>
      </c>
      <c r="G177" s="26" t="n">
        <f aca="false">ROUND(F177*E177,2)</f>
        <v>26682.28</v>
      </c>
      <c r="H177" s="27"/>
      <c r="I177" s="9"/>
    </row>
    <row r="178" customFormat="false" ht="15" hidden="false" customHeight="false" outlineLevel="0" collapsed="false">
      <c r="A178" s="20" t="s">
        <v>402</v>
      </c>
      <c r="B178" s="74" t="s">
        <v>403</v>
      </c>
      <c r="C178" s="60" t="s">
        <v>404</v>
      </c>
      <c r="D178" s="61" t="s">
        <v>39</v>
      </c>
      <c r="E178" s="42" t="n">
        <v>1</v>
      </c>
      <c r="F178" s="43" t="n">
        <v>473.05</v>
      </c>
      <c r="G178" s="26" t="n">
        <f aca="false">ROUND(F178*E178,2)</f>
        <v>473.05</v>
      </c>
      <c r="H178" s="27"/>
      <c r="I178" s="9"/>
    </row>
    <row r="179" customFormat="false" ht="15" hidden="false" customHeight="false" outlineLevel="0" collapsed="false">
      <c r="A179" s="20" t="s">
        <v>405</v>
      </c>
      <c r="B179" s="74" t="n">
        <v>102118</v>
      </c>
      <c r="C179" s="60" t="s">
        <v>406</v>
      </c>
      <c r="D179" s="61" t="s">
        <v>39</v>
      </c>
      <c r="E179" s="42" t="n">
        <v>1</v>
      </c>
      <c r="F179" s="43" t="n">
        <v>2697.81</v>
      </c>
      <c r="G179" s="26" t="n">
        <f aca="false">ROUND(F179*E179,2)</f>
        <v>2697.81</v>
      </c>
      <c r="H179" s="27"/>
      <c r="I179" s="9"/>
    </row>
    <row r="180" customFormat="false" ht="14.25" hidden="false" customHeight="true" outlineLevel="0" collapsed="false">
      <c r="A180" s="28" t="s">
        <v>407</v>
      </c>
      <c r="B180" s="28"/>
      <c r="C180" s="28"/>
      <c r="D180" s="28"/>
      <c r="E180" s="28"/>
      <c r="F180" s="28"/>
      <c r="G180" s="45" t="n">
        <f aca="false">SUM(G160:G179)</f>
        <v>70975</v>
      </c>
      <c r="H180" s="46" t="n">
        <v>68794.56</v>
      </c>
      <c r="I180" s="9"/>
    </row>
    <row r="181" customFormat="false" ht="14.25" hidden="false" customHeight="true" outlineLevel="0" collapsed="false">
      <c r="A181" s="92"/>
      <c r="B181" s="32"/>
      <c r="C181" s="93"/>
      <c r="D181" s="94"/>
      <c r="E181" s="35"/>
      <c r="F181" s="95"/>
      <c r="G181" s="26"/>
      <c r="H181" s="27"/>
      <c r="I181" s="9"/>
    </row>
    <row r="182" customFormat="false" ht="14.25" hidden="false" customHeight="true" outlineLevel="0" collapsed="false">
      <c r="A182" s="36" t="n">
        <v>8</v>
      </c>
      <c r="B182" s="103" t="s">
        <v>408</v>
      </c>
      <c r="C182" s="103"/>
      <c r="D182" s="112"/>
      <c r="E182" s="39"/>
      <c r="F182" s="14"/>
      <c r="G182" s="15"/>
      <c r="H182" s="16"/>
      <c r="I182" s="9"/>
    </row>
    <row r="183" customFormat="false" ht="14.25" hidden="false" customHeight="true" outlineLevel="0" collapsed="false">
      <c r="A183" s="36" t="s">
        <v>409</v>
      </c>
      <c r="B183" s="103" t="s">
        <v>410</v>
      </c>
      <c r="C183" s="103"/>
      <c r="D183" s="112"/>
      <c r="E183" s="39"/>
      <c r="F183" s="14"/>
      <c r="G183" s="87" t="n">
        <f aca="false">SUM(G184:G227)</f>
        <v>64269.88</v>
      </c>
      <c r="H183" s="88"/>
      <c r="I183" s="9"/>
    </row>
    <row r="184" customFormat="false" ht="15" hidden="false" customHeight="false" outlineLevel="0" collapsed="false">
      <c r="A184" s="20" t="s">
        <v>411</v>
      </c>
      <c r="B184" s="74" t="n">
        <v>90373</v>
      </c>
      <c r="C184" s="60" t="s">
        <v>412</v>
      </c>
      <c r="D184" s="61" t="s">
        <v>39</v>
      </c>
      <c r="E184" s="42" t="n">
        <v>75</v>
      </c>
      <c r="F184" s="43" t="n">
        <v>15.84</v>
      </c>
      <c r="G184" s="26" t="n">
        <f aca="false">ROUND(F184*E184,2)</f>
        <v>1188</v>
      </c>
      <c r="H184" s="27"/>
      <c r="I184" s="9"/>
    </row>
    <row r="185" customFormat="false" ht="15" hidden="false" customHeight="false" outlineLevel="0" collapsed="false">
      <c r="A185" s="20" t="s">
        <v>413</v>
      </c>
      <c r="B185" s="74" t="n">
        <v>89366</v>
      </c>
      <c r="C185" s="60" t="s">
        <v>414</v>
      </c>
      <c r="D185" s="61" t="s">
        <v>39</v>
      </c>
      <c r="E185" s="42" t="n">
        <v>5</v>
      </c>
      <c r="F185" s="43" t="n">
        <v>17.5</v>
      </c>
      <c r="G185" s="26" t="n">
        <f aca="false">ROUND(F185*E185,2)</f>
        <v>87.5</v>
      </c>
      <c r="H185" s="27"/>
      <c r="I185" s="9"/>
    </row>
    <row r="186" customFormat="false" ht="15" hidden="false" customHeight="false" outlineLevel="0" collapsed="false">
      <c r="A186" s="20" t="s">
        <v>415</v>
      </c>
      <c r="B186" s="74" t="n">
        <v>89427</v>
      </c>
      <c r="C186" s="60" t="s">
        <v>416</v>
      </c>
      <c r="D186" s="61" t="s">
        <v>39</v>
      </c>
      <c r="E186" s="42" t="n">
        <v>10</v>
      </c>
      <c r="F186" s="43" t="n">
        <v>13.2</v>
      </c>
      <c r="G186" s="26" t="n">
        <f aca="false">ROUND(F186*E186,2)</f>
        <v>132</v>
      </c>
      <c r="H186" s="27"/>
      <c r="I186" s="9"/>
    </row>
    <row r="187" customFormat="false" ht="15" hidden="false" customHeight="false" outlineLevel="0" collapsed="false">
      <c r="A187" s="20" t="s">
        <v>417</v>
      </c>
      <c r="B187" s="74" t="s">
        <v>418</v>
      </c>
      <c r="C187" s="60" t="s">
        <v>419</v>
      </c>
      <c r="D187" s="61" t="s">
        <v>39</v>
      </c>
      <c r="E187" s="42" t="n">
        <v>21</v>
      </c>
      <c r="F187" s="43" t="n">
        <v>78.76</v>
      </c>
      <c r="G187" s="26" t="n">
        <f aca="false">ROUND(F187*E187,2)</f>
        <v>1653.96</v>
      </c>
      <c r="H187" s="27"/>
      <c r="I187" s="9"/>
    </row>
    <row r="188" customFormat="false" ht="15" hidden="false" customHeight="false" outlineLevel="0" collapsed="false">
      <c r="A188" s="20" t="s">
        <v>420</v>
      </c>
      <c r="B188" s="74" t="s">
        <v>421</v>
      </c>
      <c r="C188" s="60" t="s">
        <v>422</v>
      </c>
      <c r="D188" s="61" t="s">
        <v>39</v>
      </c>
      <c r="E188" s="42" t="n">
        <v>5</v>
      </c>
      <c r="F188" s="43" t="n">
        <v>90.53</v>
      </c>
      <c r="G188" s="26" t="n">
        <f aca="false">ROUND(F188*E188,2)</f>
        <v>452.65</v>
      </c>
      <c r="H188" s="27"/>
      <c r="I188" s="9"/>
    </row>
    <row r="189" customFormat="false" ht="15" hidden="false" customHeight="false" outlineLevel="0" collapsed="false">
      <c r="A189" s="20" t="s">
        <v>423</v>
      </c>
      <c r="B189" s="74" t="n">
        <v>89383</v>
      </c>
      <c r="C189" s="60" t="s">
        <v>424</v>
      </c>
      <c r="D189" s="61" t="s">
        <v>39</v>
      </c>
      <c r="E189" s="42" t="n">
        <v>42</v>
      </c>
      <c r="F189" s="43" t="n">
        <v>6.24</v>
      </c>
      <c r="G189" s="26" t="n">
        <f aca="false">ROUND(F189*E189,2)</f>
        <v>262.08</v>
      </c>
      <c r="H189" s="27"/>
      <c r="I189" s="9"/>
    </row>
    <row r="190" customFormat="false" ht="15" hidden="false" customHeight="false" outlineLevel="0" collapsed="false">
      <c r="A190" s="20" t="s">
        <v>425</v>
      </c>
      <c r="B190" s="74" t="n">
        <v>89391</v>
      </c>
      <c r="C190" s="60" t="s">
        <v>426</v>
      </c>
      <c r="D190" s="61" t="s">
        <v>39</v>
      </c>
      <c r="E190" s="42" t="n">
        <v>10</v>
      </c>
      <c r="F190" s="43" t="n">
        <v>8.7</v>
      </c>
      <c r="G190" s="26" t="n">
        <f aca="false">ROUND(F190*E190,2)</f>
        <v>87</v>
      </c>
      <c r="H190" s="27"/>
      <c r="I190" s="9"/>
    </row>
    <row r="191" customFormat="false" ht="15" hidden="false" customHeight="false" outlineLevel="0" collapsed="false">
      <c r="A191" s="20" t="s">
        <v>427</v>
      </c>
      <c r="B191" s="74" t="n">
        <v>94703</v>
      </c>
      <c r="C191" s="60" t="s">
        <v>428</v>
      </c>
      <c r="D191" s="61" t="s">
        <v>39</v>
      </c>
      <c r="E191" s="42" t="n">
        <v>1</v>
      </c>
      <c r="F191" s="43" t="n">
        <v>23.24</v>
      </c>
      <c r="G191" s="26" t="n">
        <f aca="false">ROUND(F191*E191,2)</f>
        <v>23.24</v>
      </c>
      <c r="H191" s="27"/>
      <c r="I191" s="9"/>
    </row>
    <row r="192" customFormat="false" ht="15" hidden="false" customHeight="false" outlineLevel="0" collapsed="false">
      <c r="A192" s="20" t="s">
        <v>429</v>
      </c>
      <c r="B192" s="74" t="n">
        <v>94796</v>
      </c>
      <c r="C192" s="60" t="s">
        <v>430</v>
      </c>
      <c r="D192" s="61" t="s">
        <v>39</v>
      </c>
      <c r="E192" s="42" t="n">
        <v>1</v>
      </c>
      <c r="F192" s="43" t="n">
        <v>37.86</v>
      </c>
      <c r="G192" s="26" t="n">
        <f aca="false">ROUND(F192*E192,2)</f>
        <v>37.86</v>
      </c>
      <c r="H192" s="27"/>
      <c r="I192" s="9"/>
    </row>
    <row r="193" customFormat="false" ht="15" hidden="false" customHeight="false" outlineLevel="0" collapsed="false">
      <c r="A193" s="20" t="s">
        <v>431</v>
      </c>
      <c r="B193" s="74" t="n">
        <v>94707</v>
      </c>
      <c r="C193" s="60" t="s">
        <v>432</v>
      </c>
      <c r="D193" s="61" t="s">
        <v>39</v>
      </c>
      <c r="E193" s="42" t="n">
        <v>1</v>
      </c>
      <c r="F193" s="43" t="n">
        <v>62.57</v>
      </c>
      <c r="G193" s="26" t="n">
        <f aca="false">ROUND(F193*E193,2)</f>
        <v>62.57</v>
      </c>
      <c r="H193" s="27"/>
      <c r="I193" s="9"/>
    </row>
    <row r="194" customFormat="false" ht="15" hidden="false" customHeight="false" outlineLevel="0" collapsed="false">
      <c r="A194" s="20" t="s">
        <v>433</v>
      </c>
      <c r="B194" s="74" t="n">
        <v>89408</v>
      </c>
      <c r="C194" s="60" t="s">
        <v>434</v>
      </c>
      <c r="D194" s="61" t="s">
        <v>39</v>
      </c>
      <c r="E194" s="42" t="n">
        <v>53</v>
      </c>
      <c r="F194" s="43" t="n">
        <v>5.6</v>
      </c>
      <c r="G194" s="26" t="n">
        <f aca="false">ROUND(F194*E194,2)</f>
        <v>296.8</v>
      </c>
      <c r="H194" s="27"/>
      <c r="I194" s="9"/>
    </row>
    <row r="195" customFormat="false" ht="15" hidden="false" customHeight="false" outlineLevel="0" collapsed="false">
      <c r="A195" s="20" t="s">
        <v>435</v>
      </c>
      <c r="B195" s="74" t="n">
        <v>89413</v>
      </c>
      <c r="C195" s="60" t="s">
        <v>436</v>
      </c>
      <c r="D195" s="61" t="s">
        <v>39</v>
      </c>
      <c r="E195" s="42" t="n">
        <v>8</v>
      </c>
      <c r="F195" s="43" t="n">
        <v>8.71</v>
      </c>
      <c r="G195" s="26" t="n">
        <f aca="false">ROUND(F195*E195,2)</f>
        <v>69.68</v>
      </c>
      <c r="H195" s="27"/>
      <c r="I195" s="9"/>
    </row>
    <row r="196" customFormat="false" ht="15" hidden="false" customHeight="false" outlineLevel="0" collapsed="false">
      <c r="A196" s="20" t="s">
        <v>437</v>
      </c>
      <c r="B196" s="74" t="n">
        <v>89497</v>
      </c>
      <c r="C196" s="60" t="s">
        <v>438</v>
      </c>
      <c r="D196" s="61" t="s">
        <v>39</v>
      </c>
      <c r="E196" s="42" t="n">
        <v>2</v>
      </c>
      <c r="F196" s="43" t="n">
        <v>12.74</v>
      </c>
      <c r="G196" s="26" t="n">
        <f aca="false">ROUND(F196*E196,2)</f>
        <v>25.48</v>
      </c>
      <c r="H196" s="27"/>
      <c r="I196" s="9"/>
    </row>
    <row r="197" customFormat="false" ht="15" hidden="false" customHeight="false" outlineLevel="0" collapsed="false">
      <c r="A197" s="20" t="s">
        <v>439</v>
      </c>
      <c r="B197" s="74" t="n">
        <v>94680</v>
      </c>
      <c r="C197" s="60" t="s">
        <v>440</v>
      </c>
      <c r="D197" s="61" t="s">
        <v>39</v>
      </c>
      <c r="E197" s="42" t="n">
        <v>6</v>
      </c>
      <c r="F197" s="43" t="n">
        <v>52.16</v>
      </c>
      <c r="G197" s="26" t="n">
        <f aca="false">ROUND(F197*E197,2)</f>
        <v>312.96</v>
      </c>
      <c r="H197" s="27"/>
      <c r="I197" s="9"/>
    </row>
    <row r="198" customFormat="false" ht="15" hidden="false" customHeight="false" outlineLevel="0" collapsed="false">
      <c r="A198" s="20" t="s">
        <v>441</v>
      </c>
      <c r="B198" s="74" t="s">
        <v>442</v>
      </c>
      <c r="C198" s="60" t="s">
        <v>443</v>
      </c>
      <c r="D198" s="61" t="s">
        <v>39</v>
      </c>
      <c r="E198" s="42" t="n">
        <v>40</v>
      </c>
      <c r="F198" s="43" t="n">
        <v>14</v>
      </c>
      <c r="G198" s="26" t="n">
        <f aca="false">ROUND(F198*E198,2)</f>
        <v>560</v>
      </c>
      <c r="H198" s="27"/>
      <c r="I198" s="9" t="s">
        <v>444</v>
      </c>
    </row>
    <row r="199" customFormat="false" ht="15" hidden="false" customHeight="false" outlineLevel="0" collapsed="false">
      <c r="A199" s="20" t="s">
        <v>445</v>
      </c>
      <c r="B199" s="74" t="n">
        <v>89386</v>
      </c>
      <c r="C199" s="60" t="s">
        <v>446</v>
      </c>
      <c r="D199" s="61" t="s">
        <v>39</v>
      </c>
      <c r="E199" s="42" t="n">
        <v>3</v>
      </c>
      <c r="F199" s="43" t="n">
        <v>8.85</v>
      </c>
      <c r="G199" s="26" t="n">
        <f aca="false">ROUND(F199*E199,2)</f>
        <v>26.55</v>
      </c>
      <c r="H199" s="27"/>
      <c r="I199" s="9"/>
    </row>
    <row r="200" customFormat="false" ht="15" hidden="false" customHeight="false" outlineLevel="0" collapsed="false">
      <c r="A200" s="20" t="s">
        <v>447</v>
      </c>
      <c r="B200" s="74" t="n">
        <v>89378</v>
      </c>
      <c r="C200" s="60" t="s">
        <v>448</v>
      </c>
      <c r="D200" s="61" t="s">
        <v>39</v>
      </c>
      <c r="E200" s="42" t="n">
        <v>24</v>
      </c>
      <c r="F200" s="43" t="n">
        <v>6.1</v>
      </c>
      <c r="G200" s="26" t="n">
        <f aca="false">ROUND(F200*E200,2)</f>
        <v>146.4</v>
      </c>
      <c r="H200" s="27"/>
      <c r="I200" s="9"/>
    </row>
    <row r="201" customFormat="false" ht="15" hidden="false" customHeight="false" outlineLevel="0" collapsed="false">
      <c r="A201" s="20" t="s">
        <v>449</v>
      </c>
      <c r="B201" s="74" t="n">
        <v>89356</v>
      </c>
      <c r="C201" s="60" t="s">
        <v>450</v>
      </c>
      <c r="D201" s="61" t="s">
        <v>152</v>
      </c>
      <c r="E201" s="42" t="n">
        <v>240</v>
      </c>
      <c r="F201" s="43" t="n">
        <v>20.45</v>
      </c>
      <c r="G201" s="26" t="n">
        <f aca="false">ROUND(F201*E201,2)</f>
        <v>4908</v>
      </c>
      <c r="H201" s="27"/>
      <c r="I201" s="9"/>
    </row>
    <row r="202" customFormat="false" ht="15" hidden="false" customHeight="false" outlineLevel="0" collapsed="false">
      <c r="A202" s="20" t="s">
        <v>451</v>
      </c>
      <c r="B202" s="74" t="n">
        <v>89357</v>
      </c>
      <c r="C202" s="60" t="s">
        <v>452</v>
      </c>
      <c r="D202" s="61" t="s">
        <v>152</v>
      </c>
      <c r="E202" s="42" t="n">
        <v>120</v>
      </c>
      <c r="F202" s="43" t="n">
        <v>30.45</v>
      </c>
      <c r="G202" s="26" t="n">
        <f aca="false">ROUND(F202*E202,2)</f>
        <v>3654</v>
      </c>
      <c r="H202" s="27"/>
      <c r="I202" s="9"/>
    </row>
    <row r="203" customFormat="false" ht="15.75" hidden="false" customHeight="true" outlineLevel="0" collapsed="false">
      <c r="A203" s="20" t="s">
        <v>453</v>
      </c>
      <c r="B203" s="74" t="n">
        <v>89448</v>
      </c>
      <c r="C203" s="60" t="s">
        <v>454</v>
      </c>
      <c r="D203" s="61" t="s">
        <v>152</v>
      </c>
      <c r="E203" s="42" t="n">
        <v>3</v>
      </c>
      <c r="F203" s="43" t="n">
        <v>19.74</v>
      </c>
      <c r="G203" s="26" t="n">
        <f aca="false">ROUND(F203*E203,2)</f>
        <v>59.22</v>
      </c>
      <c r="H203" s="27"/>
      <c r="I203" s="9"/>
    </row>
    <row r="204" customFormat="false" ht="15" hidden="false" customHeight="false" outlineLevel="0" collapsed="false">
      <c r="A204" s="20" t="s">
        <v>455</v>
      </c>
      <c r="B204" s="74" t="n">
        <v>89449</v>
      </c>
      <c r="C204" s="60" t="s">
        <v>456</v>
      </c>
      <c r="D204" s="61" t="s">
        <v>152</v>
      </c>
      <c r="E204" s="42" t="n">
        <v>6</v>
      </c>
      <c r="F204" s="43" t="n">
        <v>22.68</v>
      </c>
      <c r="G204" s="26" t="n">
        <f aca="false">ROUND(F204*E204,2)</f>
        <v>136.08</v>
      </c>
      <c r="H204" s="27"/>
      <c r="I204" s="9"/>
    </row>
    <row r="205" customFormat="false" ht="15" hidden="false" customHeight="false" outlineLevel="0" collapsed="false">
      <c r="A205" s="20" t="s">
        <v>457</v>
      </c>
      <c r="B205" s="74" t="n">
        <v>94652</v>
      </c>
      <c r="C205" s="60" t="s">
        <v>458</v>
      </c>
      <c r="D205" s="61" t="s">
        <v>152</v>
      </c>
      <c r="E205" s="42" t="n">
        <v>120</v>
      </c>
      <c r="F205" s="43" t="n">
        <v>45.99</v>
      </c>
      <c r="G205" s="26" t="n">
        <f aca="false">ROUND(F205*E205,2)</f>
        <v>5518.8</v>
      </c>
      <c r="H205" s="27"/>
      <c r="I205" s="9"/>
    </row>
    <row r="206" customFormat="false" ht="15" hidden="false" customHeight="false" outlineLevel="0" collapsed="false">
      <c r="A206" s="20" t="s">
        <v>459</v>
      </c>
      <c r="B206" s="74" t="s">
        <v>460</v>
      </c>
      <c r="C206" s="60" t="s">
        <v>461</v>
      </c>
      <c r="D206" s="61" t="s">
        <v>39</v>
      </c>
      <c r="E206" s="42" t="n">
        <v>2</v>
      </c>
      <c r="F206" s="43" t="n">
        <v>6.82</v>
      </c>
      <c r="G206" s="26" t="n">
        <f aca="false">ROUND(F206*E206,2)</f>
        <v>13.64</v>
      </c>
      <c r="H206" s="27"/>
      <c r="I206" s="9" t="s">
        <v>462</v>
      </c>
    </row>
    <row r="207" customFormat="false" ht="15" hidden="false" customHeight="false" outlineLevel="0" collapsed="false">
      <c r="A207" s="20" t="s">
        <v>463</v>
      </c>
      <c r="B207" s="74" t="s">
        <v>464</v>
      </c>
      <c r="C207" s="60" t="s">
        <v>465</v>
      </c>
      <c r="D207" s="61" t="s">
        <v>39</v>
      </c>
      <c r="E207" s="42" t="n">
        <v>6</v>
      </c>
      <c r="F207" s="43" t="n">
        <v>19.97</v>
      </c>
      <c r="G207" s="26" t="n">
        <f aca="false">ROUND(F207*E207,2)</f>
        <v>119.82</v>
      </c>
      <c r="H207" s="27"/>
      <c r="I207" s="9" t="s">
        <v>462</v>
      </c>
    </row>
    <row r="208" customFormat="false" ht="15" hidden="false" customHeight="false" outlineLevel="0" collapsed="false">
      <c r="A208" s="20" t="s">
        <v>466</v>
      </c>
      <c r="B208" s="74" t="s">
        <v>467</v>
      </c>
      <c r="C208" s="60" t="s">
        <v>468</v>
      </c>
      <c r="D208" s="61" t="s">
        <v>39</v>
      </c>
      <c r="E208" s="42" t="n">
        <v>9</v>
      </c>
      <c r="F208" s="43" t="n">
        <v>22.71</v>
      </c>
      <c r="G208" s="26" t="n">
        <f aca="false">ROUND(F208*E208,2)</f>
        <v>204.39</v>
      </c>
      <c r="H208" s="27"/>
      <c r="I208" s="9" t="s">
        <v>462</v>
      </c>
    </row>
    <row r="209" customFormat="false" ht="15" hidden="false" customHeight="false" outlineLevel="0" collapsed="false">
      <c r="A209" s="20" t="s">
        <v>469</v>
      </c>
      <c r="B209" s="74" t="s">
        <v>470</v>
      </c>
      <c r="C209" s="60" t="s">
        <v>471</v>
      </c>
      <c r="D209" s="61" t="s">
        <v>39</v>
      </c>
      <c r="E209" s="42" t="n">
        <v>1</v>
      </c>
      <c r="F209" s="43" t="n">
        <v>23.99</v>
      </c>
      <c r="G209" s="26" t="n">
        <f aca="false">ROUND(F209*E209,2)</f>
        <v>23.99</v>
      </c>
      <c r="H209" s="27"/>
      <c r="I209" s="9" t="s">
        <v>462</v>
      </c>
    </row>
    <row r="210" customFormat="false" ht="15" hidden="false" customHeight="false" outlineLevel="0" collapsed="false">
      <c r="A210" s="20" t="s">
        <v>472</v>
      </c>
      <c r="B210" s="74" t="n">
        <v>89395</v>
      </c>
      <c r="C210" s="60" t="s">
        <v>473</v>
      </c>
      <c r="D210" s="61" t="s">
        <v>39</v>
      </c>
      <c r="E210" s="42" t="n">
        <v>40</v>
      </c>
      <c r="F210" s="43" t="n">
        <v>11.26</v>
      </c>
      <c r="G210" s="26" t="n">
        <f aca="false">ROUND(F210*E210,2)</f>
        <v>450.4</v>
      </c>
      <c r="H210" s="27"/>
      <c r="I210" s="9"/>
    </row>
    <row r="211" customFormat="false" ht="15" hidden="false" customHeight="false" outlineLevel="0" collapsed="false">
      <c r="A211" s="20" t="s">
        <v>474</v>
      </c>
      <c r="B211" s="74" t="n">
        <v>89398</v>
      </c>
      <c r="C211" s="60" t="s">
        <v>475</v>
      </c>
      <c r="D211" s="61" t="s">
        <v>39</v>
      </c>
      <c r="E211" s="42" t="n">
        <v>24</v>
      </c>
      <c r="F211" s="43" t="n">
        <v>17.5</v>
      </c>
      <c r="G211" s="26" t="n">
        <f aca="false">ROUND(F211*E211,2)</f>
        <v>420</v>
      </c>
      <c r="H211" s="27"/>
      <c r="I211" s="9"/>
    </row>
    <row r="212" customFormat="false" ht="15" hidden="false" customHeight="false" outlineLevel="0" collapsed="false">
      <c r="A212" s="20" t="s">
        <v>476</v>
      </c>
      <c r="B212" s="74" t="n">
        <v>89628</v>
      </c>
      <c r="C212" s="60" t="s">
        <v>477</v>
      </c>
      <c r="D212" s="61" t="s">
        <v>39</v>
      </c>
      <c r="E212" s="42" t="n">
        <v>17</v>
      </c>
      <c r="F212" s="43" t="n">
        <v>55.8</v>
      </c>
      <c r="G212" s="26" t="n">
        <f aca="false">ROUND(F212*E212,2)</f>
        <v>948.6</v>
      </c>
      <c r="H212" s="27"/>
      <c r="I212" s="9"/>
    </row>
    <row r="213" customFormat="false" ht="15" hidden="false" customHeight="false" outlineLevel="0" collapsed="false">
      <c r="A213" s="20" t="s">
        <v>478</v>
      </c>
      <c r="B213" s="74" t="n">
        <v>89400</v>
      </c>
      <c r="C213" s="60" t="s">
        <v>479</v>
      </c>
      <c r="D213" s="61" t="s">
        <v>39</v>
      </c>
      <c r="E213" s="42" t="n">
        <v>1</v>
      </c>
      <c r="F213" s="43" t="n">
        <v>20.42</v>
      </c>
      <c r="G213" s="26" t="n">
        <f aca="false">ROUND(F213*E213,2)</f>
        <v>20.42</v>
      </c>
      <c r="H213" s="27"/>
      <c r="I213" s="9"/>
    </row>
    <row r="214" customFormat="false" ht="15" hidden="false" customHeight="false" outlineLevel="0" collapsed="false">
      <c r="A214" s="20" t="s">
        <v>480</v>
      </c>
      <c r="B214" s="74" t="s">
        <v>481</v>
      </c>
      <c r="C214" s="60" t="s">
        <v>482</v>
      </c>
      <c r="D214" s="61" t="s">
        <v>39</v>
      </c>
      <c r="E214" s="42" t="n">
        <v>1</v>
      </c>
      <c r="F214" s="43" t="n">
        <v>30.58</v>
      </c>
      <c r="G214" s="26" t="n">
        <f aca="false">ROUND(F214*E214,2)</f>
        <v>30.58</v>
      </c>
      <c r="H214" s="27"/>
      <c r="I214" s="9"/>
    </row>
    <row r="215" customFormat="false" ht="15" hidden="false" customHeight="false" outlineLevel="0" collapsed="false">
      <c r="A215" s="20" t="s">
        <v>483</v>
      </c>
      <c r="B215" s="74" t="n">
        <v>94489</v>
      </c>
      <c r="C215" s="60" t="s">
        <v>484</v>
      </c>
      <c r="D215" s="61" t="s">
        <v>39</v>
      </c>
      <c r="E215" s="42" t="n">
        <v>2</v>
      </c>
      <c r="F215" s="43" t="n">
        <v>24.3</v>
      </c>
      <c r="G215" s="26" t="n">
        <f aca="false">ROUND(F215*E215,2)</f>
        <v>48.6</v>
      </c>
      <c r="H215" s="27"/>
      <c r="I215" s="9"/>
    </row>
    <row r="216" customFormat="false" ht="15" hidden="false" customHeight="false" outlineLevel="0" collapsed="false">
      <c r="A216" s="20" t="s">
        <v>485</v>
      </c>
      <c r="B216" s="74" t="n">
        <v>94490</v>
      </c>
      <c r="C216" s="60" t="s">
        <v>486</v>
      </c>
      <c r="D216" s="61" t="s">
        <v>39</v>
      </c>
      <c r="E216" s="42" t="n">
        <v>5</v>
      </c>
      <c r="F216" s="43" t="n">
        <v>35.92</v>
      </c>
      <c r="G216" s="26" t="n">
        <f aca="false">ROUND(F216*E216,2)</f>
        <v>179.6</v>
      </c>
      <c r="H216" s="27"/>
      <c r="I216" s="9"/>
    </row>
    <row r="217" customFormat="false" ht="15" hidden="false" customHeight="false" outlineLevel="0" collapsed="false">
      <c r="A217" s="20" t="s">
        <v>487</v>
      </c>
      <c r="B217" s="74" t="n">
        <v>94493</v>
      </c>
      <c r="C217" s="60" t="s">
        <v>488</v>
      </c>
      <c r="D217" s="61" t="s">
        <v>39</v>
      </c>
      <c r="E217" s="42" t="n">
        <v>17</v>
      </c>
      <c r="F217" s="43" t="n">
        <v>92.41</v>
      </c>
      <c r="G217" s="26" t="n">
        <f aca="false">ROUND(F217*E217,2)</f>
        <v>1570.97</v>
      </c>
      <c r="H217" s="27"/>
      <c r="I217" s="9"/>
    </row>
    <row r="218" customFormat="false" ht="15" hidden="false" customHeight="false" outlineLevel="0" collapsed="false">
      <c r="A218" s="20" t="s">
        <v>489</v>
      </c>
      <c r="B218" s="74" t="n">
        <v>89985</v>
      </c>
      <c r="C218" s="60" t="s">
        <v>490</v>
      </c>
      <c r="D218" s="61" t="s">
        <v>39</v>
      </c>
      <c r="E218" s="42" t="n">
        <v>8</v>
      </c>
      <c r="F218" s="43" t="n">
        <v>105.81</v>
      </c>
      <c r="G218" s="26" t="n">
        <f aca="false">ROUND(F218*E218,2)</f>
        <v>846.48</v>
      </c>
      <c r="H218" s="27"/>
      <c r="I218" s="9"/>
    </row>
    <row r="219" customFormat="false" ht="15" hidden="false" customHeight="false" outlineLevel="0" collapsed="false">
      <c r="A219" s="20" t="s">
        <v>491</v>
      </c>
      <c r="B219" s="74" t="n">
        <v>89426</v>
      </c>
      <c r="C219" s="60" t="s">
        <v>492</v>
      </c>
      <c r="D219" s="61" t="s">
        <v>39</v>
      </c>
      <c r="E219" s="42" t="n">
        <v>19</v>
      </c>
      <c r="F219" s="43" t="n">
        <v>8.72</v>
      </c>
      <c r="G219" s="26" t="n">
        <f aca="false">ROUND(F219*E219,2)</f>
        <v>165.68</v>
      </c>
      <c r="H219" s="27"/>
      <c r="I219" s="9"/>
    </row>
    <row r="220" customFormat="false" ht="15" hidden="false" customHeight="false" outlineLevel="0" collapsed="false">
      <c r="A220" s="20" t="s">
        <v>493</v>
      </c>
      <c r="B220" s="74" t="n">
        <v>89433</v>
      </c>
      <c r="C220" s="60" t="s">
        <v>494</v>
      </c>
      <c r="D220" s="61" t="s">
        <v>39</v>
      </c>
      <c r="E220" s="42" t="n">
        <v>2</v>
      </c>
      <c r="F220" s="43" t="n">
        <v>10.63</v>
      </c>
      <c r="G220" s="26" t="n">
        <f aca="false">ROUND(F220*E220,2)</f>
        <v>21.26</v>
      </c>
      <c r="H220" s="27"/>
      <c r="I220" s="9"/>
    </row>
    <row r="221" customFormat="false" ht="15" hidden="false" customHeight="false" outlineLevel="0" collapsed="false">
      <c r="A221" s="20" t="s">
        <v>495</v>
      </c>
      <c r="B221" s="74" t="n">
        <v>89605</v>
      </c>
      <c r="C221" s="60" t="s">
        <v>496</v>
      </c>
      <c r="D221" s="61" t="s">
        <v>39</v>
      </c>
      <c r="E221" s="42" t="n">
        <v>2</v>
      </c>
      <c r="F221" s="43" t="n">
        <v>23.63</v>
      </c>
      <c r="G221" s="26" t="n">
        <f aca="false">ROUND(F221*E221,2)</f>
        <v>47.26</v>
      </c>
      <c r="H221" s="27"/>
      <c r="I221" s="9"/>
    </row>
    <row r="222" customFormat="false" ht="15" hidden="false" customHeight="false" outlineLevel="0" collapsed="false">
      <c r="A222" s="20" t="s">
        <v>497</v>
      </c>
      <c r="B222" s="74" t="n">
        <v>89502</v>
      </c>
      <c r="C222" s="60" t="s">
        <v>498</v>
      </c>
      <c r="D222" s="61" t="s">
        <v>39</v>
      </c>
      <c r="E222" s="42" t="n">
        <v>2</v>
      </c>
      <c r="F222" s="43" t="n">
        <v>17.59</v>
      </c>
      <c r="G222" s="26" t="n">
        <f aca="false">ROUND(F222*E222,2)</f>
        <v>35.18</v>
      </c>
      <c r="H222" s="27"/>
      <c r="I222" s="9"/>
    </row>
    <row r="223" customFormat="false" ht="15" hidden="false" customHeight="false" outlineLevel="0" collapsed="false">
      <c r="A223" s="20" t="s">
        <v>499</v>
      </c>
      <c r="B223" s="74" t="n">
        <v>86887</v>
      </c>
      <c r="C223" s="60" t="s">
        <v>500</v>
      </c>
      <c r="D223" s="61" t="s">
        <v>39</v>
      </c>
      <c r="E223" s="42" t="n">
        <v>26</v>
      </c>
      <c r="F223" s="43" t="n">
        <v>49.34</v>
      </c>
      <c r="G223" s="26" t="n">
        <f aca="false">ROUND(F223*E223,2)</f>
        <v>1282.84</v>
      </c>
      <c r="H223" s="27"/>
      <c r="I223" s="9"/>
    </row>
    <row r="224" customFormat="false" ht="15" hidden="false" customHeight="false" outlineLevel="0" collapsed="false">
      <c r="A224" s="20" t="s">
        <v>501</v>
      </c>
      <c r="B224" s="74" t="n">
        <v>7107376</v>
      </c>
      <c r="C224" s="60" t="s">
        <v>502</v>
      </c>
      <c r="D224" s="61" t="s">
        <v>39</v>
      </c>
      <c r="E224" s="42" t="n">
        <v>1</v>
      </c>
      <c r="F224" s="43" t="n">
        <v>35628.56</v>
      </c>
      <c r="G224" s="26" t="n">
        <f aca="false">ROUND(F224*E224,2)</f>
        <v>35628.56</v>
      </c>
      <c r="H224" s="27"/>
      <c r="I224" s="9" t="s">
        <v>503</v>
      </c>
    </row>
    <row r="225" customFormat="false" ht="15" hidden="false" customHeight="false" outlineLevel="0" collapsed="false">
      <c r="A225" s="20" t="s">
        <v>504</v>
      </c>
      <c r="B225" s="74" t="s">
        <v>505</v>
      </c>
      <c r="C225" s="60" t="s">
        <v>506</v>
      </c>
      <c r="D225" s="61" t="s">
        <v>39</v>
      </c>
      <c r="E225" s="42" t="n">
        <v>1</v>
      </c>
      <c r="F225" s="43" t="n">
        <v>2263.2</v>
      </c>
      <c r="G225" s="26" t="n">
        <f aca="false">ROUND(F225*E225,2)</f>
        <v>2263.2</v>
      </c>
      <c r="H225" s="27"/>
      <c r="I225" s="9"/>
    </row>
    <row r="226" customFormat="false" ht="15.75" hidden="false" customHeight="true" outlineLevel="0" collapsed="false">
      <c r="A226" s="20" t="s">
        <v>507</v>
      </c>
      <c r="B226" s="74" t="n">
        <v>103009</v>
      </c>
      <c r="C226" s="60" t="s">
        <v>508</v>
      </c>
      <c r="D226" s="61" t="s">
        <v>39</v>
      </c>
      <c r="E226" s="42" t="n">
        <v>1</v>
      </c>
      <c r="F226" s="43" t="n">
        <v>198.94</v>
      </c>
      <c r="G226" s="26" t="n">
        <f aca="false">ROUND(F226*E226,2)</f>
        <v>198.94</v>
      </c>
      <c r="H226" s="27"/>
      <c r="I226" s="9"/>
    </row>
    <row r="227" customFormat="false" ht="15" hidden="false" customHeight="false" outlineLevel="0" collapsed="false">
      <c r="A227" s="20" t="s">
        <v>509</v>
      </c>
      <c r="B227" s="74" t="n">
        <v>89610</v>
      </c>
      <c r="C227" s="60" t="s">
        <v>510</v>
      </c>
      <c r="D227" s="61" t="s">
        <v>39</v>
      </c>
      <c r="E227" s="42" t="n">
        <v>2</v>
      </c>
      <c r="F227" s="43" t="n">
        <v>24.32</v>
      </c>
      <c r="G227" s="26" t="n">
        <f aca="false">ROUND(F227*E227,2)</f>
        <v>48.64</v>
      </c>
      <c r="H227" s="27"/>
      <c r="I227" s="9"/>
    </row>
    <row r="228" customFormat="false" ht="14.25" hidden="false" customHeight="true" outlineLevel="0" collapsed="false">
      <c r="A228" s="117" t="s">
        <v>511</v>
      </c>
      <c r="B228" s="118" t="s">
        <v>512</v>
      </c>
      <c r="C228" s="118"/>
      <c r="D228" s="119"/>
      <c r="E228" s="39"/>
      <c r="F228" s="89"/>
      <c r="G228" s="87" t="n">
        <f aca="false">SUM(G229:G270)</f>
        <v>54418.04</v>
      </c>
      <c r="H228" s="88"/>
      <c r="I228" s="120"/>
    </row>
    <row r="229" customFormat="false" ht="15" hidden="false" customHeight="false" outlineLevel="0" collapsed="false">
      <c r="A229" s="121" t="s">
        <v>513</v>
      </c>
      <c r="B229" s="122" t="n">
        <v>89709</v>
      </c>
      <c r="C229" s="123" t="s">
        <v>514</v>
      </c>
      <c r="D229" s="124" t="s">
        <v>39</v>
      </c>
      <c r="E229" s="42" t="n">
        <v>8</v>
      </c>
      <c r="F229" s="43" t="n">
        <v>15.32</v>
      </c>
      <c r="G229" s="26" t="n">
        <f aca="false">ROUND(F229*E229,2)</f>
        <v>122.56</v>
      </c>
      <c r="H229" s="27"/>
      <c r="I229" s="120"/>
    </row>
    <row r="230" customFormat="false" ht="15" hidden="false" customHeight="false" outlineLevel="0" collapsed="false">
      <c r="A230" s="121" t="s">
        <v>515</v>
      </c>
      <c r="B230" s="21" t="s">
        <v>516</v>
      </c>
      <c r="C230" s="123" t="s">
        <v>517</v>
      </c>
      <c r="D230" s="124" t="s">
        <v>39</v>
      </c>
      <c r="E230" s="42" t="n">
        <v>22</v>
      </c>
      <c r="F230" s="43" t="n">
        <v>60.69</v>
      </c>
      <c r="G230" s="26" t="n">
        <f aca="false">ROUND(F230*E230,2)</f>
        <v>1335.18</v>
      </c>
      <c r="H230" s="27"/>
      <c r="I230" s="120"/>
    </row>
    <row r="231" customFormat="false" ht="15" hidden="false" customHeight="false" outlineLevel="0" collapsed="false">
      <c r="A231" s="121" t="s">
        <v>518</v>
      </c>
      <c r="B231" s="21" t="n">
        <v>89708</v>
      </c>
      <c r="C231" s="123" t="s">
        <v>519</v>
      </c>
      <c r="D231" s="124" t="s">
        <v>39</v>
      </c>
      <c r="E231" s="42" t="n">
        <v>4</v>
      </c>
      <c r="F231" s="43" t="n">
        <v>87.83</v>
      </c>
      <c r="G231" s="26" t="n">
        <f aca="false">ROUND(F231*E231,2)</f>
        <v>351.32</v>
      </c>
      <c r="H231" s="27"/>
      <c r="I231" s="120"/>
    </row>
    <row r="232" customFormat="false" ht="15.75" hidden="false" customHeight="true" outlineLevel="0" collapsed="false">
      <c r="A232" s="121" t="s">
        <v>520</v>
      </c>
      <c r="B232" s="21" t="n">
        <v>98110</v>
      </c>
      <c r="C232" s="123" t="s">
        <v>521</v>
      </c>
      <c r="D232" s="124" t="s">
        <v>39</v>
      </c>
      <c r="E232" s="42" t="n">
        <v>5</v>
      </c>
      <c r="F232" s="43" t="n">
        <v>383.35</v>
      </c>
      <c r="G232" s="26" t="n">
        <f aca="false">ROUND(F232*E232,2)</f>
        <v>1916.75</v>
      </c>
      <c r="H232" s="27"/>
      <c r="I232" s="120"/>
    </row>
    <row r="233" customFormat="false" ht="30.75" hidden="false" customHeight="true" outlineLevel="0" collapsed="false">
      <c r="A233" s="121" t="s">
        <v>522</v>
      </c>
      <c r="B233" s="21" t="n">
        <v>89728</v>
      </c>
      <c r="C233" s="123" t="s">
        <v>523</v>
      </c>
      <c r="D233" s="124" t="s">
        <v>39</v>
      </c>
      <c r="E233" s="42" t="n">
        <v>46</v>
      </c>
      <c r="F233" s="43" t="n">
        <v>11.02</v>
      </c>
      <c r="G233" s="26" t="n">
        <f aca="false">ROUND(F233*E233,2)</f>
        <v>506.92</v>
      </c>
      <c r="H233" s="27"/>
      <c r="I233" s="120"/>
    </row>
    <row r="234" customFormat="false" ht="15" hidden="false" customHeight="false" outlineLevel="0" collapsed="false">
      <c r="A234" s="121" t="s">
        <v>524</v>
      </c>
      <c r="B234" s="21" t="n">
        <v>89726</v>
      </c>
      <c r="C234" s="123" t="s">
        <v>525</v>
      </c>
      <c r="D234" s="124" t="s">
        <v>39</v>
      </c>
      <c r="E234" s="42" t="n">
        <v>29</v>
      </c>
      <c r="F234" s="43" t="n">
        <v>6.88</v>
      </c>
      <c r="G234" s="26" t="n">
        <f aca="false">ROUND(F234*E234,2)</f>
        <v>199.52</v>
      </c>
      <c r="H234" s="27"/>
      <c r="I234" s="120"/>
    </row>
    <row r="235" customFormat="false" ht="15" hidden="false" customHeight="false" outlineLevel="0" collapsed="false">
      <c r="A235" s="121" t="s">
        <v>526</v>
      </c>
      <c r="B235" s="21" t="n">
        <v>89732</v>
      </c>
      <c r="C235" s="123" t="s">
        <v>527</v>
      </c>
      <c r="D235" s="124" t="s">
        <v>39</v>
      </c>
      <c r="E235" s="42" t="n">
        <v>43</v>
      </c>
      <c r="F235" s="43" t="n">
        <v>11.24</v>
      </c>
      <c r="G235" s="26" t="n">
        <f aca="false">ROUND(F235*E235,2)</f>
        <v>483.32</v>
      </c>
      <c r="H235" s="27"/>
      <c r="I235" s="120"/>
    </row>
    <row r="236" customFormat="false" ht="15" hidden="false" customHeight="false" outlineLevel="0" collapsed="false">
      <c r="A236" s="121" t="s">
        <v>528</v>
      </c>
      <c r="B236" s="21" t="n">
        <v>89739</v>
      </c>
      <c r="C236" s="123" t="s">
        <v>529</v>
      </c>
      <c r="D236" s="124" t="s">
        <v>39</v>
      </c>
      <c r="E236" s="42" t="n">
        <v>14</v>
      </c>
      <c r="F236" s="43" t="n">
        <v>20.09</v>
      </c>
      <c r="G236" s="26" t="n">
        <f aca="false">ROUND(F236*E236,2)</f>
        <v>281.26</v>
      </c>
      <c r="H236" s="27"/>
      <c r="I236" s="120"/>
    </row>
    <row r="237" customFormat="false" ht="15" hidden="false" customHeight="false" outlineLevel="0" collapsed="false">
      <c r="A237" s="121" t="s">
        <v>530</v>
      </c>
      <c r="B237" s="21" t="n">
        <v>89746</v>
      </c>
      <c r="C237" s="123" t="s">
        <v>531</v>
      </c>
      <c r="D237" s="124" t="s">
        <v>39</v>
      </c>
      <c r="E237" s="42" t="n">
        <v>22</v>
      </c>
      <c r="F237" s="43" t="n">
        <v>24.42</v>
      </c>
      <c r="G237" s="26" t="n">
        <f aca="false">ROUND(F237*E237,2)</f>
        <v>537.24</v>
      </c>
      <c r="H237" s="27"/>
      <c r="I237" s="120"/>
    </row>
    <row r="238" customFormat="false" ht="15" hidden="false" customHeight="false" outlineLevel="0" collapsed="false">
      <c r="A238" s="121" t="s">
        <v>532</v>
      </c>
      <c r="B238" s="21" t="n">
        <v>89731</v>
      </c>
      <c r="C238" s="123" t="s">
        <v>533</v>
      </c>
      <c r="D238" s="124" t="s">
        <v>39</v>
      </c>
      <c r="E238" s="42" t="n">
        <v>71</v>
      </c>
      <c r="F238" s="43" t="n">
        <v>10.46</v>
      </c>
      <c r="G238" s="26" t="n">
        <f aca="false">ROUND(F238*E238,2)</f>
        <v>742.66</v>
      </c>
      <c r="H238" s="27"/>
      <c r="I238" s="120"/>
    </row>
    <row r="239" customFormat="false" ht="15" hidden="false" customHeight="false" outlineLevel="0" collapsed="false">
      <c r="A239" s="121" t="s">
        <v>534</v>
      </c>
      <c r="B239" s="21" t="n">
        <v>89737</v>
      </c>
      <c r="C239" s="123" t="s">
        <v>535</v>
      </c>
      <c r="D239" s="124" t="s">
        <v>39</v>
      </c>
      <c r="E239" s="42" t="n">
        <v>23</v>
      </c>
      <c r="F239" s="43" t="n">
        <v>18.97</v>
      </c>
      <c r="G239" s="26" t="n">
        <f aca="false">ROUND(F239*E239,2)</f>
        <v>436.31</v>
      </c>
      <c r="H239" s="27"/>
      <c r="I239" s="120"/>
    </row>
    <row r="240" customFormat="false" ht="15" hidden="false" customHeight="false" outlineLevel="0" collapsed="false">
      <c r="A240" s="121" t="s">
        <v>536</v>
      </c>
      <c r="B240" s="21" t="n">
        <v>89744</v>
      </c>
      <c r="C240" s="123" t="s">
        <v>537</v>
      </c>
      <c r="D240" s="124" t="s">
        <v>39</v>
      </c>
      <c r="E240" s="42" t="n">
        <v>13</v>
      </c>
      <c r="F240" s="43" t="n">
        <v>24.49</v>
      </c>
      <c r="G240" s="26" t="n">
        <f aca="false">ROUND(F240*E240,2)</f>
        <v>318.37</v>
      </c>
      <c r="H240" s="27"/>
      <c r="I240" s="120"/>
    </row>
    <row r="241" customFormat="false" ht="15" hidden="false" customHeight="false" outlineLevel="0" collapsed="false">
      <c r="A241" s="121" t="s">
        <v>538</v>
      </c>
      <c r="B241" s="21" t="s">
        <v>539</v>
      </c>
      <c r="C241" s="123" t="s">
        <v>540</v>
      </c>
      <c r="D241" s="124" t="s">
        <v>39</v>
      </c>
      <c r="E241" s="42" t="n">
        <v>38</v>
      </c>
      <c r="F241" s="43" t="n">
        <v>10.86</v>
      </c>
      <c r="G241" s="26" t="n">
        <f aca="false">ROUND(F241*E241,2)</f>
        <v>412.68</v>
      </c>
      <c r="H241" s="27"/>
      <c r="I241" s="9" t="s">
        <v>462</v>
      </c>
    </row>
    <row r="242" customFormat="false" ht="15" hidden="false" customHeight="false" outlineLevel="0" collapsed="false">
      <c r="A242" s="121" t="s">
        <v>541</v>
      </c>
      <c r="B242" s="21" t="n">
        <v>89711</v>
      </c>
      <c r="C242" s="123" t="s">
        <v>542</v>
      </c>
      <c r="D242" s="124" t="s">
        <v>152</v>
      </c>
      <c r="E242" s="42" t="n">
        <v>46.84</v>
      </c>
      <c r="F242" s="43" t="n">
        <v>18.98</v>
      </c>
      <c r="G242" s="26" t="n">
        <f aca="false">ROUND(F242*E242,2)</f>
        <v>889.02</v>
      </c>
      <c r="H242" s="27"/>
      <c r="I242" s="120"/>
    </row>
    <row r="243" customFormat="false" ht="15" hidden="false" customHeight="false" outlineLevel="0" collapsed="false">
      <c r="A243" s="121" t="s">
        <v>543</v>
      </c>
      <c r="B243" s="21" t="n">
        <v>89712</v>
      </c>
      <c r="C243" s="123" t="s">
        <v>544</v>
      </c>
      <c r="D243" s="124" t="s">
        <v>152</v>
      </c>
      <c r="E243" s="42" t="n">
        <v>221.64</v>
      </c>
      <c r="F243" s="43" t="n">
        <v>28.87</v>
      </c>
      <c r="G243" s="26" t="n">
        <f aca="false">ROUND(F243*E243,2)</f>
        <v>6398.75</v>
      </c>
      <c r="H243" s="27"/>
      <c r="I243" s="120"/>
    </row>
    <row r="244" customFormat="false" ht="15" hidden="false" customHeight="false" outlineLevel="0" collapsed="false">
      <c r="A244" s="121" t="s">
        <v>545</v>
      </c>
      <c r="B244" s="21" t="n">
        <v>89713</v>
      </c>
      <c r="C244" s="123" t="s">
        <v>546</v>
      </c>
      <c r="D244" s="124" t="s">
        <v>152</v>
      </c>
      <c r="E244" s="42" t="n">
        <v>70.84</v>
      </c>
      <c r="F244" s="43" t="n">
        <v>43.69</v>
      </c>
      <c r="G244" s="26" t="n">
        <f aca="false">ROUND(F244*E244,2)</f>
        <v>3095</v>
      </c>
      <c r="H244" s="27"/>
      <c r="I244" s="120"/>
    </row>
    <row r="245" customFormat="false" ht="15" hidden="false" customHeight="false" outlineLevel="0" collapsed="false">
      <c r="A245" s="121" t="s">
        <v>547</v>
      </c>
      <c r="B245" s="21" t="n">
        <v>89714</v>
      </c>
      <c r="C245" s="123" t="s">
        <v>548</v>
      </c>
      <c r="D245" s="124" t="s">
        <v>152</v>
      </c>
      <c r="E245" s="42" t="n">
        <v>22.98</v>
      </c>
      <c r="F245" s="43" t="n">
        <v>55.17</v>
      </c>
      <c r="G245" s="26" t="n">
        <f aca="false">ROUND(F245*E245,2)</f>
        <v>1267.81</v>
      </c>
      <c r="H245" s="27"/>
      <c r="I245" s="120"/>
    </row>
    <row r="246" customFormat="false" ht="15" hidden="false" customHeight="false" outlineLevel="0" collapsed="false">
      <c r="A246" s="121" t="s">
        <v>549</v>
      </c>
      <c r="B246" s="21" t="n">
        <v>89508</v>
      </c>
      <c r="C246" s="123" t="s">
        <v>550</v>
      </c>
      <c r="D246" s="124" t="s">
        <v>152</v>
      </c>
      <c r="E246" s="42" t="n">
        <v>11.4</v>
      </c>
      <c r="F246" s="43" t="n">
        <v>23.18</v>
      </c>
      <c r="G246" s="26" t="n">
        <f aca="false">ROUND(F246*E246,2)</f>
        <v>264.25</v>
      </c>
      <c r="H246" s="27"/>
      <c r="I246" s="120"/>
    </row>
    <row r="247" customFormat="false" ht="15" hidden="false" customHeight="false" outlineLevel="0" collapsed="false">
      <c r="A247" s="121" t="s">
        <v>551</v>
      </c>
      <c r="B247" s="21" t="n">
        <v>89509</v>
      </c>
      <c r="C247" s="123" t="s">
        <v>552</v>
      </c>
      <c r="D247" s="124" t="s">
        <v>152</v>
      </c>
      <c r="E247" s="42" t="n">
        <v>103.66</v>
      </c>
      <c r="F247" s="43" t="n">
        <v>31.11</v>
      </c>
      <c r="G247" s="26" t="n">
        <f aca="false">ROUND(F247*E247,2)</f>
        <v>3224.86</v>
      </c>
      <c r="H247" s="27"/>
      <c r="I247" s="120"/>
    </row>
    <row r="248" customFormat="false" ht="15" hidden="false" customHeight="false" outlineLevel="0" collapsed="false">
      <c r="A248" s="121" t="s">
        <v>553</v>
      </c>
      <c r="B248" s="21" t="n">
        <v>89511</v>
      </c>
      <c r="C248" s="123" t="s">
        <v>554</v>
      </c>
      <c r="D248" s="124" t="s">
        <v>152</v>
      </c>
      <c r="E248" s="42" t="n">
        <v>18.85</v>
      </c>
      <c r="F248" s="43" t="n">
        <v>44.98</v>
      </c>
      <c r="G248" s="26" t="n">
        <f aca="false">ROUND(F248*E248,2)</f>
        <v>847.87</v>
      </c>
      <c r="H248" s="27"/>
      <c r="I248" s="120"/>
    </row>
    <row r="249" customFormat="false" ht="15" hidden="false" customHeight="false" outlineLevel="0" collapsed="false">
      <c r="A249" s="121" t="s">
        <v>555</v>
      </c>
      <c r="B249" s="21" t="n">
        <v>89512</v>
      </c>
      <c r="C249" s="123" t="s">
        <v>556</v>
      </c>
      <c r="D249" s="124" t="s">
        <v>152</v>
      </c>
      <c r="E249" s="42" t="n">
        <v>110.93</v>
      </c>
      <c r="F249" s="43" t="n">
        <v>72.7</v>
      </c>
      <c r="G249" s="26" t="n">
        <f aca="false">ROUND(F249*E249,2)</f>
        <v>8064.61</v>
      </c>
      <c r="H249" s="27"/>
      <c r="I249" s="120"/>
    </row>
    <row r="250" customFormat="false" ht="15" hidden="false" customHeight="false" outlineLevel="0" collapsed="false">
      <c r="A250" s="121" t="s">
        <v>557</v>
      </c>
      <c r="B250" s="21" t="n">
        <v>89580</v>
      </c>
      <c r="C250" s="123" t="s">
        <v>558</v>
      </c>
      <c r="D250" s="124" t="s">
        <v>152</v>
      </c>
      <c r="E250" s="42" t="n">
        <v>18</v>
      </c>
      <c r="F250" s="43" t="n">
        <v>105.08</v>
      </c>
      <c r="G250" s="26" t="n">
        <f aca="false">ROUND(F250*E250,2)</f>
        <v>1891.44</v>
      </c>
      <c r="H250" s="27"/>
      <c r="I250" s="120"/>
    </row>
    <row r="251" customFormat="false" ht="15" hidden="false" customHeight="false" outlineLevel="0" collapsed="false">
      <c r="A251" s="121" t="s">
        <v>559</v>
      </c>
      <c r="B251" s="21" t="n">
        <v>89783</v>
      </c>
      <c r="C251" s="123" t="s">
        <v>560</v>
      </c>
      <c r="D251" s="124" t="s">
        <v>39</v>
      </c>
      <c r="E251" s="42" t="n">
        <v>3</v>
      </c>
      <c r="F251" s="43" t="n">
        <v>12.12</v>
      </c>
      <c r="G251" s="26" t="n">
        <f aca="false">ROUND(F251*E251,2)</f>
        <v>36.36</v>
      </c>
      <c r="H251" s="27"/>
      <c r="I251" s="120"/>
    </row>
    <row r="252" customFormat="false" ht="15" hidden="false" customHeight="false" outlineLevel="0" collapsed="false">
      <c r="A252" s="121" t="s">
        <v>561</v>
      </c>
      <c r="B252" s="21" t="n">
        <v>89785</v>
      </c>
      <c r="C252" s="123" t="s">
        <v>562</v>
      </c>
      <c r="D252" s="124" t="s">
        <v>39</v>
      </c>
      <c r="E252" s="42" t="n">
        <v>12</v>
      </c>
      <c r="F252" s="43" t="n">
        <v>22.25</v>
      </c>
      <c r="G252" s="26" t="n">
        <f aca="false">ROUND(F252*E252,2)</f>
        <v>267</v>
      </c>
      <c r="H252" s="27"/>
      <c r="I252" s="120"/>
    </row>
    <row r="253" customFormat="false" ht="15" hidden="false" customHeight="false" outlineLevel="0" collapsed="false">
      <c r="A253" s="121" t="s">
        <v>563</v>
      </c>
      <c r="B253" s="21" t="n">
        <v>89830</v>
      </c>
      <c r="C253" s="123" t="s">
        <v>564</v>
      </c>
      <c r="D253" s="124" t="s">
        <v>39</v>
      </c>
      <c r="E253" s="42" t="n">
        <v>1</v>
      </c>
      <c r="F253" s="43" t="n">
        <v>31.81</v>
      </c>
      <c r="G253" s="26" t="n">
        <f aca="false">ROUND(F253*E253,2)</f>
        <v>31.81</v>
      </c>
      <c r="H253" s="27"/>
      <c r="I253" s="120"/>
    </row>
    <row r="254" customFormat="false" ht="15" hidden="false" customHeight="false" outlineLevel="0" collapsed="false">
      <c r="A254" s="121" t="s">
        <v>565</v>
      </c>
      <c r="B254" s="21" t="n">
        <v>89797</v>
      </c>
      <c r="C254" s="123" t="s">
        <v>566</v>
      </c>
      <c r="D254" s="124" t="s">
        <v>39</v>
      </c>
      <c r="E254" s="42" t="n">
        <v>14</v>
      </c>
      <c r="F254" s="43" t="n">
        <v>48.67</v>
      </c>
      <c r="G254" s="26" t="n">
        <f aca="false">ROUND(F254*E254,2)</f>
        <v>681.38</v>
      </c>
      <c r="H254" s="27"/>
      <c r="I254" s="120"/>
    </row>
    <row r="255" customFormat="false" ht="15" hidden="false" customHeight="false" outlineLevel="0" collapsed="false">
      <c r="A255" s="121" t="s">
        <v>567</v>
      </c>
      <c r="B255" s="21" t="s">
        <v>568</v>
      </c>
      <c r="C255" s="123" t="s">
        <v>569</v>
      </c>
      <c r="D255" s="124" t="s">
        <v>39</v>
      </c>
      <c r="E255" s="42" t="n">
        <v>8</v>
      </c>
      <c r="F255" s="43" t="n">
        <v>69.67</v>
      </c>
      <c r="G255" s="26" t="n">
        <f aca="false">ROUND(F255*E255,2)</f>
        <v>557.36</v>
      </c>
      <c r="H255" s="27"/>
      <c r="I255" s="9" t="s">
        <v>462</v>
      </c>
    </row>
    <row r="256" customFormat="false" ht="15" hidden="false" customHeight="false" outlineLevel="0" collapsed="false">
      <c r="A256" s="121" t="s">
        <v>570</v>
      </c>
      <c r="B256" s="21" t="s">
        <v>571</v>
      </c>
      <c r="C256" s="123" t="s">
        <v>572</v>
      </c>
      <c r="D256" s="124" t="s">
        <v>39</v>
      </c>
      <c r="E256" s="42" t="n">
        <v>6</v>
      </c>
      <c r="F256" s="43" t="n">
        <v>36.62</v>
      </c>
      <c r="G256" s="26" t="n">
        <f aca="false">ROUND(F256*E256,2)</f>
        <v>219.72</v>
      </c>
      <c r="H256" s="27"/>
      <c r="I256" s="9" t="s">
        <v>462</v>
      </c>
    </row>
    <row r="257" customFormat="false" ht="15" hidden="false" customHeight="false" outlineLevel="0" collapsed="false">
      <c r="A257" s="121" t="s">
        <v>573</v>
      </c>
      <c r="B257" s="21" t="s">
        <v>574</v>
      </c>
      <c r="C257" s="123" t="s">
        <v>575</v>
      </c>
      <c r="D257" s="124" t="s">
        <v>39</v>
      </c>
      <c r="E257" s="42" t="n">
        <v>4</v>
      </c>
      <c r="F257" s="43" t="n">
        <v>32</v>
      </c>
      <c r="G257" s="26" t="n">
        <f aca="false">ROUND(F257*E257,2)</f>
        <v>128</v>
      </c>
      <c r="H257" s="27"/>
      <c r="I257" s="9" t="s">
        <v>462</v>
      </c>
    </row>
    <row r="258" customFormat="false" ht="15" hidden="false" customHeight="false" outlineLevel="0" collapsed="false">
      <c r="A258" s="121" t="s">
        <v>576</v>
      </c>
      <c r="B258" s="21" t="s">
        <v>577</v>
      </c>
      <c r="C258" s="123" t="s">
        <v>578</v>
      </c>
      <c r="D258" s="124" t="s">
        <v>39</v>
      </c>
      <c r="E258" s="42" t="n">
        <v>1</v>
      </c>
      <c r="F258" s="43" t="n">
        <v>20</v>
      </c>
      <c r="G258" s="26" t="n">
        <f aca="false">ROUND(F258*E258,2)</f>
        <v>20</v>
      </c>
      <c r="H258" s="27"/>
      <c r="I258" s="9" t="s">
        <v>462</v>
      </c>
    </row>
    <row r="259" customFormat="false" ht="15" hidden="false" customHeight="false" outlineLevel="0" collapsed="false">
      <c r="A259" s="121" t="s">
        <v>579</v>
      </c>
      <c r="B259" s="21" t="s">
        <v>580</v>
      </c>
      <c r="C259" s="123" t="s">
        <v>581</v>
      </c>
      <c r="D259" s="124" t="s">
        <v>39</v>
      </c>
      <c r="E259" s="42" t="n">
        <v>5</v>
      </c>
      <c r="F259" s="43" t="n">
        <v>16.78</v>
      </c>
      <c r="G259" s="26" t="n">
        <f aca="false">ROUND(F259*E259,2)</f>
        <v>83.9</v>
      </c>
      <c r="H259" s="27"/>
      <c r="I259" s="9" t="s">
        <v>462</v>
      </c>
    </row>
    <row r="260" customFormat="false" ht="15" hidden="false" customHeight="false" outlineLevel="0" collapsed="false">
      <c r="A260" s="121" t="s">
        <v>582</v>
      </c>
      <c r="B260" s="21" t="s">
        <v>583</v>
      </c>
      <c r="C260" s="123" t="s">
        <v>584</v>
      </c>
      <c r="D260" s="124" t="s">
        <v>39</v>
      </c>
      <c r="E260" s="42" t="n">
        <v>12</v>
      </c>
      <c r="F260" s="43" t="n">
        <v>13.75</v>
      </c>
      <c r="G260" s="26" t="n">
        <f aca="false">ROUND(F260*E260,2)</f>
        <v>165</v>
      </c>
      <c r="H260" s="27"/>
      <c r="I260" s="9" t="s">
        <v>462</v>
      </c>
    </row>
    <row r="261" customFormat="false" ht="15" hidden="false" customHeight="false" outlineLevel="0" collapsed="false">
      <c r="A261" s="121" t="s">
        <v>585</v>
      </c>
      <c r="B261" s="21" t="n">
        <v>89784</v>
      </c>
      <c r="C261" s="123" t="s">
        <v>586</v>
      </c>
      <c r="D261" s="124" t="s">
        <v>39</v>
      </c>
      <c r="E261" s="42" t="n">
        <v>28</v>
      </c>
      <c r="F261" s="43" t="n">
        <v>20.02</v>
      </c>
      <c r="G261" s="26" t="n">
        <f aca="false">ROUND(F261*E261,2)</f>
        <v>560.56</v>
      </c>
      <c r="H261" s="27"/>
      <c r="I261" s="120"/>
    </row>
    <row r="262" customFormat="false" ht="15" hidden="false" customHeight="false" outlineLevel="0" collapsed="false">
      <c r="A262" s="121" t="s">
        <v>587</v>
      </c>
      <c r="B262" s="21" t="n">
        <v>89786</v>
      </c>
      <c r="C262" s="123" t="s">
        <v>588</v>
      </c>
      <c r="D262" s="124" t="s">
        <v>39</v>
      </c>
      <c r="E262" s="42" t="n">
        <v>5</v>
      </c>
      <c r="F262" s="43" t="n">
        <v>34.25</v>
      </c>
      <c r="G262" s="26" t="n">
        <f aca="false">ROUND(F262*E262,2)</f>
        <v>171.25</v>
      </c>
      <c r="H262" s="27"/>
      <c r="I262" s="120"/>
    </row>
    <row r="263" customFormat="false" ht="15" hidden="false" customHeight="false" outlineLevel="0" collapsed="false">
      <c r="A263" s="121" t="s">
        <v>589</v>
      </c>
      <c r="B263" s="21" t="n">
        <v>89796</v>
      </c>
      <c r="C263" s="123" t="s">
        <v>590</v>
      </c>
      <c r="D263" s="124" t="s">
        <v>39</v>
      </c>
      <c r="E263" s="42" t="n">
        <v>5</v>
      </c>
      <c r="F263" s="43" t="n">
        <v>41.48</v>
      </c>
      <c r="G263" s="26" t="n">
        <f aca="false">ROUND(F263*E263,2)</f>
        <v>207.4</v>
      </c>
      <c r="H263" s="27"/>
      <c r="I263" s="120"/>
    </row>
    <row r="264" customFormat="false" ht="43.5" hidden="false" customHeight="true" outlineLevel="0" collapsed="false">
      <c r="A264" s="121" t="s">
        <v>591</v>
      </c>
      <c r="B264" s="21" t="s">
        <v>592</v>
      </c>
      <c r="C264" s="123" t="s">
        <v>593</v>
      </c>
      <c r="D264" s="124" t="s">
        <v>39</v>
      </c>
      <c r="E264" s="42" t="n">
        <v>9</v>
      </c>
      <c r="F264" s="43" t="n">
        <v>736.94</v>
      </c>
      <c r="G264" s="26" t="n">
        <f aca="false">ROUND(F264*E264,2)</f>
        <v>6632.46</v>
      </c>
      <c r="H264" s="27"/>
      <c r="I264" s="120"/>
    </row>
    <row r="265" customFormat="false" ht="39" hidden="false" customHeight="true" outlineLevel="0" collapsed="false">
      <c r="A265" s="121" t="s">
        <v>594</v>
      </c>
      <c r="B265" s="21" t="s">
        <v>595</v>
      </c>
      <c r="C265" s="123" t="s">
        <v>596</v>
      </c>
      <c r="D265" s="124" t="s">
        <v>39</v>
      </c>
      <c r="E265" s="42" t="n">
        <v>2</v>
      </c>
      <c r="F265" s="43" t="n">
        <v>361.52</v>
      </c>
      <c r="G265" s="26" t="n">
        <f aca="false">ROUND(F265*E265,2)</f>
        <v>723.04</v>
      </c>
      <c r="H265" s="27"/>
      <c r="I265" s="120"/>
    </row>
    <row r="266" customFormat="false" ht="15" hidden="false" customHeight="false" outlineLevel="0" collapsed="false">
      <c r="A266" s="121" t="s">
        <v>597</v>
      </c>
      <c r="B266" s="21" t="s">
        <v>598</v>
      </c>
      <c r="C266" s="123" t="s">
        <v>599</v>
      </c>
      <c r="D266" s="124" t="s">
        <v>39</v>
      </c>
      <c r="E266" s="42" t="n">
        <v>19</v>
      </c>
      <c r="F266" s="43" t="n">
        <v>12.46</v>
      </c>
      <c r="G266" s="26" t="n">
        <f aca="false">ROUND(F266*E266,2)</f>
        <v>236.74</v>
      </c>
      <c r="H266" s="27"/>
      <c r="I266" s="120" t="s">
        <v>51</v>
      </c>
    </row>
    <row r="267" customFormat="false" ht="15" hidden="false" customHeight="false" outlineLevel="0" collapsed="false">
      <c r="A267" s="121" t="s">
        <v>600</v>
      </c>
      <c r="B267" s="21" t="s">
        <v>601</v>
      </c>
      <c r="C267" s="123" t="s">
        <v>602</v>
      </c>
      <c r="D267" s="124" t="s">
        <v>39</v>
      </c>
      <c r="E267" s="42" t="n">
        <v>5</v>
      </c>
      <c r="F267" s="43" t="n">
        <v>19.04</v>
      </c>
      <c r="G267" s="26" t="n">
        <f aca="false">ROUND(F267*E267,2)</f>
        <v>95.2</v>
      </c>
      <c r="H267" s="27"/>
      <c r="I267" s="120" t="s">
        <v>51</v>
      </c>
    </row>
    <row r="268" customFormat="false" ht="15" hidden="false" customHeight="false" outlineLevel="0" collapsed="false">
      <c r="A268" s="121" t="s">
        <v>603</v>
      </c>
      <c r="B268" s="21" t="n">
        <v>103001</v>
      </c>
      <c r="C268" s="123" t="s">
        <v>604</v>
      </c>
      <c r="D268" s="124" t="s">
        <v>39</v>
      </c>
      <c r="E268" s="42" t="n">
        <v>46.88</v>
      </c>
      <c r="F268" s="43" t="n">
        <v>164.32</v>
      </c>
      <c r="G268" s="26" t="n">
        <f aca="false">ROUND(F268*E268,2)</f>
        <v>7703.32</v>
      </c>
      <c r="H268" s="27"/>
      <c r="I268" s="120"/>
    </row>
    <row r="269" customFormat="false" ht="15.75" hidden="false" customHeight="true" outlineLevel="0" collapsed="false">
      <c r="A269" s="121" t="s">
        <v>605</v>
      </c>
      <c r="B269" s="21" t="n">
        <v>93358</v>
      </c>
      <c r="C269" s="123" t="s">
        <v>606</v>
      </c>
      <c r="D269" s="124" t="s">
        <v>68</v>
      </c>
      <c r="E269" s="42" t="n">
        <v>32</v>
      </c>
      <c r="F269" s="43" t="n">
        <v>64.12</v>
      </c>
      <c r="G269" s="26" t="n">
        <f aca="false">ROUND(F269*E269,2)</f>
        <v>2051.84</v>
      </c>
      <c r="H269" s="27"/>
      <c r="I269" s="120"/>
    </row>
    <row r="270" customFormat="false" ht="15.75" hidden="false" customHeight="true" outlineLevel="0" collapsed="false">
      <c r="A270" s="121" t="s">
        <v>607</v>
      </c>
      <c r="B270" s="21" t="n">
        <v>93382</v>
      </c>
      <c r="C270" s="123" t="s">
        <v>608</v>
      </c>
      <c r="D270" s="124" t="s">
        <v>68</v>
      </c>
      <c r="E270" s="42" t="n">
        <v>10</v>
      </c>
      <c r="F270" s="43" t="n">
        <v>25.8</v>
      </c>
      <c r="G270" s="26" t="n">
        <f aca="false">ROUND(F270*E270,2)</f>
        <v>258</v>
      </c>
      <c r="H270" s="27"/>
      <c r="I270" s="120"/>
    </row>
    <row r="271" customFormat="false" ht="14.25" hidden="false" customHeight="true" outlineLevel="0" collapsed="false">
      <c r="A271" s="125" t="s">
        <v>609</v>
      </c>
      <c r="B271" s="126" t="s">
        <v>610</v>
      </c>
      <c r="C271" s="126"/>
      <c r="D271" s="127"/>
      <c r="E271" s="58"/>
      <c r="F271" s="89"/>
      <c r="G271" s="87" t="n">
        <f aca="false">SUM(G272:G289)</f>
        <v>49175.99</v>
      </c>
      <c r="H271" s="88"/>
      <c r="I271" s="120"/>
    </row>
    <row r="272" customFormat="false" ht="15" hidden="false" customHeight="false" outlineLevel="0" collapsed="false">
      <c r="A272" s="20" t="s">
        <v>611</v>
      </c>
      <c r="B272" s="74" t="n">
        <v>86932</v>
      </c>
      <c r="C272" s="75" t="s">
        <v>612</v>
      </c>
      <c r="D272" s="61" t="s">
        <v>39</v>
      </c>
      <c r="E272" s="42" t="n">
        <v>13</v>
      </c>
      <c r="F272" s="43" t="n">
        <v>514.85</v>
      </c>
      <c r="G272" s="26" t="n">
        <f aca="false">ROUND(F272*E272,2)</f>
        <v>6693.05</v>
      </c>
      <c r="H272" s="27"/>
      <c r="I272" s="9"/>
    </row>
    <row r="273" customFormat="false" ht="15.75" hidden="false" customHeight="true" outlineLevel="0" collapsed="false">
      <c r="A273" s="20" t="s">
        <v>613</v>
      </c>
      <c r="B273" s="74" t="n">
        <v>100849</v>
      </c>
      <c r="C273" s="75" t="s">
        <v>614</v>
      </c>
      <c r="D273" s="61" t="s">
        <v>39</v>
      </c>
      <c r="E273" s="42" t="n">
        <v>11</v>
      </c>
      <c r="F273" s="43" t="n">
        <v>43.12</v>
      </c>
      <c r="G273" s="26" t="n">
        <f aca="false">ROUND(F273*E273,2)</f>
        <v>474.32</v>
      </c>
      <c r="H273" s="27"/>
      <c r="I273" s="9"/>
    </row>
    <row r="274" customFormat="false" ht="15.75" hidden="false" customHeight="true" outlineLevel="0" collapsed="false">
      <c r="A274" s="20" t="s">
        <v>615</v>
      </c>
      <c r="B274" s="74" t="s">
        <v>616</v>
      </c>
      <c r="C274" s="75" t="s">
        <v>617</v>
      </c>
      <c r="D274" s="61" t="s">
        <v>39</v>
      </c>
      <c r="E274" s="42" t="n">
        <v>2</v>
      </c>
      <c r="F274" s="43" t="n">
        <v>117.67</v>
      </c>
      <c r="G274" s="26" t="n">
        <f aca="false">ROUND(F274*E274,2)</f>
        <v>235.34</v>
      </c>
      <c r="H274" s="27"/>
      <c r="I274" s="9"/>
    </row>
    <row r="275" customFormat="false" ht="15" hidden="false" customHeight="false" outlineLevel="0" collapsed="false">
      <c r="A275" s="20" t="s">
        <v>618</v>
      </c>
      <c r="B275" s="74" t="s">
        <v>619</v>
      </c>
      <c r="C275" s="75" t="s">
        <v>620</v>
      </c>
      <c r="D275" s="61" t="s">
        <v>39</v>
      </c>
      <c r="E275" s="42" t="n">
        <v>13</v>
      </c>
      <c r="F275" s="43" t="n">
        <v>146.97</v>
      </c>
      <c r="G275" s="26" t="n">
        <f aca="false">ROUND(F275*E275,2)</f>
        <v>1910.61</v>
      </c>
      <c r="H275" s="27"/>
      <c r="I275" s="9"/>
    </row>
    <row r="276" customFormat="false" ht="15.75" hidden="false" customHeight="true" outlineLevel="0" collapsed="false">
      <c r="A276" s="20" t="s">
        <v>621</v>
      </c>
      <c r="B276" s="74" t="n">
        <v>100858</v>
      </c>
      <c r="C276" s="75" t="s">
        <v>622</v>
      </c>
      <c r="D276" s="61" t="s">
        <v>39</v>
      </c>
      <c r="E276" s="42" t="n">
        <v>5</v>
      </c>
      <c r="F276" s="43" t="n">
        <v>629.25</v>
      </c>
      <c r="G276" s="26" t="n">
        <f aca="false">ROUND(F276*E276,2)</f>
        <v>3146.25</v>
      </c>
      <c r="H276" s="27"/>
      <c r="I276" s="9"/>
    </row>
    <row r="277" customFormat="false" ht="15.75" hidden="false" customHeight="true" outlineLevel="0" collapsed="false">
      <c r="A277" s="20" t="s">
        <v>623</v>
      </c>
      <c r="B277" s="74" t="s">
        <v>624</v>
      </c>
      <c r="C277" s="75" t="s">
        <v>625</v>
      </c>
      <c r="D277" s="61" t="s">
        <v>39</v>
      </c>
      <c r="E277" s="42" t="n">
        <v>5</v>
      </c>
      <c r="F277" s="43" t="n">
        <v>81.44</v>
      </c>
      <c r="G277" s="26" t="n">
        <f aca="false">ROUND(F277*E277,2)</f>
        <v>407.2</v>
      </c>
      <c r="H277" s="27"/>
      <c r="I277" s="9"/>
    </row>
    <row r="278" customFormat="false" ht="18" hidden="false" customHeight="true" outlineLevel="0" collapsed="false">
      <c r="A278" s="20" t="s">
        <v>626</v>
      </c>
      <c r="B278" s="74" t="n">
        <v>100860</v>
      </c>
      <c r="C278" s="75" t="s">
        <v>627</v>
      </c>
      <c r="D278" s="61" t="s">
        <v>39</v>
      </c>
      <c r="E278" s="42" t="n">
        <v>4</v>
      </c>
      <c r="F278" s="43" t="n">
        <v>86.68</v>
      </c>
      <c r="G278" s="26" t="n">
        <f aca="false">ROUND(F278*E278,2)</f>
        <v>346.72</v>
      </c>
      <c r="H278" s="27"/>
      <c r="I278" s="9"/>
    </row>
    <row r="279" customFormat="false" ht="42.75" hidden="false" customHeight="true" outlineLevel="0" collapsed="false">
      <c r="A279" s="20" t="s">
        <v>628</v>
      </c>
      <c r="B279" s="74" t="n">
        <v>86941</v>
      </c>
      <c r="C279" s="75" t="s">
        <v>629</v>
      </c>
      <c r="D279" s="61" t="s">
        <v>39</v>
      </c>
      <c r="E279" s="42" t="n">
        <v>6</v>
      </c>
      <c r="F279" s="43" t="n">
        <v>752.7</v>
      </c>
      <c r="G279" s="26" t="n">
        <f aca="false">ROUND(F279*E279,2)</f>
        <v>4516.2</v>
      </c>
      <c r="H279" s="27"/>
      <c r="I279" s="9"/>
    </row>
    <row r="280" customFormat="false" ht="15" hidden="false" customHeight="false" outlineLevel="0" collapsed="false">
      <c r="A280" s="20" t="s">
        <v>630</v>
      </c>
      <c r="B280" s="74" t="s">
        <v>631</v>
      </c>
      <c r="C280" s="75" t="s">
        <v>632</v>
      </c>
      <c r="D280" s="61" t="s">
        <v>39</v>
      </c>
      <c r="E280" s="42" t="n">
        <v>12</v>
      </c>
      <c r="F280" s="43" t="n">
        <v>277.45</v>
      </c>
      <c r="G280" s="26" t="n">
        <f aca="false">ROUND(F280*E280,2)</f>
        <v>3329.4</v>
      </c>
      <c r="H280" s="27"/>
      <c r="I280" s="9"/>
    </row>
    <row r="281" customFormat="false" ht="15" hidden="false" customHeight="false" outlineLevel="0" collapsed="false">
      <c r="A281" s="20" t="s">
        <v>633</v>
      </c>
      <c r="B281" s="74" t="s">
        <v>634</v>
      </c>
      <c r="C281" s="75" t="s">
        <v>635</v>
      </c>
      <c r="D281" s="61" t="s">
        <v>39</v>
      </c>
      <c r="E281" s="42" t="n">
        <v>4</v>
      </c>
      <c r="F281" s="43" t="n">
        <v>673.55</v>
      </c>
      <c r="G281" s="26" t="n">
        <f aca="false">ROUND(F281*E281,2)</f>
        <v>2694.2</v>
      </c>
      <c r="H281" s="27"/>
      <c r="I281" s="9" t="s">
        <v>51</v>
      </c>
    </row>
    <row r="282" customFormat="false" ht="41.25" hidden="false" customHeight="true" outlineLevel="0" collapsed="false">
      <c r="A282" s="20" t="s">
        <v>636</v>
      </c>
      <c r="B282" s="74" t="s">
        <v>637</v>
      </c>
      <c r="C282" s="75" t="s">
        <v>638</v>
      </c>
      <c r="D282" s="61" t="s">
        <v>39</v>
      </c>
      <c r="E282" s="42" t="n">
        <v>7</v>
      </c>
      <c r="F282" s="43" t="n">
        <v>357.39</v>
      </c>
      <c r="G282" s="26" t="n">
        <f aca="false">ROUND(F282*E282,2)</f>
        <v>2501.73</v>
      </c>
      <c r="H282" s="27"/>
      <c r="I282" s="9"/>
    </row>
    <row r="283" customFormat="false" ht="41.25" hidden="false" customHeight="true" outlineLevel="0" collapsed="false">
      <c r="A283" s="20" t="s">
        <v>639</v>
      </c>
      <c r="B283" s="74" t="s">
        <v>640</v>
      </c>
      <c r="C283" s="75" t="s">
        <v>641</v>
      </c>
      <c r="D283" s="61" t="s">
        <v>39</v>
      </c>
      <c r="E283" s="42" t="n">
        <v>3</v>
      </c>
      <c r="F283" s="43" t="n">
        <v>1821.39</v>
      </c>
      <c r="G283" s="26" t="n">
        <f aca="false">ROUND(F283*E283,2)</f>
        <v>5464.17</v>
      </c>
      <c r="H283" s="27"/>
      <c r="I283" s="9" t="s">
        <v>51</v>
      </c>
    </row>
    <row r="284" customFormat="false" ht="42" hidden="false" customHeight="true" outlineLevel="0" collapsed="false">
      <c r="A284" s="20" t="s">
        <v>642</v>
      </c>
      <c r="B284" s="74" t="s">
        <v>643</v>
      </c>
      <c r="C284" s="75" t="s">
        <v>644</v>
      </c>
      <c r="D284" s="61" t="s">
        <v>39</v>
      </c>
      <c r="E284" s="42" t="n">
        <v>4</v>
      </c>
      <c r="F284" s="43" t="n">
        <v>1912.99</v>
      </c>
      <c r="G284" s="26" t="n">
        <f aca="false">ROUND(F284*E284,2)</f>
        <v>7651.96</v>
      </c>
      <c r="H284" s="27"/>
      <c r="I284" s="9" t="s">
        <v>51</v>
      </c>
    </row>
    <row r="285" customFormat="false" ht="15" hidden="false" customHeight="false" outlineLevel="0" collapsed="false">
      <c r="A285" s="20" t="s">
        <v>645</v>
      </c>
      <c r="B285" s="74" t="n">
        <v>86922</v>
      </c>
      <c r="C285" s="75" t="s">
        <v>646</v>
      </c>
      <c r="D285" s="61" t="s">
        <v>39</v>
      </c>
      <c r="E285" s="42" t="n">
        <v>2</v>
      </c>
      <c r="F285" s="43" t="n">
        <v>807.99</v>
      </c>
      <c r="G285" s="26" t="n">
        <f aca="false">ROUND(F285*E285,2)</f>
        <v>1615.98</v>
      </c>
      <c r="H285" s="27"/>
      <c r="I285" s="9"/>
    </row>
    <row r="286" customFormat="false" ht="31.5" hidden="false" customHeight="true" outlineLevel="0" collapsed="false">
      <c r="A286" s="20" t="s">
        <v>647</v>
      </c>
      <c r="B286" s="74" t="s">
        <v>648</v>
      </c>
      <c r="C286" s="75" t="s">
        <v>649</v>
      </c>
      <c r="D286" s="61" t="s">
        <v>39</v>
      </c>
      <c r="E286" s="42" t="n">
        <v>20</v>
      </c>
      <c r="F286" s="43" t="n">
        <v>317.92</v>
      </c>
      <c r="G286" s="26" t="n">
        <f aca="false">ROUND(F286*E286,2)</f>
        <v>6358.4</v>
      </c>
      <c r="H286" s="27"/>
      <c r="I286" s="128"/>
    </row>
    <row r="287" customFormat="false" ht="15" hidden="false" customHeight="false" outlineLevel="0" collapsed="false">
      <c r="A287" s="20" t="s">
        <v>650</v>
      </c>
      <c r="B287" s="74" t="n">
        <v>86915</v>
      </c>
      <c r="C287" s="75" t="s">
        <v>651</v>
      </c>
      <c r="D287" s="61" t="s">
        <v>39</v>
      </c>
      <c r="E287" s="42" t="n">
        <v>4</v>
      </c>
      <c r="F287" s="43" t="n">
        <v>107.23</v>
      </c>
      <c r="G287" s="26" t="n">
        <f aca="false">ROUND(F287*E287,2)</f>
        <v>428.92</v>
      </c>
      <c r="H287" s="27"/>
      <c r="I287" s="9"/>
    </row>
    <row r="288" customFormat="false" ht="15" hidden="false" customHeight="false" outlineLevel="0" collapsed="false">
      <c r="A288" s="20" t="s">
        <v>652</v>
      </c>
      <c r="B288" s="74" t="n">
        <v>86910</v>
      </c>
      <c r="C288" s="75" t="s">
        <v>653</v>
      </c>
      <c r="D288" s="61" t="s">
        <v>39</v>
      </c>
      <c r="E288" s="42" t="n">
        <v>10</v>
      </c>
      <c r="F288" s="43" t="n">
        <v>95.85</v>
      </c>
      <c r="G288" s="26" t="n">
        <f aca="false">ROUND(F288*E288,2)</f>
        <v>958.5</v>
      </c>
      <c r="H288" s="27"/>
      <c r="I288" s="9"/>
    </row>
    <row r="289" customFormat="false" ht="15.75" hidden="false" customHeight="true" outlineLevel="0" collapsed="false">
      <c r="A289" s="20" t="s">
        <v>654</v>
      </c>
      <c r="B289" s="74" t="n">
        <v>86914</v>
      </c>
      <c r="C289" s="75" t="s">
        <v>655</v>
      </c>
      <c r="D289" s="61" t="s">
        <v>39</v>
      </c>
      <c r="E289" s="42" t="n">
        <v>6</v>
      </c>
      <c r="F289" s="43" t="n">
        <v>73.84</v>
      </c>
      <c r="G289" s="26" t="n">
        <f aca="false">ROUND(F289*E289,2)</f>
        <v>443.04</v>
      </c>
      <c r="H289" s="27"/>
      <c r="I289" s="9"/>
    </row>
    <row r="290" customFormat="false" ht="14.25" hidden="false" customHeight="true" outlineLevel="0" collapsed="false">
      <c r="A290" s="125" t="n">
        <v>8.4</v>
      </c>
      <c r="B290" s="126" t="s">
        <v>656</v>
      </c>
      <c r="C290" s="126"/>
      <c r="D290" s="127"/>
      <c r="E290" s="58"/>
      <c r="F290" s="89"/>
      <c r="G290" s="87" t="n">
        <f aca="false">SUM(G291:G311)</f>
        <v>39810.72</v>
      </c>
      <c r="H290" s="88"/>
      <c r="I290" s="9"/>
    </row>
    <row r="291" customFormat="false" ht="14.25" hidden="false" customHeight="true" outlineLevel="0" collapsed="false">
      <c r="A291" s="20" t="s">
        <v>657</v>
      </c>
      <c r="B291" s="74" t="s">
        <v>658</v>
      </c>
      <c r="C291" s="75" t="s">
        <v>659</v>
      </c>
      <c r="D291" s="61" t="s">
        <v>39</v>
      </c>
      <c r="E291" s="42" t="n">
        <v>5</v>
      </c>
      <c r="F291" s="43" t="n">
        <v>1219.59</v>
      </c>
      <c r="G291" s="26" t="n">
        <f aca="false">ROUND(F291*E291,2)</f>
        <v>6097.95</v>
      </c>
      <c r="H291" s="129"/>
      <c r="I291" s="130"/>
    </row>
    <row r="292" customFormat="false" ht="14.25" hidden="false" customHeight="true" outlineLevel="0" collapsed="false">
      <c r="A292" s="20" t="s">
        <v>660</v>
      </c>
      <c r="B292" s="74" t="s">
        <v>661</v>
      </c>
      <c r="C292" s="75" t="s">
        <v>662</v>
      </c>
      <c r="D292" s="61" t="s">
        <v>39</v>
      </c>
      <c r="E292" s="42" t="n">
        <v>3</v>
      </c>
      <c r="F292" s="43" t="n">
        <v>36.27</v>
      </c>
      <c r="G292" s="26" t="n">
        <f aca="false">ROUND(F292*E292,2)</f>
        <v>108.81</v>
      </c>
      <c r="H292" s="129"/>
      <c r="I292" s="131"/>
    </row>
    <row r="293" customFormat="false" ht="14.25" hidden="false" customHeight="true" outlineLevel="0" collapsed="false">
      <c r="A293" s="20" t="s">
        <v>663</v>
      </c>
      <c r="B293" s="74" t="s">
        <v>664</v>
      </c>
      <c r="C293" s="75" t="s">
        <v>665</v>
      </c>
      <c r="D293" s="61" t="s">
        <v>39</v>
      </c>
      <c r="E293" s="42" t="n">
        <v>1</v>
      </c>
      <c r="F293" s="43" t="n">
        <v>38.22</v>
      </c>
      <c r="G293" s="26" t="n">
        <f aca="false">ROUND(F293*E293,2)</f>
        <v>38.22</v>
      </c>
      <c r="H293" s="129"/>
      <c r="I293" s="131"/>
    </row>
    <row r="294" customFormat="false" ht="14.25" hidden="false" customHeight="true" outlineLevel="0" collapsed="false">
      <c r="A294" s="20" t="s">
        <v>666</v>
      </c>
      <c r="B294" s="74" t="s">
        <v>667</v>
      </c>
      <c r="C294" s="75" t="s">
        <v>668</v>
      </c>
      <c r="D294" s="61" t="s">
        <v>39</v>
      </c>
      <c r="E294" s="42" t="n">
        <v>1</v>
      </c>
      <c r="F294" s="43" t="n">
        <v>54.47</v>
      </c>
      <c r="G294" s="26" t="n">
        <f aca="false">ROUND(F294*E294,2)</f>
        <v>54.47</v>
      </c>
      <c r="H294" s="129"/>
      <c r="I294" s="131"/>
    </row>
    <row r="295" customFormat="false" ht="14.25" hidden="false" customHeight="true" outlineLevel="0" collapsed="false">
      <c r="A295" s="20" t="s">
        <v>669</v>
      </c>
      <c r="B295" s="74" t="s">
        <v>670</v>
      </c>
      <c r="C295" s="75" t="s">
        <v>671</v>
      </c>
      <c r="D295" s="61" t="s">
        <v>152</v>
      </c>
      <c r="E295" s="42" t="n">
        <v>26.25</v>
      </c>
      <c r="F295" s="43" t="n">
        <v>50.1</v>
      </c>
      <c r="G295" s="26" t="n">
        <f aca="false">ROUND(F295*E295,2)</f>
        <v>1315.13</v>
      </c>
      <c r="H295" s="129"/>
      <c r="I295" s="130"/>
    </row>
    <row r="296" customFormat="false" ht="14.25" hidden="false" customHeight="true" outlineLevel="0" collapsed="false">
      <c r="A296" s="20" t="s">
        <v>672</v>
      </c>
      <c r="B296" s="74" t="s">
        <v>673</v>
      </c>
      <c r="C296" s="75" t="s">
        <v>674</v>
      </c>
      <c r="D296" s="61" t="s">
        <v>152</v>
      </c>
      <c r="E296" s="42" t="n">
        <v>47</v>
      </c>
      <c r="F296" s="43" t="n">
        <v>93.54</v>
      </c>
      <c r="G296" s="26" t="n">
        <f aca="false">ROUND(F296*E296,2)</f>
        <v>4396.38</v>
      </c>
      <c r="H296" s="129"/>
      <c r="I296" s="130"/>
    </row>
    <row r="297" customFormat="false" ht="15" hidden="false" customHeight="false" outlineLevel="0" collapsed="false">
      <c r="A297" s="20" t="s">
        <v>675</v>
      </c>
      <c r="B297" s="74" t="s">
        <v>676</v>
      </c>
      <c r="C297" s="75" t="s">
        <v>677</v>
      </c>
      <c r="D297" s="61" t="s">
        <v>152</v>
      </c>
      <c r="E297" s="42" t="n">
        <v>66.7</v>
      </c>
      <c r="F297" s="43" t="n">
        <v>106.17</v>
      </c>
      <c r="G297" s="26" t="n">
        <f aca="false">ROUND(F297*E297,2)</f>
        <v>7081.54</v>
      </c>
      <c r="H297" s="129"/>
      <c r="I297" s="130"/>
    </row>
    <row r="298" customFormat="false" ht="15" hidden="false" customHeight="false" outlineLevel="0" collapsed="false">
      <c r="A298" s="20" t="s">
        <v>678</v>
      </c>
      <c r="B298" s="74" t="s">
        <v>679</v>
      </c>
      <c r="C298" s="75" t="s">
        <v>680</v>
      </c>
      <c r="D298" s="61" t="s">
        <v>152</v>
      </c>
      <c r="E298" s="42" t="n">
        <v>20</v>
      </c>
      <c r="F298" s="43" t="n">
        <v>30.52</v>
      </c>
      <c r="G298" s="26" t="n">
        <f aca="false">ROUND(F298*E298,2)</f>
        <v>610.4</v>
      </c>
      <c r="H298" s="129"/>
      <c r="I298" s="131"/>
    </row>
    <row r="299" customFormat="false" ht="15" hidden="false" customHeight="false" outlineLevel="0" collapsed="false">
      <c r="A299" s="20" t="s">
        <v>681</v>
      </c>
      <c r="B299" s="74" t="s">
        <v>682</v>
      </c>
      <c r="C299" s="75" t="s">
        <v>683</v>
      </c>
      <c r="D299" s="61" t="s">
        <v>152</v>
      </c>
      <c r="E299" s="42" t="n">
        <v>8</v>
      </c>
      <c r="F299" s="43" t="n">
        <v>52.86</v>
      </c>
      <c r="G299" s="26" t="n">
        <f aca="false">ROUND(F299*E299,2)</f>
        <v>422.88</v>
      </c>
      <c r="H299" s="129"/>
      <c r="I299" s="131"/>
    </row>
    <row r="300" customFormat="false" ht="15" hidden="false" customHeight="false" outlineLevel="0" collapsed="false">
      <c r="A300" s="20" t="s">
        <v>684</v>
      </c>
      <c r="B300" s="74" t="s">
        <v>685</v>
      </c>
      <c r="C300" s="75" t="s">
        <v>686</v>
      </c>
      <c r="D300" s="61" t="s">
        <v>152</v>
      </c>
      <c r="E300" s="42" t="n">
        <v>10</v>
      </c>
      <c r="F300" s="43" t="n">
        <v>105.08</v>
      </c>
      <c r="G300" s="26" t="n">
        <f aca="false">ROUND(F300*E300,2)</f>
        <v>1050.8</v>
      </c>
      <c r="H300" s="129"/>
      <c r="I300" s="130"/>
    </row>
    <row r="301" customFormat="false" ht="15" hidden="false" customHeight="false" outlineLevel="0" collapsed="false">
      <c r="A301" s="20" t="s">
        <v>687</v>
      </c>
      <c r="B301" s="74" t="s">
        <v>688</v>
      </c>
      <c r="C301" s="75" t="s">
        <v>689</v>
      </c>
      <c r="D301" s="61" t="s">
        <v>152</v>
      </c>
      <c r="E301" s="42" t="n">
        <v>12</v>
      </c>
      <c r="F301" s="43" t="n">
        <v>44.98</v>
      </c>
      <c r="G301" s="26" t="n">
        <f aca="false">ROUND(F301*E301,2)</f>
        <v>539.76</v>
      </c>
      <c r="H301" s="129"/>
      <c r="I301" s="131"/>
    </row>
    <row r="302" customFormat="false" ht="15" hidden="false" customHeight="false" outlineLevel="0" collapsed="false">
      <c r="A302" s="20" t="s">
        <v>690</v>
      </c>
      <c r="B302" s="74" t="s">
        <v>691</v>
      </c>
      <c r="C302" s="75" t="s">
        <v>692</v>
      </c>
      <c r="D302" s="61" t="s">
        <v>152</v>
      </c>
      <c r="E302" s="42" t="n">
        <v>33</v>
      </c>
      <c r="F302" s="43" t="n">
        <v>72.7</v>
      </c>
      <c r="G302" s="26" t="n">
        <f aca="false">ROUND(F302*E302,2)</f>
        <v>2399.1</v>
      </c>
      <c r="H302" s="129"/>
      <c r="I302" s="130"/>
    </row>
    <row r="303" customFormat="false" ht="15" hidden="false" customHeight="false" outlineLevel="0" collapsed="false">
      <c r="A303" s="20" t="s">
        <v>693</v>
      </c>
      <c r="B303" s="74" t="s">
        <v>694</v>
      </c>
      <c r="C303" s="75" t="s">
        <v>695</v>
      </c>
      <c r="D303" s="61" t="s">
        <v>152</v>
      </c>
      <c r="E303" s="42" t="n">
        <v>60</v>
      </c>
      <c r="F303" s="43" t="n">
        <v>144.27</v>
      </c>
      <c r="G303" s="26" t="n">
        <f aca="false">ROUND(F303*E303,2)</f>
        <v>8656.2</v>
      </c>
      <c r="H303" s="129"/>
      <c r="I303" s="130"/>
    </row>
    <row r="304" customFormat="false" ht="15" hidden="false" customHeight="false" outlineLevel="0" collapsed="false">
      <c r="A304" s="20" t="s">
        <v>696</v>
      </c>
      <c r="B304" s="74" t="s">
        <v>697</v>
      </c>
      <c r="C304" s="75" t="s">
        <v>698</v>
      </c>
      <c r="D304" s="61" t="s">
        <v>152</v>
      </c>
      <c r="E304" s="42" t="n">
        <v>18</v>
      </c>
      <c r="F304" s="43" t="n">
        <v>264.53</v>
      </c>
      <c r="G304" s="26" t="n">
        <f aca="false">ROUND(F304*E304,2)</f>
        <v>4761.54</v>
      </c>
      <c r="H304" s="129"/>
      <c r="I304" s="130"/>
    </row>
    <row r="305" customFormat="false" ht="15" hidden="false" customHeight="false" outlineLevel="0" collapsed="false">
      <c r="A305" s="20" t="s">
        <v>699</v>
      </c>
      <c r="B305" s="74" t="s">
        <v>700</v>
      </c>
      <c r="C305" s="75" t="s">
        <v>701</v>
      </c>
      <c r="D305" s="61" t="s">
        <v>39</v>
      </c>
      <c r="E305" s="42" t="n">
        <v>2</v>
      </c>
      <c r="F305" s="43" t="n">
        <v>28.38</v>
      </c>
      <c r="G305" s="26" t="n">
        <f aca="false">ROUND(F305*E305,2)</f>
        <v>56.76</v>
      </c>
      <c r="H305" s="129"/>
      <c r="I305" s="131"/>
    </row>
    <row r="306" customFormat="false" ht="15" hidden="false" customHeight="false" outlineLevel="0" collapsed="false">
      <c r="A306" s="20" t="s">
        <v>702</v>
      </c>
      <c r="B306" s="74" t="s">
        <v>703</v>
      </c>
      <c r="C306" s="75" t="s">
        <v>704</v>
      </c>
      <c r="D306" s="61" t="s">
        <v>39</v>
      </c>
      <c r="E306" s="42" t="n">
        <v>1</v>
      </c>
      <c r="F306" s="43" t="n">
        <v>38.92</v>
      </c>
      <c r="G306" s="26" t="n">
        <f aca="false">ROUND(F306*E306,2)</f>
        <v>38.92</v>
      </c>
      <c r="H306" s="129"/>
      <c r="I306" s="131"/>
    </row>
    <row r="307" customFormat="false" ht="15" hidden="false" customHeight="false" outlineLevel="0" collapsed="false">
      <c r="A307" s="20" t="s">
        <v>705</v>
      </c>
      <c r="B307" s="74" t="s">
        <v>706</v>
      </c>
      <c r="C307" s="75" t="s">
        <v>707</v>
      </c>
      <c r="D307" s="61" t="s">
        <v>39</v>
      </c>
      <c r="E307" s="42" t="n">
        <v>7</v>
      </c>
      <c r="F307" s="43" t="n">
        <v>31.02</v>
      </c>
      <c r="G307" s="26" t="n">
        <f aca="false">ROUND(F307*E307,2)</f>
        <v>217.14</v>
      </c>
      <c r="H307" s="129"/>
      <c r="I307" s="131"/>
    </row>
    <row r="308" customFormat="false" ht="15" hidden="false" customHeight="false" outlineLevel="0" collapsed="false">
      <c r="A308" s="20" t="s">
        <v>708</v>
      </c>
      <c r="B308" s="74" t="s">
        <v>709</v>
      </c>
      <c r="C308" s="75" t="s">
        <v>710</v>
      </c>
      <c r="D308" s="61" t="s">
        <v>39</v>
      </c>
      <c r="E308" s="42" t="n">
        <v>3</v>
      </c>
      <c r="F308" s="43" t="n">
        <v>47.58</v>
      </c>
      <c r="G308" s="26" t="n">
        <f aca="false">ROUND(F308*E308,2)</f>
        <v>142.74</v>
      </c>
      <c r="H308" s="129"/>
      <c r="I308" s="131"/>
    </row>
    <row r="309" customFormat="false" ht="15" hidden="false" customHeight="false" outlineLevel="0" collapsed="false">
      <c r="A309" s="20" t="s">
        <v>711</v>
      </c>
      <c r="B309" s="74" t="s">
        <v>712</v>
      </c>
      <c r="C309" s="75" t="s">
        <v>713</v>
      </c>
      <c r="D309" s="61" t="s">
        <v>39</v>
      </c>
      <c r="E309" s="42" t="n">
        <v>3</v>
      </c>
      <c r="F309" s="43" t="n">
        <v>151.92</v>
      </c>
      <c r="G309" s="26" t="n">
        <f aca="false">ROUND(F309*E309,2)</f>
        <v>455.76</v>
      </c>
      <c r="H309" s="129"/>
      <c r="I309" s="131"/>
    </row>
    <row r="310" customFormat="false" ht="15" hidden="false" customHeight="false" outlineLevel="0" collapsed="false">
      <c r="A310" s="20" t="s">
        <v>714</v>
      </c>
      <c r="B310" s="74" t="s">
        <v>715</v>
      </c>
      <c r="C310" s="75" t="s">
        <v>716</v>
      </c>
      <c r="D310" s="61" t="s">
        <v>39</v>
      </c>
      <c r="E310" s="42" t="n">
        <v>1</v>
      </c>
      <c r="F310" s="43" t="n">
        <v>59.77</v>
      </c>
      <c r="G310" s="26" t="n">
        <f aca="false">ROUND(F310*E310,2)</f>
        <v>59.77</v>
      </c>
      <c r="H310" s="129"/>
      <c r="I310" s="131"/>
    </row>
    <row r="311" customFormat="false" ht="14.25" hidden="false" customHeight="true" outlineLevel="0" collapsed="false">
      <c r="A311" s="20" t="s">
        <v>717</v>
      </c>
      <c r="B311" s="74" t="s">
        <v>718</v>
      </c>
      <c r="C311" s="75" t="s">
        <v>606</v>
      </c>
      <c r="D311" s="61" t="s">
        <v>68</v>
      </c>
      <c r="E311" s="42" t="n">
        <v>20.375</v>
      </c>
      <c r="F311" s="43" t="n">
        <v>64.12</v>
      </c>
      <c r="G311" s="26" t="n">
        <f aca="false">ROUND(F311*E311,2)</f>
        <v>1306.45</v>
      </c>
      <c r="H311" s="129"/>
      <c r="I311" s="130"/>
    </row>
    <row r="312" customFormat="false" ht="14.25" hidden="false" customHeight="true" outlineLevel="0" collapsed="false">
      <c r="A312" s="28" t="s">
        <v>719</v>
      </c>
      <c r="B312" s="28"/>
      <c r="C312" s="28"/>
      <c r="D312" s="28"/>
      <c r="E312" s="28"/>
      <c r="F312" s="28"/>
      <c r="G312" s="45" t="n">
        <f aca="false">G183+G228+G271+G290</f>
        <v>207674.63</v>
      </c>
      <c r="H312" s="46" t="n">
        <v>193549.96</v>
      </c>
      <c r="I312" s="9"/>
    </row>
    <row r="313" customFormat="false" ht="14.25" hidden="false" customHeight="true" outlineLevel="0" collapsed="false">
      <c r="A313" s="92"/>
      <c r="B313" s="32"/>
      <c r="C313" s="93"/>
      <c r="D313" s="94"/>
      <c r="E313" s="35"/>
      <c r="F313" s="95"/>
      <c r="G313" s="26"/>
      <c r="H313" s="27"/>
      <c r="I313" s="9"/>
    </row>
    <row r="314" customFormat="false" ht="14.25" hidden="false" customHeight="true" outlineLevel="0" collapsed="false">
      <c r="A314" s="36" t="n">
        <v>9</v>
      </c>
      <c r="B314" s="103" t="s">
        <v>720</v>
      </c>
      <c r="C314" s="103"/>
      <c r="D314" s="112"/>
      <c r="E314" s="39"/>
      <c r="F314" s="14"/>
      <c r="G314" s="15"/>
      <c r="H314" s="16"/>
      <c r="I314" s="9"/>
    </row>
    <row r="315" customFormat="false" ht="14.25" hidden="false" customHeight="true" outlineLevel="0" collapsed="false">
      <c r="A315" s="36" t="s">
        <v>721</v>
      </c>
      <c r="B315" s="103" t="s">
        <v>722</v>
      </c>
      <c r="C315" s="103"/>
      <c r="D315" s="112"/>
      <c r="E315" s="39"/>
      <c r="F315" s="14"/>
      <c r="G315" s="87" t="n">
        <f aca="false">SUM(G316:G325)</f>
        <v>67217.78</v>
      </c>
      <c r="H315" s="88"/>
      <c r="I315" s="9"/>
    </row>
    <row r="316" customFormat="false" ht="15" hidden="false" customHeight="false" outlineLevel="0" collapsed="false">
      <c r="A316" s="20" t="s">
        <v>723</v>
      </c>
      <c r="B316" s="74" t="s">
        <v>724</v>
      </c>
      <c r="C316" s="60" t="s">
        <v>725</v>
      </c>
      <c r="D316" s="61" t="s">
        <v>39</v>
      </c>
      <c r="E316" s="42" t="n">
        <v>1</v>
      </c>
      <c r="F316" s="43" t="n">
        <v>35142.65</v>
      </c>
      <c r="G316" s="26" t="n">
        <f aca="false">ROUND(F316*E316,2)</f>
        <v>35142.65</v>
      </c>
      <c r="H316" s="27"/>
      <c r="I316" s="64"/>
    </row>
    <row r="317" customFormat="false" ht="14.25" hidden="false" customHeight="true" outlineLevel="0" collapsed="false">
      <c r="A317" s="20" t="s">
        <v>726</v>
      </c>
      <c r="B317" s="74" t="s">
        <v>727</v>
      </c>
      <c r="C317" s="60" t="s">
        <v>728</v>
      </c>
      <c r="D317" s="61" t="s">
        <v>39</v>
      </c>
      <c r="E317" s="42" t="n">
        <v>1</v>
      </c>
      <c r="F317" s="43" t="n">
        <v>306.68</v>
      </c>
      <c r="G317" s="26" t="n">
        <f aca="false">ROUND(F317*E317,2)</f>
        <v>306.68</v>
      </c>
      <c r="H317" s="27"/>
      <c r="I317" s="64"/>
    </row>
    <row r="318" customFormat="false" ht="14.25" hidden="false" customHeight="true" outlineLevel="0" collapsed="false">
      <c r="A318" s="20" t="s">
        <v>729</v>
      </c>
      <c r="B318" s="74" t="s">
        <v>730</v>
      </c>
      <c r="C318" s="60" t="s">
        <v>731</v>
      </c>
      <c r="D318" s="61" t="s">
        <v>39</v>
      </c>
      <c r="E318" s="42" t="n">
        <v>1</v>
      </c>
      <c r="F318" s="43" t="n">
        <v>425.28</v>
      </c>
      <c r="G318" s="26" t="n">
        <f aca="false">ROUND(F318*E318,2)</f>
        <v>425.28</v>
      </c>
      <c r="H318" s="27"/>
      <c r="I318" s="64"/>
    </row>
    <row r="319" customFormat="false" ht="15" hidden="false" customHeight="false" outlineLevel="0" collapsed="false">
      <c r="A319" s="20" t="s">
        <v>732</v>
      </c>
      <c r="B319" s="74" t="s">
        <v>733</v>
      </c>
      <c r="C319" s="60" t="s">
        <v>734</v>
      </c>
      <c r="D319" s="61" t="s">
        <v>39</v>
      </c>
      <c r="E319" s="42" t="n">
        <v>1</v>
      </c>
      <c r="F319" s="43" t="n">
        <v>1229.15</v>
      </c>
      <c r="G319" s="26" t="n">
        <f aca="false">ROUND(F319*E319,2)</f>
        <v>1229.15</v>
      </c>
      <c r="H319" s="27"/>
      <c r="I319" s="64"/>
    </row>
    <row r="320" customFormat="false" ht="15.75" hidden="false" customHeight="true" outlineLevel="0" collapsed="false">
      <c r="A320" s="20" t="s">
        <v>735</v>
      </c>
      <c r="B320" s="74" t="s">
        <v>736</v>
      </c>
      <c r="C320" s="60" t="s">
        <v>737</v>
      </c>
      <c r="D320" s="61" t="s">
        <v>68</v>
      </c>
      <c r="E320" s="42" t="n">
        <v>40</v>
      </c>
      <c r="F320" s="43" t="n">
        <v>64.12</v>
      </c>
      <c r="G320" s="26" t="n">
        <f aca="false">ROUND(F320*E320,2)</f>
        <v>2564.8</v>
      </c>
      <c r="H320" s="27"/>
      <c r="I320" s="64"/>
    </row>
    <row r="321" customFormat="false" ht="15.75" hidden="false" customHeight="true" outlineLevel="0" collapsed="false">
      <c r="A321" s="20" t="s">
        <v>738</v>
      </c>
      <c r="B321" s="74" t="s">
        <v>739</v>
      </c>
      <c r="C321" s="60" t="s">
        <v>740</v>
      </c>
      <c r="D321" s="61" t="s">
        <v>152</v>
      </c>
      <c r="E321" s="42" t="n">
        <v>50</v>
      </c>
      <c r="F321" s="43" t="n">
        <v>15.27</v>
      </c>
      <c r="G321" s="26" t="n">
        <f aca="false">ROUND(F321*E321,2)</f>
        <v>763.5</v>
      </c>
      <c r="H321" s="27"/>
      <c r="I321" s="64"/>
    </row>
    <row r="322" customFormat="false" ht="15.75" hidden="false" customHeight="true" outlineLevel="0" collapsed="false">
      <c r="A322" s="20" t="s">
        <v>741</v>
      </c>
      <c r="B322" s="74" t="s">
        <v>742</v>
      </c>
      <c r="C322" s="60" t="s">
        <v>743</v>
      </c>
      <c r="D322" s="61" t="s">
        <v>152</v>
      </c>
      <c r="E322" s="42" t="n">
        <v>6</v>
      </c>
      <c r="F322" s="43" t="n">
        <v>75.02</v>
      </c>
      <c r="G322" s="26" t="n">
        <f aca="false">ROUND(F322*E322,2)</f>
        <v>450.12</v>
      </c>
      <c r="H322" s="27"/>
      <c r="I322" s="64"/>
    </row>
    <row r="323" customFormat="false" ht="27" hidden="false" customHeight="true" outlineLevel="0" collapsed="false">
      <c r="A323" s="20" t="s">
        <v>744</v>
      </c>
      <c r="B323" s="74" t="s">
        <v>745</v>
      </c>
      <c r="C323" s="60" t="s">
        <v>746</v>
      </c>
      <c r="D323" s="61" t="s">
        <v>152</v>
      </c>
      <c r="E323" s="42" t="n">
        <v>210</v>
      </c>
      <c r="F323" s="43" t="n">
        <v>88.12</v>
      </c>
      <c r="G323" s="26" t="n">
        <f aca="false">ROUND(F323*E323,2)</f>
        <v>18505.2</v>
      </c>
      <c r="H323" s="27"/>
      <c r="I323" s="64"/>
    </row>
    <row r="324" customFormat="false" ht="27" hidden="false" customHeight="true" outlineLevel="0" collapsed="false">
      <c r="A324" s="20" t="s">
        <v>747</v>
      </c>
      <c r="B324" s="74" t="s">
        <v>748</v>
      </c>
      <c r="C324" s="60" t="s">
        <v>749</v>
      </c>
      <c r="D324" s="61" t="s">
        <v>152</v>
      </c>
      <c r="E324" s="42" t="n">
        <v>140</v>
      </c>
      <c r="F324" s="43" t="n">
        <v>48.56</v>
      </c>
      <c r="G324" s="26" t="n">
        <f aca="false">ROUND(F324*E324,2)</f>
        <v>6798.4</v>
      </c>
      <c r="H324" s="27"/>
      <c r="I324" s="64"/>
    </row>
    <row r="325" customFormat="false" ht="14.25" hidden="false" customHeight="true" outlineLevel="0" collapsed="false">
      <c r="A325" s="20" t="s">
        <v>750</v>
      </c>
      <c r="B325" s="74" t="s">
        <v>751</v>
      </c>
      <c r="C325" s="60" t="s">
        <v>752</v>
      </c>
      <c r="D325" s="61" t="s">
        <v>68</v>
      </c>
      <c r="E325" s="42" t="n">
        <v>40</v>
      </c>
      <c r="F325" s="43" t="n">
        <v>25.8</v>
      </c>
      <c r="G325" s="26" t="n">
        <f aca="false">ROUND(F325*E325,2)</f>
        <v>1032</v>
      </c>
      <c r="H325" s="27"/>
      <c r="I325" s="64"/>
    </row>
    <row r="326" customFormat="false" ht="14.25" hidden="false" customHeight="true" outlineLevel="0" collapsed="false">
      <c r="A326" s="36" t="s">
        <v>753</v>
      </c>
      <c r="B326" s="103" t="s">
        <v>754</v>
      </c>
      <c r="C326" s="103"/>
      <c r="D326" s="112"/>
      <c r="E326" s="39"/>
      <c r="F326" s="89"/>
      <c r="G326" s="87" t="n">
        <f aca="false">SUM(G327:G351)</f>
        <v>21043.74</v>
      </c>
      <c r="H326" s="88"/>
      <c r="I326" s="9"/>
    </row>
    <row r="327" customFormat="false" ht="15" hidden="false" customHeight="false" outlineLevel="0" collapsed="false">
      <c r="A327" s="20" t="s">
        <v>755</v>
      </c>
      <c r="B327" s="74" t="s">
        <v>756</v>
      </c>
      <c r="C327" s="60" t="s">
        <v>757</v>
      </c>
      <c r="D327" s="61" t="s">
        <v>39</v>
      </c>
      <c r="E327" s="42" t="n">
        <v>1</v>
      </c>
      <c r="F327" s="43" t="n">
        <v>1719.15</v>
      </c>
      <c r="G327" s="26" t="n">
        <f aca="false">ROUND(F327*E327,2)</f>
        <v>1719.15</v>
      </c>
      <c r="H327" s="27"/>
      <c r="I327" s="64"/>
    </row>
    <row r="328" customFormat="false" ht="30.75" hidden="false" customHeight="true" outlineLevel="0" collapsed="false">
      <c r="A328" s="20" t="s">
        <v>758</v>
      </c>
      <c r="B328" s="74" t="s">
        <v>759</v>
      </c>
      <c r="C328" s="60" t="s">
        <v>760</v>
      </c>
      <c r="D328" s="61" t="s">
        <v>39</v>
      </c>
      <c r="E328" s="42" t="n">
        <v>1</v>
      </c>
      <c r="F328" s="43" t="n">
        <v>1405.96</v>
      </c>
      <c r="G328" s="26" t="n">
        <f aca="false">ROUND(F328*E328,2)</f>
        <v>1405.96</v>
      </c>
      <c r="H328" s="27"/>
      <c r="I328" s="64"/>
    </row>
    <row r="329" customFormat="false" ht="29.25" hidden="false" customHeight="true" outlineLevel="0" collapsed="false">
      <c r="A329" s="20" t="s">
        <v>761</v>
      </c>
      <c r="B329" s="74" t="s">
        <v>759</v>
      </c>
      <c r="C329" s="60" t="s">
        <v>762</v>
      </c>
      <c r="D329" s="61" t="s">
        <v>39</v>
      </c>
      <c r="E329" s="42" t="n">
        <v>1</v>
      </c>
      <c r="F329" s="43" t="n">
        <v>1405.96</v>
      </c>
      <c r="G329" s="26" t="n">
        <f aca="false">ROUND(F329*E329,2)</f>
        <v>1405.96</v>
      </c>
      <c r="H329" s="27"/>
      <c r="I329" s="64"/>
    </row>
    <row r="330" customFormat="false" ht="27" hidden="false" customHeight="true" outlineLevel="0" collapsed="false">
      <c r="A330" s="20" t="s">
        <v>763</v>
      </c>
      <c r="B330" s="74" t="s">
        <v>764</v>
      </c>
      <c r="C330" s="60" t="s">
        <v>765</v>
      </c>
      <c r="D330" s="61" t="s">
        <v>39</v>
      </c>
      <c r="E330" s="42" t="n">
        <v>1</v>
      </c>
      <c r="F330" s="43" t="n">
        <v>1120.67</v>
      </c>
      <c r="G330" s="26" t="n">
        <f aca="false">ROUND(F330*E330,2)</f>
        <v>1120.67</v>
      </c>
      <c r="H330" s="27"/>
      <c r="I330" s="64"/>
    </row>
    <row r="331" customFormat="false" ht="27" hidden="false" customHeight="true" outlineLevel="0" collapsed="false">
      <c r="A331" s="20" t="s">
        <v>766</v>
      </c>
      <c r="B331" s="74" t="s">
        <v>767</v>
      </c>
      <c r="C331" s="60" t="s">
        <v>768</v>
      </c>
      <c r="D331" s="61" t="s">
        <v>39</v>
      </c>
      <c r="E331" s="42" t="n">
        <v>1</v>
      </c>
      <c r="F331" s="43" t="n">
        <v>724.6</v>
      </c>
      <c r="G331" s="26" t="n">
        <f aca="false">ROUND(F331*E331,2)</f>
        <v>724.6</v>
      </c>
      <c r="H331" s="27"/>
      <c r="I331" s="64"/>
    </row>
    <row r="332" customFormat="false" ht="15.75" hidden="false" customHeight="true" outlineLevel="0" collapsed="false">
      <c r="A332" s="20" t="s">
        <v>769</v>
      </c>
      <c r="B332" s="74" t="s">
        <v>770</v>
      </c>
      <c r="C332" s="60" t="s">
        <v>771</v>
      </c>
      <c r="D332" s="61" t="s">
        <v>39</v>
      </c>
      <c r="E332" s="42" t="n">
        <v>1</v>
      </c>
      <c r="F332" s="43" t="n">
        <v>249.55</v>
      </c>
      <c r="G332" s="26" t="n">
        <f aca="false">ROUND(F332*E332,2)</f>
        <v>249.55</v>
      </c>
      <c r="H332" s="27"/>
      <c r="I332" s="64"/>
    </row>
    <row r="333" customFormat="false" ht="15.75" hidden="false" customHeight="true" outlineLevel="0" collapsed="false">
      <c r="A333" s="20" t="s">
        <v>772</v>
      </c>
      <c r="B333" s="74" t="s">
        <v>773</v>
      </c>
      <c r="C333" s="62" t="s">
        <v>774</v>
      </c>
      <c r="D333" s="61" t="s">
        <v>39</v>
      </c>
      <c r="E333" s="42" t="n">
        <v>4</v>
      </c>
      <c r="F333" s="43" t="n">
        <v>21.09</v>
      </c>
      <c r="G333" s="26" t="n">
        <f aca="false">ROUND(F333*E333,2)</f>
        <v>84.36</v>
      </c>
      <c r="H333" s="27"/>
      <c r="I333" s="64"/>
    </row>
    <row r="334" customFormat="false" ht="15.75" hidden="false" customHeight="true" outlineLevel="0" collapsed="false">
      <c r="A334" s="20" t="s">
        <v>775</v>
      </c>
      <c r="B334" s="74" t="s">
        <v>773</v>
      </c>
      <c r="C334" s="62" t="s">
        <v>776</v>
      </c>
      <c r="D334" s="61" t="s">
        <v>39</v>
      </c>
      <c r="E334" s="42" t="n">
        <v>1</v>
      </c>
      <c r="F334" s="43" t="n">
        <v>21.09</v>
      </c>
      <c r="G334" s="26" t="n">
        <f aca="false">ROUND(F334*E334,2)</f>
        <v>21.09</v>
      </c>
      <c r="H334" s="27"/>
      <c r="I334" s="64"/>
    </row>
    <row r="335" customFormat="false" ht="15.75" hidden="false" customHeight="true" outlineLevel="0" collapsed="false">
      <c r="A335" s="20" t="s">
        <v>777</v>
      </c>
      <c r="B335" s="74" t="s">
        <v>778</v>
      </c>
      <c r="C335" s="62" t="s">
        <v>779</v>
      </c>
      <c r="D335" s="61" t="s">
        <v>39</v>
      </c>
      <c r="E335" s="42" t="n">
        <v>4</v>
      </c>
      <c r="F335" s="43" t="n">
        <v>105.92</v>
      </c>
      <c r="G335" s="26" t="n">
        <f aca="false">ROUND(F335*E335,2)</f>
        <v>423.68</v>
      </c>
      <c r="H335" s="27"/>
      <c r="I335" s="64"/>
    </row>
    <row r="336" customFormat="false" ht="15.75" hidden="false" customHeight="true" outlineLevel="0" collapsed="false">
      <c r="A336" s="20" t="s">
        <v>780</v>
      </c>
      <c r="B336" s="74" t="s">
        <v>781</v>
      </c>
      <c r="C336" s="62" t="s">
        <v>782</v>
      </c>
      <c r="D336" s="61" t="s">
        <v>39</v>
      </c>
      <c r="E336" s="42" t="n">
        <v>3</v>
      </c>
      <c r="F336" s="43" t="n">
        <v>105.92</v>
      </c>
      <c r="G336" s="26" t="n">
        <f aca="false">ROUND(F336*E336,2)</f>
        <v>317.76</v>
      </c>
      <c r="H336" s="27"/>
      <c r="I336" s="64"/>
    </row>
    <row r="337" customFormat="false" ht="15" hidden="false" customHeight="false" outlineLevel="0" collapsed="false">
      <c r="A337" s="20" t="s">
        <v>783</v>
      </c>
      <c r="B337" s="74" t="s">
        <v>784</v>
      </c>
      <c r="C337" s="62" t="s">
        <v>785</v>
      </c>
      <c r="D337" s="61" t="s">
        <v>39</v>
      </c>
      <c r="E337" s="42" t="n">
        <v>8</v>
      </c>
      <c r="F337" s="43" t="n">
        <v>116.67</v>
      </c>
      <c r="G337" s="26" t="n">
        <f aca="false">ROUND(F337*E337,2)</f>
        <v>933.36</v>
      </c>
      <c r="H337" s="27"/>
      <c r="I337" s="64"/>
    </row>
    <row r="338" customFormat="false" ht="27" hidden="false" customHeight="true" outlineLevel="0" collapsed="false">
      <c r="A338" s="20" t="s">
        <v>786</v>
      </c>
      <c r="B338" s="74" t="s">
        <v>770</v>
      </c>
      <c r="C338" s="62" t="s">
        <v>787</v>
      </c>
      <c r="D338" s="61" t="s">
        <v>39</v>
      </c>
      <c r="E338" s="42" t="n">
        <v>1</v>
      </c>
      <c r="F338" s="43" t="n">
        <v>249.55</v>
      </c>
      <c r="G338" s="26" t="n">
        <f aca="false">ROUND(F338*E338,2)</f>
        <v>249.55</v>
      </c>
      <c r="H338" s="27"/>
      <c r="I338" s="64"/>
    </row>
    <row r="339" customFormat="false" ht="15" hidden="false" customHeight="false" outlineLevel="0" collapsed="false">
      <c r="A339" s="20" t="s">
        <v>788</v>
      </c>
      <c r="B339" s="74" t="s">
        <v>767</v>
      </c>
      <c r="C339" s="62" t="s">
        <v>789</v>
      </c>
      <c r="D339" s="61" t="s">
        <v>39</v>
      </c>
      <c r="E339" s="42" t="n">
        <v>1</v>
      </c>
      <c r="F339" s="43" t="n">
        <v>724.6</v>
      </c>
      <c r="G339" s="26" t="n">
        <f aca="false">ROUND(F339*E339,2)</f>
        <v>724.6</v>
      </c>
      <c r="H339" s="27"/>
      <c r="I339" s="64"/>
    </row>
    <row r="340" customFormat="false" ht="15.75" hidden="false" customHeight="true" outlineLevel="0" collapsed="false">
      <c r="A340" s="20" t="s">
        <v>790</v>
      </c>
      <c r="B340" s="74" t="s">
        <v>791</v>
      </c>
      <c r="C340" s="62" t="s">
        <v>792</v>
      </c>
      <c r="D340" s="61" t="s">
        <v>39</v>
      </c>
      <c r="E340" s="42" t="n">
        <v>1</v>
      </c>
      <c r="F340" s="43" t="n">
        <v>149.2</v>
      </c>
      <c r="G340" s="26" t="n">
        <f aca="false">ROUND(F340*E340,2)</f>
        <v>149.2</v>
      </c>
      <c r="H340" s="27"/>
      <c r="I340" s="64"/>
    </row>
    <row r="341" customFormat="false" ht="15.75" hidden="false" customHeight="true" outlineLevel="0" collapsed="false">
      <c r="A341" s="20" t="s">
        <v>793</v>
      </c>
      <c r="B341" s="74" t="s">
        <v>794</v>
      </c>
      <c r="C341" s="62" t="s">
        <v>795</v>
      </c>
      <c r="D341" s="61" t="s">
        <v>39</v>
      </c>
      <c r="E341" s="42" t="n">
        <v>1</v>
      </c>
      <c r="F341" s="43" t="n">
        <v>131.99</v>
      </c>
      <c r="G341" s="26" t="n">
        <f aca="false">ROUND(F341*E341,2)</f>
        <v>131.99</v>
      </c>
      <c r="H341" s="27"/>
      <c r="I341" s="64"/>
    </row>
    <row r="342" customFormat="false" ht="15.75" hidden="false" customHeight="true" outlineLevel="0" collapsed="false">
      <c r="A342" s="20" t="s">
        <v>796</v>
      </c>
      <c r="B342" s="74" t="s">
        <v>797</v>
      </c>
      <c r="C342" s="62" t="s">
        <v>798</v>
      </c>
      <c r="D342" s="61" t="s">
        <v>39</v>
      </c>
      <c r="E342" s="42" t="n">
        <v>4</v>
      </c>
      <c r="F342" s="43" t="n">
        <v>108.48</v>
      </c>
      <c r="G342" s="26" t="n">
        <f aca="false">ROUND(F342*E342,2)</f>
        <v>433.92</v>
      </c>
      <c r="H342" s="27"/>
      <c r="I342" s="64"/>
    </row>
    <row r="343" customFormat="false" ht="15.75" hidden="false" customHeight="true" outlineLevel="0" collapsed="false">
      <c r="A343" s="20" t="s">
        <v>799</v>
      </c>
      <c r="B343" s="74" t="s">
        <v>781</v>
      </c>
      <c r="C343" s="62" t="s">
        <v>800</v>
      </c>
      <c r="D343" s="61" t="s">
        <v>39</v>
      </c>
      <c r="E343" s="42" t="n">
        <v>2</v>
      </c>
      <c r="F343" s="43" t="n">
        <v>105.92</v>
      </c>
      <c r="G343" s="26" t="n">
        <f aca="false">ROUND(F343*E343,2)</f>
        <v>211.84</v>
      </c>
      <c r="H343" s="27"/>
      <c r="I343" s="64"/>
    </row>
    <row r="344" customFormat="false" ht="15.75" hidden="false" customHeight="true" outlineLevel="0" collapsed="false">
      <c r="A344" s="20" t="s">
        <v>801</v>
      </c>
      <c r="B344" s="74" t="s">
        <v>778</v>
      </c>
      <c r="C344" s="62" t="s">
        <v>802</v>
      </c>
      <c r="D344" s="61" t="s">
        <v>39</v>
      </c>
      <c r="E344" s="42" t="n">
        <v>3</v>
      </c>
      <c r="F344" s="43" t="n">
        <v>105.92</v>
      </c>
      <c r="G344" s="26" t="n">
        <f aca="false">ROUND(F344*E344,2)</f>
        <v>317.76</v>
      </c>
      <c r="H344" s="27"/>
      <c r="I344" s="64"/>
    </row>
    <row r="345" customFormat="false" ht="15.75" hidden="false" customHeight="true" outlineLevel="0" collapsed="false">
      <c r="A345" s="20" t="s">
        <v>803</v>
      </c>
      <c r="B345" s="74" t="s">
        <v>773</v>
      </c>
      <c r="C345" s="62" t="s">
        <v>804</v>
      </c>
      <c r="D345" s="61" t="s">
        <v>39</v>
      </c>
      <c r="E345" s="42" t="n">
        <v>5</v>
      </c>
      <c r="F345" s="43" t="n">
        <v>21.09</v>
      </c>
      <c r="G345" s="26" t="n">
        <f aca="false">ROUND(F345*E345,2)</f>
        <v>105.45</v>
      </c>
      <c r="H345" s="27"/>
      <c r="I345" s="64"/>
    </row>
    <row r="346" customFormat="false" ht="15" hidden="false" customHeight="false" outlineLevel="0" collapsed="false">
      <c r="A346" s="20" t="s">
        <v>805</v>
      </c>
      <c r="B346" s="74" t="s">
        <v>784</v>
      </c>
      <c r="C346" s="62" t="s">
        <v>806</v>
      </c>
      <c r="D346" s="61" t="s">
        <v>39</v>
      </c>
      <c r="E346" s="42" t="n">
        <v>7</v>
      </c>
      <c r="F346" s="43" t="n">
        <v>116.67</v>
      </c>
      <c r="G346" s="26" t="n">
        <f aca="false">ROUND(F346*E346,2)</f>
        <v>816.69</v>
      </c>
      <c r="H346" s="27"/>
      <c r="I346" s="64"/>
    </row>
    <row r="347" customFormat="false" ht="27" hidden="false" customHeight="true" outlineLevel="0" collapsed="false">
      <c r="A347" s="20" t="s">
        <v>807</v>
      </c>
      <c r="B347" s="74" t="s">
        <v>808</v>
      </c>
      <c r="C347" s="60" t="s">
        <v>809</v>
      </c>
      <c r="D347" s="61" t="s">
        <v>39</v>
      </c>
      <c r="E347" s="42" t="n">
        <v>12</v>
      </c>
      <c r="F347" s="43" t="n">
        <v>134.28</v>
      </c>
      <c r="G347" s="26" t="n">
        <f aca="false">ROUND(F347*E347,2)</f>
        <v>1611.36</v>
      </c>
      <c r="H347" s="27" t="s">
        <v>810</v>
      </c>
      <c r="I347" s="64"/>
    </row>
    <row r="348" customFormat="false" ht="27" hidden="false" customHeight="true" outlineLevel="0" collapsed="false">
      <c r="A348" s="20" t="s">
        <v>811</v>
      </c>
      <c r="B348" s="74" t="n">
        <v>101888</v>
      </c>
      <c r="C348" s="60" t="s">
        <v>812</v>
      </c>
      <c r="D348" s="61" t="s">
        <v>152</v>
      </c>
      <c r="E348" s="42" t="n">
        <v>18</v>
      </c>
      <c r="F348" s="43" t="n">
        <v>23.08</v>
      </c>
      <c r="G348" s="26" t="n">
        <f aca="false">ROUND(F348*E348,2)</f>
        <v>415.44</v>
      </c>
      <c r="H348" s="27"/>
      <c r="I348" s="64"/>
    </row>
    <row r="349" customFormat="false" ht="27" hidden="false" customHeight="true" outlineLevel="0" collapsed="false">
      <c r="A349" s="20" t="s">
        <v>813</v>
      </c>
      <c r="B349" s="74" t="s">
        <v>814</v>
      </c>
      <c r="C349" s="60" t="s">
        <v>815</v>
      </c>
      <c r="D349" s="61" t="s">
        <v>152</v>
      </c>
      <c r="E349" s="42" t="n">
        <v>12</v>
      </c>
      <c r="F349" s="43" t="n">
        <v>14.61</v>
      </c>
      <c r="G349" s="26" t="n">
        <f aca="false">ROUND(F349*E349,2)</f>
        <v>175.32</v>
      </c>
      <c r="H349" s="27"/>
      <c r="I349" s="64"/>
    </row>
    <row r="350" customFormat="false" ht="27" hidden="false" customHeight="true" outlineLevel="0" collapsed="false">
      <c r="A350" s="20" t="s">
        <v>816</v>
      </c>
      <c r="B350" s="74" t="s">
        <v>817</v>
      </c>
      <c r="C350" s="60" t="s">
        <v>818</v>
      </c>
      <c r="D350" s="61" t="s">
        <v>152</v>
      </c>
      <c r="E350" s="42" t="n">
        <v>114</v>
      </c>
      <c r="F350" s="43" t="n">
        <v>48.6</v>
      </c>
      <c r="G350" s="26" t="n">
        <f aca="false">ROUND(F350*E350,2)</f>
        <v>5540.4</v>
      </c>
      <c r="H350" s="27"/>
      <c r="I350" s="64"/>
    </row>
    <row r="351" customFormat="false" ht="27" hidden="false" customHeight="true" outlineLevel="0" collapsed="false">
      <c r="A351" s="20" t="s">
        <v>819</v>
      </c>
      <c r="B351" s="74" t="n">
        <v>101888</v>
      </c>
      <c r="C351" s="60" t="s">
        <v>820</v>
      </c>
      <c r="D351" s="61" t="s">
        <v>152</v>
      </c>
      <c r="E351" s="42" t="n">
        <v>76</v>
      </c>
      <c r="F351" s="43" t="n">
        <v>23.08</v>
      </c>
      <c r="G351" s="26" t="n">
        <f aca="false">ROUND(F351*E351,2)</f>
        <v>1754.08</v>
      </c>
      <c r="H351" s="27"/>
      <c r="I351" s="64"/>
    </row>
    <row r="352" customFormat="false" ht="14.25" hidden="false" customHeight="true" outlineLevel="0" collapsed="false">
      <c r="A352" s="36" t="s">
        <v>821</v>
      </c>
      <c r="B352" s="56" t="s">
        <v>822</v>
      </c>
      <c r="C352" s="56"/>
      <c r="D352" s="112"/>
      <c r="E352" s="39"/>
      <c r="F352" s="89"/>
      <c r="G352" s="87" t="n">
        <f aca="false">SUM(G353:G358)</f>
        <v>33929.63</v>
      </c>
      <c r="H352" s="88"/>
      <c r="I352" s="9"/>
    </row>
    <row r="353" customFormat="false" ht="15" hidden="false" customHeight="false" outlineLevel="0" collapsed="false">
      <c r="A353" s="20" t="s">
        <v>823</v>
      </c>
      <c r="B353" s="74" t="s">
        <v>824</v>
      </c>
      <c r="C353" s="60" t="s">
        <v>825</v>
      </c>
      <c r="D353" s="61" t="s">
        <v>152</v>
      </c>
      <c r="E353" s="42" t="n">
        <v>340</v>
      </c>
      <c r="F353" s="43" t="n">
        <v>64.77</v>
      </c>
      <c r="G353" s="26" t="n">
        <f aca="false">ROUND(F353*E353,2)</f>
        <v>22021.8</v>
      </c>
      <c r="H353" s="27"/>
      <c r="I353" s="64"/>
    </row>
    <row r="354" customFormat="false" ht="27" hidden="false" customHeight="true" outlineLevel="0" collapsed="false">
      <c r="A354" s="20" t="s">
        <v>826</v>
      </c>
      <c r="B354" s="74" t="s">
        <v>827</v>
      </c>
      <c r="C354" s="60" t="s">
        <v>828</v>
      </c>
      <c r="D354" s="61" t="s">
        <v>152</v>
      </c>
      <c r="E354" s="42" t="n">
        <v>150</v>
      </c>
      <c r="F354" s="43" t="n">
        <v>23.26</v>
      </c>
      <c r="G354" s="26" t="n">
        <f aca="false">ROUND(F354*E354,2)</f>
        <v>3489</v>
      </c>
      <c r="H354" s="27"/>
      <c r="I354" s="64"/>
    </row>
    <row r="355" customFormat="false" ht="14.25" hidden="false" customHeight="true" outlineLevel="0" collapsed="false">
      <c r="A355" s="20" t="s">
        <v>829</v>
      </c>
      <c r="B355" s="74" t="s">
        <v>830</v>
      </c>
      <c r="C355" s="60" t="s">
        <v>831</v>
      </c>
      <c r="D355" s="61" t="s">
        <v>39</v>
      </c>
      <c r="E355" s="42" t="n">
        <v>34</v>
      </c>
      <c r="F355" s="43" t="n">
        <v>36.97</v>
      </c>
      <c r="G355" s="26" t="n">
        <f aca="false">ROUND(F355*E355,2)</f>
        <v>1256.98</v>
      </c>
      <c r="H355" s="27"/>
      <c r="I355" s="64"/>
    </row>
    <row r="356" customFormat="false" ht="14.25" hidden="false" customHeight="true" outlineLevel="0" collapsed="false">
      <c r="A356" s="20" t="s">
        <v>832</v>
      </c>
      <c r="B356" s="74" t="s">
        <v>833</v>
      </c>
      <c r="C356" s="60" t="s">
        <v>834</v>
      </c>
      <c r="D356" s="61" t="s">
        <v>39</v>
      </c>
      <c r="E356" s="42" t="n">
        <v>5</v>
      </c>
      <c r="F356" s="43" t="n">
        <v>39.07</v>
      </c>
      <c r="G356" s="26" t="n">
        <f aca="false">ROUND(F356*E356,2)</f>
        <v>195.35</v>
      </c>
      <c r="H356" s="27"/>
      <c r="I356" s="64"/>
    </row>
    <row r="357" customFormat="false" ht="27" hidden="false" customHeight="true" outlineLevel="0" collapsed="false">
      <c r="A357" s="20" t="s">
        <v>835</v>
      </c>
      <c r="B357" s="74" t="s">
        <v>836</v>
      </c>
      <c r="C357" s="60" t="s">
        <v>837</v>
      </c>
      <c r="D357" s="61" t="s">
        <v>152</v>
      </c>
      <c r="E357" s="42" t="n">
        <v>1550</v>
      </c>
      <c r="F357" s="43" t="n">
        <v>3.71</v>
      </c>
      <c r="G357" s="26" t="n">
        <f aca="false">ROUND(F357*E357,2)</f>
        <v>5750.5</v>
      </c>
      <c r="H357" s="27"/>
      <c r="I357" s="64"/>
    </row>
    <row r="358" customFormat="false" ht="27" hidden="false" customHeight="true" outlineLevel="0" collapsed="false">
      <c r="A358" s="20" t="s">
        <v>838</v>
      </c>
      <c r="B358" s="74" t="s">
        <v>839</v>
      </c>
      <c r="C358" s="60" t="s">
        <v>840</v>
      </c>
      <c r="D358" s="61" t="s">
        <v>152</v>
      </c>
      <c r="E358" s="42" t="n">
        <v>200</v>
      </c>
      <c r="F358" s="43" t="n">
        <v>6.08</v>
      </c>
      <c r="G358" s="26" t="n">
        <f aca="false">ROUND(F358*E358,2)</f>
        <v>1216</v>
      </c>
      <c r="H358" s="27"/>
      <c r="I358" s="64"/>
    </row>
    <row r="359" customFormat="false" ht="14.25" hidden="false" customHeight="true" outlineLevel="0" collapsed="false">
      <c r="A359" s="36" t="s">
        <v>841</v>
      </c>
      <c r="B359" s="103" t="s">
        <v>842</v>
      </c>
      <c r="C359" s="103"/>
      <c r="D359" s="112"/>
      <c r="E359" s="39"/>
      <c r="F359" s="89"/>
      <c r="G359" s="87" t="n">
        <f aca="false">SUM(G360:G368)</f>
        <v>31606.99</v>
      </c>
      <c r="H359" s="88"/>
      <c r="I359" s="9"/>
    </row>
    <row r="360" customFormat="false" ht="54.75" hidden="false" customHeight="true" outlineLevel="0" collapsed="false">
      <c r="A360" s="20" t="s">
        <v>843</v>
      </c>
      <c r="B360" s="74" t="s">
        <v>844</v>
      </c>
      <c r="C360" s="60" t="s">
        <v>845</v>
      </c>
      <c r="D360" s="61" t="s">
        <v>39</v>
      </c>
      <c r="E360" s="42" t="n">
        <v>111</v>
      </c>
      <c r="F360" s="43" t="n">
        <v>195.56</v>
      </c>
      <c r="G360" s="26" t="n">
        <f aca="false">ROUND(F360*E360,2)</f>
        <v>21707.16</v>
      </c>
      <c r="H360" s="27"/>
      <c r="I360" s="64"/>
    </row>
    <row r="361" customFormat="false" ht="27" hidden="false" customHeight="true" outlineLevel="0" collapsed="false">
      <c r="A361" s="20" t="s">
        <v>846</v>
      </c>
      <c r="B361" s="74" t="s">
        <v>847</v>
      </c>
      <c r="C361" s="60" t="s">
        <v>848</v>
      </c>
      <c r="D361" s="61" t="s">
        <v>39</v>
      </c>
      <c r="E361" s="42" t="n">
        <v>2</v>
      </c>
      <c r="F361" s="43" t="n">
        <v>57.73</v>
      </c>
      <c r="G361" s="26" t="n">
        <f aca="false">ROUND(F361*E361,2)</f>
        <v>115.46</v>
      </c>
      <c r="H361" s="27"/>
      <c r="I361" s="64"/>
    </row>
    <row r="362" customFormat="false" ht="27" hidden="false" customHeight="true" outlineLevel="0" collapsed="false">
      <c r="A362" s="20" t="s">
        <v>849</v>
      </c>
      <c r="B362" s="74" t="s">
        <v>836</v>
      </c>
      <c r="C362" s="60" t="s">
        <v>850</v>
      </c>
      <c r="D362" s="61" t="s">
        <v>152</v>
      </c>
      <c r="E362" s="42" t="n">
        <v>2000</v>
      </c>
      <c r="F362" s="43" t="n">
        <v>3.71</v>
      </c>
      <c r="G362" s="26" t="n">
        <f aca="false">ROUND(F362*E362,2)</f>
        <v>7420</v>
      </c>
      <c r="H362" s="27"/>
      <c r="I362" s="64"/>
    </row>
    <row r="363" customFormat="false" ht="15.75" hidden="false" customHeight="true" outlineLevel="0" collapsed="false">
      <c r="A363" s="20" t="s">
        <v>851</v>
      </c>
      <c r="B363" s="74" t="s">
        <v>852</v>
      </c>
      <c r="C363" s="60" t="s">
        <v>853</v>
      </c>
      <c r="D363" s="61" t="s">
        <v>39</v>
      </c>
      <c r="E363" s="42" t="n">
        <v>10</v>
      </c>
      <c r="F363" s="43" t="n">
        <v>34.94</v>
      </c>
      <c r="G363" s="26" t="n">
        <f aca="false">ROUND(F363*E363,2)</f>
        <v>349.4</v>
      </c>
      <c r="H363" s="27"/>
      <c r="I363" s="64"/>
    </row>
    <row r="364" customFormat="false" ht="18.75" hidden="false" customHeight="true" outlineLevel="0" collapsed="false">
      <c r="A364" s="20" t="s">
        <v>854</v>
      </c>
      <c r="B364" s="74" t="s">
        <v>855</v>
      </c>
      <c r="C364" s="60" t="s">
        <v>856</v>
      </c>
      <c r="D364" s="61" t="s">
        <v>39</v>
      </c>
      <c r="E364" s="42" t="n">
        <v>8</v>
      </c>
      <c r="F364" s="43" t="n">
        <v>36.95</v>
      </c>
      <c r="G364" s="26" t="n">
        <f aca="false">ROUND(F364*E364,2)</f>
        <v>295.6</v>
      </c>
      <c r="H364" s="27"/>
      <c r="I364" s="64"/>
    </row>
    <row r="365" customFormat="false" ht="27" hidden="false" customHeight="true" outlineLevel="0" collapsed="false">
      <c r="A365" s="20" t="s">
        <v>857</v>
      </c>
      <c r="B365" s="74" t="s">
        <v>827</v>
      </c>
      <c r="C365" s="60" t="s">
        <v>828</v>
      </c>
      <c r="D365" s="61" t="s">
        <v>152</v>
      </c>
      <c r="E365" s="42" t="n">
        <v>21</v>
      </c>
      <c r="F365" s="43" t="n">
        <v>23.26</v>
      </c>
      <c r="G365" s="26" t="n">
        <f aca="false">ROUND(F365*E365,2)</f>
        <v>488.46</v>
      </c>
      <c r="H365" s="27"/>
      <c r="I365" s="64"/>
    </row>
    <row r="366" customFormat="false" ht="27" hidden="false" customHeight="true" outlineLevel="0" collapsed="false">
      <c r="A366" s="20" t="s">
        <v>858</v>
      </c>
      <c r="B366" s="74" t="s">
        <v>859</v>
      </c>
      <c r="C366" s="60" t="s">
        <v>860</v>
      </c>
      <c r="D366" s="61" t="s">
        <v>39</v>
      </c>
      <c r="E366" s="42" t="n">
        <v>4</v>
      </c>
      <c r="F366" s="43" t="n">
        <v>52.15</v>
      </c>
      <c r="G366" s="26" t="n">
        <f aca="false">ROUND(F366*E366,2)</f>
        <v>208.6</v>
      </c>
      <c r="H366" s="27"/>
      <c r="I366" s="64"/>
    </row>
    <row r="367" customFormat="false" ht="27" hidden="false" customHeight="true" outlineLevel="0" collapsed="false">
      <c r="A367" s="20" t="s">
        <v>861</v>
      </c>
      <c r="B367" s="74" t="s">
        <v>862</v>
      </c>
      <c r="C367" s="60" t="s">
        <v>863</v>
      </c>
      <c r="D367" s="61" t="s">
        <v>152</v>
      </c>
      <c r="E367" s="42" t="n">
        <v>12</v>
      </c>
      <c r="F367" s="43" t="n">
        <v>48.98</v>
      </c>
      <c r="G367" s="26" t="n">
        <f aca="false">ROUND(F367*E367,2)</f>
        <v>587.76</v>
      </c>
      <c r="H367" s="27"/>
      <c r="I367" s="64"/>
    </row>
    <row r="368" customFormat="false" ht="27" hidden="false" customHeight="true" outlineLevel="0" collapsed="false">
      <c r="A368" s="20" t="s">
        <v>864</v>
      </c>
      <c r="B368" s="74" t="s">
        <v>865</v>
      </c>
      <c r="C368" s="60" t="s">
        <v>866</v>
      </c>
      <c r="D368" s="61" t="s">
        <v>152</v>
      </c>
      <c r="E368" s="42" t="n">
        <v>15</v>
      </c>
      <c r="F368" s="43" t="n">
        <v>28.97</v>
      </c>
      <c r="G368" s="26" t="n">
        <f aca="false">ROUND(F368*E368,2)</f>
        <v>434.55</v>
      </c>
      <c r="H368" s="27"/>
      <c r="I368" s="64"/>
    </row>
    <row r="369" customFormat="false" ht="14.25" hidden="false" customHeight="true" outlineLevel="0" collapsed="false">
      <c r="A369" s="36" t="s">
        <v>867</v>
      </c>
      <c r="B369" s="103" t="s">
        <v>868</v>
      </c>
      <c r="C369" s="103"/>
      <c r="D369" s="112"/>
      <c r="E369" s="39"/>
      <c r="F369" s="89"/>
      <c r="G369" s="87" t="n">
        <f aca="false">SUM(G370:G380)</f>
        <v>39606.8</v>
      </c>
      <c r="H369" s="88"/>
      <c r="I369" s="9"/>
    </row>
    <row r="370" customFormat="false" ht="15" hidden="false" customHeight="false" outlineLevel="0" collapsed="false">
      <c r="A370" s="20" t="s">
        <v>869</v>
      </c>
      <c r="B370" s="74" t="s">
        <v>824</v>
      </c>
      <c r="C370" s="60" t="s">
        <v>825</v>
      </c>
      <c r="D370" s="61" t="s">
        <v>152</v>
      </c>
      <c r="E370" s="42" t="n">
        <v>150</v>
      </c>
      <c r="F370" s="43" t="n">
        <v>64.77</v>
      </c>
      <c r="G370" s="26" t="n">
        <f aca="false">ROUND(F370*E370,2)</f>
        <v>9715.5</v>
      </c>
      <c r="H370" s="27"/>
      <c r="I370" s="64"/>
    </row>
    <row r="371" customFormat="false" ht="15" hidden="false" customHeight="false" outlineLevel="0" collapsed="false">
      <c r="A371" s="20" t="s">
        <v>870</v>
      </c>
      <c r="B371" s="74" t="s">
        <v>871</v>
      </c>
      <c r="C371" s="60" t="s">
        <v>872</v>
      </c>
      <c r="D371" s="61" t="s">
        <v>152</v>
      </c>
      <c r="E371" s="42" t="n">
        <v>35</v>
      </c>
      <c r="F371" s="43" t="n">
        <v>71.38</v>
      </c>
      <c r="G371" s="26" t="n">
        <f aca="false">ROUND(F371*E371,2)</f>
        <v>2498.3</v>
      </c>
      <c r="H371" s="27"/>
      <c r="I371" s="64"/>
    </row>
    <row r="372" customFormat="false" ht="27" hidden="false" customHeight="true" outlineLevel="0" collapsed="false">
      <c r="A372" s="20" t="s">
        <v>873</v>
      </c>
      <c r="B372" s="74" t="s">
        <v>827</v>
      </c>
      <c r="C372" s="60" t="s">
        <v>874</v>
      </c>
      <c r="D372" s="61" t="s">
        <v>152</v>
      </c>
      <c r="E372" s="42" t="n">
        <v>252</v>
      </c>
      <c r="F372" s="43" t="n">
        <v>23.26</v>
      </c>
      <c r="G372" s="26" t="n">
        <f aca="false">ROUND(F372*E372,2)</f>
        <v>5861.52</v>
      </c>
      <c r="H372" s="27"/>
      <c r="I372" s="64"/>
    </row>
    <row r="373" customFormat="false" ht="14.25" hidden="false" customHeight="true" outlineLevel="0" collapsed="false">
      <c r="A373" s="20" t="s">
        <v>875</v>
      </c>
      <c r="B373" s="74" t="s">
        <v>830</v>
      </c>
      <c r="C373" s="60" t="s">
        <v>831</v>
      </c>
      <c r="D373" s="61" t="s">
        <v>39</v>
      </c>
      <c r="E373" s="42" t="n">
        <v>67</v>
      </c>
      <c r="F373" s="43" t="n">
        <v>36.97</v>
      </c>
      <c r="G373" s="26" t="n">
        <f aca="false">ROUND(F373*E373,2)</f>
        <v>2476.99</v>
      </c>
      <c r="H373" s="27"/>
      <c r="I373" s="64"/>
    </row>
    <row r="374" customFormat="false" ht="14.25" hidden="false" customHeight="true" outlineLevel="0" collapsed="false">
      <c r="A374" s="20" t="s">
        <v>876</v>
      </c>
      <c r="B374" s="74" t="s">
        <v>833</v>
      </c>
      <c r="C374" s="60" t="s">
        <v>834</v>
      </c>
      <c r="D374" s="61" t="s">
        <v>39</v>
      </c>
      <c r="E374" s="42" t="n">
        <v>7</v>
      </c>
      <c r="F374" s="43" t="n">
        <v>39.07</v>
      </c>
      <c r="G374" s="26" t="n">
        <f aca="false">ROUND(F374*E374,2)</f>
        <v>273.49</v>
      </c>
      <c r="H374" s="27"/>
      <c r="I374" s="64"/>
    </row>
    <row r="375" customFormat="false" ht="27" hidden="false" customHeight="true" outlineLevel="0" collapsed="false">
      <c r="A375" s="20" t="s">
        <v>877</v>
      </c>
      <c r="B375" s="74" t="s">
        <v>836</v>
      </c>
      <c r="C375" s="60" t="s">
        <v>850</v>
      </c>
      <c r="D375" s="61" t="s">
        <v>152</v>
      </c>
      <c r="E375" s="42" t="n">
        <v>3780</v>
      </c>
      <c r="F375" s="43" t="n">
        <v>3.71</v>
      </c>
      <c r="G375" s="26" t="n">
        <f aca="false">ROUND(F375*E375,2)</f>
        <v>14023.8</v>
      </c>
      <c r="H375" s="27"/>
      <c r="I375" s="64"/>
    </row>
    <row r="376" customFormat="false" ht="27" hidden="false" customHeight="true" outlineLevel="0" collapsed="false">
      <c r="A376" s="20" t="s">
        <v>878</v>
      </c>
      <c r="B376" s="74" t="s">
        <v>839</v>
      </c>
      <c r="C376" s="60" t="s">
        <v>879</v>
      </c>
      <c r="D376" s="61" t="s">
        <v>152</v>
      </c>
      <c r="E376" s="42" t="n">
        <v>240</v>
      </c>
      <c r="F376" s="43" t="n">
        <v>6.08</v>
      </c>
      <c r="G376" s="26" t="n">
        <f aca="false">ROUND(F376*E376,2)</f>
        <v>1459.2</v>
      </c>
      <c r="H376" s="27"/>
      <c r="I376" s="64"/>
    </row>
    <row r="377" customFormat="false" ht="27" hidden="false" customHeight="true" outlineLevel="0" collapsed="false">
      <c r="A377" s="20" t="s">
        <v>880</v>
      </c>
      <c r="B377" s="74" t="s">
        <v>881</v>
      </c>
      <c r="C377" s="60" t="s">
        <v>882</v>
      </c>
      <c r="D377" s="61" t="s">
        <v>152</v>
      </c>
      <c r="E377" s="42" t="n">
        <v>185</v>
      </c>
      <c r="F377" s="43" t="n">
        <v>8.32</v>
      </c>
      <c r="G377" s="26" t="n">
        <f aca="false">ROUND(F377*E377,2)</f>
        <v>1539.2</v>
      </c>
      <c r="H377" s="27"/>
      <c r="I377" s="64"/>
    </row>
    <row r="378" customFormat="false" ht="27" hidden="false" customHeight="true" outlineLevel="0" collapsed="false">
      <c r="A378" s="20" t="s">
        <v>883</v>
      </c>
      <c r="B378" s="74" t="s">
        <v>884</v>
      </c>
      <c r="C378" s="60" t="s">
        <v>885</v>
      </c>
      <c r="D378" s="61" t="s">
        <v>152</v>
      </c>
      <c r="E378" s="42" t="n">
        <v>150</v>
      </c>
      <c r="F378" s="43" t="n">
        <v>9.52</v>
      </c>
      <c r="G378" s="26" t="n">
        <f aca="false">ROUND(F378*E378,2)</f>
        <v>1428</v>
      </c>
      <c r="H378" s="27"/>
      <c r="I378" s="64"/>
    </row>
    <row r="379" customFormat="false" ht="27" hidden="false" customHeight="true" outlineLevel="0" collapsed="false">
      <c r="A379" s="20" t="s">
        <v>886</v>
      </c>
      <c r="B379" s="74" t="s">
        <v>862</v>
      </c>
      <c r="C379" s="60" t="s">
        <v>863</v>
      </c>
      <c r="D379" s="61" t="s">
        <v>152</v>
      </c>
      <c r="E379" s="42" t="n">
        <v>6</v>
      </c>
      <c r="F379" s="43" t="n">
        <v>48.98</v>
      </c>
      <c r="G379" s="26" t="n">
        <f aca="false">ROUND(F379*E379,2)</f>
        <v>293.88</v>
      </c>
      <c r="H379" s="27"/>
      <c r="I379" s="64"/>
    </row>
    <row r="380" customFormat="false" ht="27" hidden="false" customHeight="true" outlineLevel="0" collapsed="false">
      <c r="A380" s="20" t="s">
        <v>887</v>
      </c>
      <c r="B380" s="74" t="s">
        <v>888</v>
      </c>
      <c r="C380" s="60" t="s">
        <v>889</v>
      </c>
      <c r="D380" s="61" t="s">
        <v>39</v>
      </c>
      <c r="E380" s="42" t="n">
        <v>1</v>
      </c>
      <c r="F380" s="43" t="n">
        <v>36.92</v>
      </c>
      <c r="G380" s="26" t="n">
        <f aca="false">ROUND(F380*E380,2)</f>
        <v>36.92</v>
      </c>
      <c r="H380" s="27"/>
      <c r="I380" s="64"/>
    </row>
    <row r="381" customFormat="false" ht="14.25" hidden="false" customHeight="true" outlineLevel="0" collapsed="false">
      <c r="A381" s="36" t="s">
        <v>890</v>
      </c>
      <c r="B381" s="103" t="s">
        <v>891</v>
      </c>
      <c r="C381" s="103"/>
      <c r="D381" s="112"/>
      <c r="E381" s="39"/>
      <c r="F381" s="89"/>
      <c r="G381" s="87" t="n">
        <f aca="false">SUM(G382:G387)</f>
        <v>13570.15</v>
      </c>
      <c r="H381" s="88"/>
      <c r="I381" s="9"/>
    </row>
    <row r="382" customFormat="false" ht="54.75" hidden="false" customHeight="true" outlineLevel="0" collapsed="false">
      <c r="A382" s="20" t="s">
        <v>892</v>
      </c>
      <c r="B382" s="74" t="s">
        <v>844</v>
      </c>
      <c r="C382" s="60" t="s">
        <v>845</v>
      </c>
      <c r="D382" s="61" t="s">
        <v>39</v>
      </c>
      <c r="E382" s="42" t="n">
        <v>35</v>
      </c>
      <c r="F382" s="43" t="n">
        <v>195.56</v>
      </c>
      <c r="G382" s="26" t="n">
        <f aca="false">ROUND(F382*E382,2)</f>
        <v>6844.6</v>
      </c>
      <c r="H382" s="27"/>
      <c r="I382" s="64"/>
    </row>
    <row r="383" customFormat="false" ht="27" hidden="false" customHeight="true" outlineLevel="0" collapsed="false">
      <c r="A383" s="20" t="s">
        <v>893</v>
      </c>
      <c r="B383" s="74" t="s">
        <v>847</v>
      </c>
      <c r="C383" s="60" t="s">
        <v>848</v>
      </c>
      <c r="D383" s="61" t="s">
        <v>39</v>
      </c>
      <c r="E383" s="42" t="n">
        <v>2</v>
      </c>
      <c r="F383" s="43" t="n">
        <v>57.73</v>
      </c>
      <c r="G383" s="26" t="n">
        <f aca="false">ROUND(F383*E383,2)</f>
        <v>115.46</v>
      </c>
      <c r="H383" s="27"/>
      <c r="I383" s="64"/>
    </row>
    <row r="384" customFormat="false" ht="27" hidden="false" customHeight="true" outlineLevel="0" collapsed="false">
      <c r="A384" s="20" t="s">
        <v>894</v>
      </c>
      <c r="B384" s="74" t="s">
        <v>836</v>
      </c>
      <c r="C384" s="60" t="s">
        <v>837</v>
      </c>
      <c r="D384" s="61" t="s">
        <v>152</v>
      </c>
      <c r="E384" s="42" t="n">
        <v>1215</v>
      </c>
      <c r="F384" s="43" t="n">
        <v>3.71</v>
      </c>
      <c r="G384" s="26" t="n">
        <f aca="false">ROUND(F384*E384,2)</f>
        <v>4507.65</v>
      </c>
      <c r="H384" s="27"/>
      <c r="I384" s="64"/>
    </row>
    <row r="385" customFormat="false" ht="14.25" hidden="false" customHeight="true" outlineLevel="0" collapsed="false">
      <c r="A385" s="20" t="s">
        <v>895</v>
      </c>
      <c r="B385" s="74" t="s">
        <v>852</v>
      </c>
      <c r="C385" s="60" t="s">
        <v>896</v>
      </c>
      <c r="D385" s="61" t="s">
        <v>39</v>
      </c>
      <c r="E385" s="42" t="n">
        <v>16</v>
      </c>
      <c r="F385" s="43" t="n">
        <v>34.94</v>
      </c>
      <c r="G385" s="26" t="n">
        <f aca="false">ROUND(F385*E385,2)</f>
        <v>559.04</v>
      </c>
      <c r="H385" s="27"/>
      <c r="I385" s="64"/>
    </row>
    <row r="386" customFormat="false" ht="15" hidden="false" customHeight="false" outlineLevel="0" collapsed="false">
      <c r="A386" s="20" t="s">
        <v>897</v>
      </c>
      <c r="B386" s="74" t="s">
        <v>855</v>
      </c>
      <c r="C386" s="60" t="s">
        <v>856</v>
      </c>
      <c r="D386" s="61" t="s">
        <v>39</v>
      </c>
      <c r="E386" s="42" t="n">
        <v>4</v>
      </c>
      <c r="F386" s="43" t="n">
        <v>36.95</v>
      </c>
      <c r="G386" s="26" t="n">
        <f aca="false">ROUND(F386*E386,2)</f>
        <v>147.8</v>
      </c>
      <c r="H386" s="27"/>
      <c r="I386" s="64"/>
    </row>
    <row r="387" customFormat="false" ht="27" hidden="false" customHeight="true" outlineLevel="0" collapsed="false">
      <c r="A387" s="20" t="s">
        <v>898</v>
      </c>
      <c r="B387" s="74" t="s">
        <v>827</v>
      </c>
      <c r="C387" s="60" t="s">
        <v>828</v>
      </c>
      <c r="D387" s="61" t="s">
        <v>152</v>
      </c>
      <c r="E387" s="42" t="n">
        <v>60</v>
      </c>
      <c r="F387" s="43" t="n">
        <v>23.26</v>
      </c>
      <c r="G387" s="26" t="n">
        <f aca="false">ROUND(F387*E387,2)</f>
        <v>1395.6</v>
      </c>
      <c r="H387" s="27"/>
      <c r="I387" s="64"/>
    </row>
    <row r="388" customFormat="false" ht="14.25" hidden="false" customHeight="true" outlineLevel="0" collapsed="false">
      <c r="A388" s="36" t="s">
        <v>899</v>
      </c>
      <c r="B388" s="103" t="s">
        <v>900</v>
      </c>
      <c r="C388" s="103"/>
      <c r="D388" s="112"/>
      <c r="E388" s="39"/>
      <c r="F388" s="89"/>
      <c r="G388" s="87" t="n">
        <f aca="false">SUM(G389:G395)</f>
        <v>5209.93</v>
      </c>
      <c r="H388" s="88"/>
      <c r="I388" s="9"/>
    </row>
    <row r="389" customFormat="false" ht="27" hidden="false" customHeight="true" outlineLevel="0" collapsed="false">
      <c r="A389" s="20" t="s">
        <v>901</v>
      </c>
      <c r="B389" s="74" t="s">
        <v>827</v>
      </c>
      <c r="C389" s="60" t="s">
        <v>874</v>
      </c>
      <c r="D389" s="61" t="s">
        <v>152</v>
      </c>
      <c r="E389" s="132" t="n">
        <v>15</v>
      </c>
      <c r="F389" s="43" t="n">
        <v>23.26</v>
      </c>
      <c r="G389" s="26" t="n">
        <f aca="false">ROUND(F389*E389,2)</f>
        <v>348.9</v>
      </c>
      <c r="H389" s="27"/>
      <c r="I389" s="64"/>
    </row>
    <row r="390" customFormat="false" ht="15" hidden="false" customHeight="false" outlineLevel="0" collapsed="false">
      <c r="A390" s="20" t="s">
        <v>902</v>
      </c>
      <c r="B390" s="74" t="s">
        <v>830</v>
      </c>
      <c r="C390" s="60" t="s">
        <v>903</v>
      </c>
      <c r="D390" s="61" t="s">
        <v>39</v>
      </c>
      <c r="E390" s="133" t="n">
        <v>11</v>
      </c>
      <c r="F390" s="43" t="n">
        <v>36.97</v>
      </c>
      <c r="G390" s="26" t="n">
        <f aca="false">ROUND(F390*E390,2)</f>
        <v>406.67</v>
      </c>
      <c r="H390" s="27"/>
      <c r="I390" s="64"/>
    </row>
    <row r="391" customFormat="false" ht="27" hidden="false" customHeight="true" outlineLevel="0" collapsed="false">
      <c r="A391" s="20" t="s">
        <v>904</v>
      </c>
      <c r="B391" s="74" t="s">
        <v>836</v>
      </c>
      <c r="C391" s="60" t="s">
        <v>837</v>
      </c>
      <c r="D391" s="61" t="s">
        <v>152</v>
      </c>
      <c r="E391" s="133" t="n">
        <v>630</v>
      </c>
      <c r="F391" s="43" t="n">
        <v>3.71</v>
      </c>
      <c r="G391" s="26" t="n">
        <f aca="false">ROUND(F391*E391,2)</f>
        <v>2337.3</v>
      </c>
      <c r="H391" s="27"/>
      <c r="I391" s="64"/>
    </row>
    <row r="392" customFormat="false" ht="18.75" hidden="false" customHeight="true" outlineLevel="0" collapsed="false">
      <c r="A392" s="20" t="s">
        <v>905</v>
      </c>
      <c r="B392" s="74" t="s">
        <v>778</v>
      </c>
      <c r="C392" s="62" t="s">
        <v>906</v>
      </c>
      <c r="D392" s="61" t="s">
        <v>39</v>
      </c>
      <c r="E392" s="133" t="n">
        <v>1</v>
      </c>
      <c r="F392" s="43" t="n">
        <v>105.92</v>
      </c>
      <c r="G392" s="26" t="n">
        <f aca="false">ROUND(F392*E392,2)</f>
        <v>105.92</v>
      </c>
      <c r="H392" s="27"/>
      <c r="I392" s="64"/>
    </row>
    <row r="393" customFormat="false" ht="15" hidden="false" customHeight="false" outlineLevel="0" collapsed="false">
      <c r="A393" s="20" t="s">
        <v>907</v>
      </c>
      <c r="B393" s="134" t="s">
        <v>794</v>
      </c>
      <c r="C393" s="75" t="s">
        <v>908</v>
      </c>
      <c r="D393" s="61" t="s">
        <v>39</v>
      </c>
      <c r="E393" s="133" t="n">
        <v>1</v>
      </c>
      <c r="F393" s="43" t="n">
        <v>131.99</v>
      </c>
      <c r="G393" s="26" t="n">
        <f aca="false">ROUND(F393*E393,2)</f>
        <v>131.99</v>
      </c>
      <c r="H393" s="27"/>
      <c r="I393" s="64"/>
    </row>
    <row r="394" customFormat="false" ht="15" hidden="false" customHeight="false" outlineLevel="0" collapsed="false">
      <c r="A394" s="20" t="s">
        <v>909</v>
      </c>
      <c r="B394" s="135" t="s">
        <v>836</v>
      </c>
      <c r="C394" s="75" t="s">
        <v>850</v>
      </c>
      <c r="D394" s="136" t="s">
        <v>152</v>
      </c>
      <c r="E394" s="133" t="n">
        <v>300</v>
      </c>
      <c r="F394" s="43" t="n">
        <v>3.71</v>
      </c>
      <c r="G394" s="26" t="n">
        <f aca="false">ROUND(F394*E394,2)</f>
        <v>1113</v>
      </c>
      <c r="H394" s="27"/>
      <c r="I394" s="64"/>
    </row>
    <row r="395" customFormat="false" ht="15" hidden="false" customHeight="false" outlineLevel="0" collapsed="false">
      <c r="A395" s="20" t="s">
        <v>910</v>
      </c>
      <c r="B395" s="135" t="n">
        <v>91847</v>
      </c>
      <c r="C395" s="75" t="s">
        <v>911</v>
      </c>
      <c r="D395" s="136" t="s">
        <v>152</v>
      </c>
      <c r="E395" s="133" t="n">
        <v>55</v>
      </c>
      <c r="F395" s="43" t="n">
        <v>13.93</v>
      </c>
      <c r="G395" s="26" t="n">
        <f aca="false">ROUND(F395*E395,2)</f>
        <v>766.15</v>
      </c>
      <c r="H395" s="27"/>
      <c r="I395" s="64"/>
    </row>
    <row r="396" customFormat="false" ht="14.25" hidden="false" customHeight="true" outlineLevel="0" collapsed="false">
      <c r="A396" s="36" t="s">
        <v>912</v>
      </c>
      <c r="B396" s="103" t="s">
        <v>913</v>
      </c>
      <c r="C396" s="103"/>
      <c r="D396" s="112"/>
      <c r="E396" s="39"/>
      <c r="F396" s="89"/>
      <c r="G396" s="87" t="n">
        <f aca="false">SUM(G397:G403)</f>
        <v>28112.96</v>
      </c>
      <c r="H396" s="88"/>
      <c r="I396" s="9"/>
    </row>
    <row r="397" customFormat="false" ht="27" hidden="false" customHeight="true" outlineLevel="0" collapsed="false">
      <c r="A397" s="20" t="s">
        <v>914</v>
      </c>
      <c r="B397" s="74" t="s">
        <v>915</v>
      </c>
      <c r="C397" s="60" t="s">
        <v>916</v>
      </c>
      <c r="D397" s="61" t="s">
        <v>39</v>
      </c>
      <c r="E397" s="42" t="n">
        <v>24</v>
      </c>
      <c r="F397" s="43" t="n">
        <v>144.22</v>
      </c>
      <c r="G397" s="26" t="n">
        <f aca="false">ROUND(F397*E397,2)</f>
        <v>3461.28</v>
      </c>
      <c r="H397" s="27"/>
      <c r="I397" s="64"/>
    </row>
    <row r="398" customFormat="false" ht="15.75" hidden="false" customHeight="true" outlineLevel="0" collapsed="false">
      <c r="A398" s="20" t="s">
        <v>917</v>
      </c>
      <c r="B398" s="74" t="s">
        <v>918</v>
      </c>
      <c r="C398" s="60" t="s">
        <v>919</v>
      </c>
      <c r="D398" s="61" t="s">
        <v>39</v>
      </c>
      <c r="E398" s="42" t="n">
        <v>1</v>
      </c>
      <c r="F398" s="43" t="n">
        <v>183.04</v>
      </c>
      <c r="G398" s="26" t="n">
        <f aca="false">ROUND(F398*E398,2)</f>
        <v>183.04</v>
      </c>
      <c r="H398" s="27"/>
      <c r="I398" s="64"/>
    </row>
    <row r="399" customFormat="false" ht="27" hidden="false" customHeight="true" outlineLevel="0" collapsed="false">
      <c r="A399" s="20" t="s">
        <v>920</v>
      </c>
      <c r="B399" s="74" t="s">
        <v>921</v>
      </c>
      <c r="C399" s="60" t="s">
        <v>922</v>
      </c>
      <c r="D399" s="61" t="s">
        <v>39</v>
      </c>
      <c r="E399" s="42" t="n">
        <v>8</v>
      </c>
      <c r="F399" s="43" t="n">
        <v>95.47</v>
      </c>
      <c r="G399" s="26" t="n">
        <f aca="false">ROUND(F399*E399,2)</f>
        <v>763.76</v>
      </c>
      <c r="H399" s="27"/>
      <c r="I399" s="64"/>
    </row>
    <row r="400" customFormat="false" ht="30" hidden="false" customHeight="true" outlineLevel="0" collapsed="false">
      <c r="A400" s="20" t="s">
        <v>923</v>
      </c>
      <c r="B400" s="74" t="s">
        <v>924</v>
      </c>
      <c r="C400" s="60" t="s">
        <v>925</v>
      </c>
      <c r="D400" s="61" t="s">
        <v>39</v>
      </c>
      <c r="E400" s="42" t="n">
        <v>40</v>
      </c>
      <c r="F400" s="43" t="n">
        <v>52.5</v>
      </c>
      <c r="G400" s="26" t="n">
        <f aca="false">ROUND(F400*E400,2)</f>
        <v>2100</v>
      </c>
      <c r="H400" s="27"/>
      <c r="I400" s="64"/>
    </row>
    <row r="401" customFormat="false" ht="15.75" hidden="false" customHeight="true" outlineLevel="0" collapsed="false">
      <c r="A401" s="20" t="s">
        <v>926</v>
      </c>
      <c r="B401" s="74" t="s">
        <v>927</v>
      </c>
      <c r="C401" s="60" t="s">
        <v>928</v>
      </c>
      <c r="D401" s="61" t="s">
        <v>152</v>
      </c>
      <c r="E401" s="42" t="n">
        <v>305</v>
      </c>
      <c r="F401" s="43" t="n">
        <v>51.52</v>
      </c>
      <c r="G401" s="26" t="n">
        <f aca="false">ROUND(F401*E401,2)</f>
        <v>15713.6</v>
      </c>
      <c r="H401" s="27"/>
      <c r="I401" s="64"/>
    </row>
    <row r="402" customFormat="false" ht="15.75" hidden="false" customHeight="true" outlineLevel="0" collapsed="false">
      <c r="A402" s="20" t="s">
        <v>929</v>
      </c>
      <c r="B402" s="74" t="s">
        <v>930</v>
      </c>
      <c r="C402" s="60" t="s">
        <v>931</v>
      </c>
      <c r="D402" s="61" t="s">
        <v>152</v>
      </c>
      <c r="E402" s="42" t="n">
        <v>120</v>
      </c>
      <c r="F402" s="43" t="n">
        <v>45.3</v>
      </c>
      <c r="G402" s="26" t="n">
        <f aca="false">ROUND(F402*E402,2)</f>
        <v>5436</v>
      </c>
      <c r="H402" s="27"/>
      <c r="I402" s="64"/>
    </row>
    <row r="403" customFormat="false" ht="14.25" hidden="false" customHeight="true" outlineLevel="0" collapsed="false">
      <c r="A403" s="20" t="s">
        <v>932</v>
      </c>
      <c r="B403" s="74" t="s">
        <v>933</v>
      </c>
      <c r="C403" s="60" t="s">
        <v>934</v>
      </c>
      <c r="D403" s="61" t="s">
        <v>39</v>
      </c>
      <c r="E403" s="42" t="n">
        <v>8</v>
      </c>
      <c r="F403" s="43" t="n">
        <v>56.91</v>
      </c>
      <c r="G403" s="26" t="n">
        <f aca="false">ROUND(F403*E403,2)</f>
        <v>455.28</v>
      </c>
      <c r="H403" s="27"/>
      <c r="I403" s="64"/>
    </row>
    <row r="404" customFormat="false" ht="14.25" hidden="false" customHeight="true" outlineLevel="0" collapsed="false">
      <c r="A404" s="44" t="s">
        <v>935</v>
      </c>
      <c r="B404" s="44"/>
      <c r="C404" s="44"/>
      <c r="D404" s="44"/>
      <c r="E404" s="44"/>
      <c r="F404" s="44"/>
      <c r="G404" s="45" t="n">
        <f aca="false">G396+G388+G381+G369+G359+G352+G326+G315</f>
        <v>240297.98</v>
      </c>
      <c r="H404" s="46" t="n">
        <v>225307.9</v>
      </c>
      <c r="I404" s="9"/>
    </row>
    <row r="405" customFormat="false" ht="14.25" hidden="false" customHeight="true" outlineLevel="0" collapsed="false">
      <c r="A405" s="137"/>
      <c r="B405" s="138"/>
      <c r="C405" s="139"/>
      <c r="D405" s="140"/>
      <c r="E405" s="141"/>
      <c r="F405" s="95"/>
      <c r="G405" s="26"/>
      <c r="H405" s="27"/>
      <c r="I405" s="9"/>
    </row>
    <row r="406" customFormat="false" ht="14.25" hidden="false" customHeight="true" outlineLevel="0" collapsed="false">
      <c r="A406" s="36" t="n">
        <v>10</v>
      </c>
      <c r="B406" s="103" t="s">
        <v>936</v>
      </c>
      <c r="C406" s="103"/>
      <c r="D406" s="104"/>
      <c r="E406" s="39"/>
      <c r="F406" s="14"/>
      <c r="G406" s="15"/>
      <c r="H406" s="16"/>
      <c r="I406" s="9"/>
    </row>
    <row r="407" customFormat="false" ht="15" hidden="false" customHeight="false" outlineLevel="0" collapsed="false">
      <c r="A407" s="20" t="s">
        <v>937</v>
      </c>
      <c r="B407" s="21" t="s">
        <v>938</v>
      </c>
      <c r="C407" s="22" t="s">
        <v>939</v>
      </c>
      <c r="D407" s="65" t="s">
        <v>152</v>
      </c>
      <c r="E407" s="42" t="n">
        <v>31.2</v>
      </c>
      <c r="F407" s="43" t="n">
        <v>296.76</v>
      </c>
      <c r="G407" s="26" t="n">
        <f aca="false">ROUND(F407*E407,2)</f>
        <v>9258.91</v>
      </c>
      <c r="H407" s="27"/>
      <c r="I407" s="9"/>
    </row>
    <row r="408" customFormat="false" ht="15" hidden="false" customHeight="false" outlineLevel="0" collapsed="false">
      <c r="A408" s="20" t="s">
        <v>940</v>
      </c>
      <c r="B408" s="21" t="s">
        <v>941</v>
      </c>
      <c r="C408" s="22" t="s">
        <v>942</v>
      </c>
      <c r="D408" s="65" t="s">
        <v>152</v>
      </c>
      <c r="E408" s="42" t="n">
        <v>9.15</v>
      </c>
      <c r="F408" s="43" t="n">
        <v>165.99</v>
      </c>
      <c r="G408" s="26" t="n">
        <f aca="false">ROUND(F408*E408,2)</f>
        <v>1518.81</v>
      </c>
      <c r="H408" s="27"/>
      <c r="I408" s="9"/>
    </row>
    <row r="409" customFormat="false" ht="15" hidden="false" customHeight="false" outlineLevel="0" collapsed="false">
      <c r="A409" s="20" t="s">
        <v>943</v>
      </c>
      <c r="B409" s="21" t="s">
        <v>944</v>
      </c>
      <c r="C409" s="22" t="s">
        <v>945</v>
      </c>
      <c r="D409" s="65" t="s">
        <v>152</v>
      </c>
      <c r="E409" s="42" t="n">
        <v>11.25</v>
      </c>
      <c r="F409" s="43" t="n">
        <v>261.35</v>
      </c>
      <c r="G409" s="26" t="n">
        <f aca="false">ROUND(F409*E409,2)</f>
        <v>2940.19</v>
      </c>
      <c r="H409" s="27"/>
      <c r="I409" s="9"/>
    </row>
    <row r="410" customFormat="false" ht="15" hidden="false" customHeight="false" outlineLevel="0" collapsed="false">
      <c r="A410" s="20" t="s">
        <v>946</v>
      </c>
      <c r="B410" s="21" t="s">
        <v>947</v>
      </c>
      <c r="C410" s="22" t="s">
        <v>948</v>
      </c>
      <c r="D410" s="65" t="s">
        <v>152</v>
      </c>
      <c r="E410" s="42" t="n">
        <v>42.45</v>
      </c>
      <c r="F410" s="43" t="n">
        <v>137.91</v>
      </c>
      <c r="G410" s="26" t="n">
        <f aca="false">ROUND(F410*E410,2)</f>
        <v>5854.28</v>
      </c>
      <c r="H410" s="27"/>
      <c r="I410" s="9"/>
    </row>
    <row r="411" customFormat="false" ht="15" hidden="false" customHeight="false" outlineLevel="0" collapsed="false">
      <c r="A411" s="20" t="s">
        <v>949</v>
      </c>
      <c r="B411" s="21" t="s">
        <v>950</v>
      </c>
      <c r="C411" s="22" t="s">
        <v>951</v>
      </c>
      <c r="D411" s="61" t="s">
        <v>39</v>
      </c>
      <c r="E411" s="42" t="n">
        <v>1</v>
      </c>
      <c r="F411" s="43" t="n">
        <v>57.83</v>
      </c>
      <c r="G411" s="26" t="n">
        <f aca="false">ROUND(F411*E411,2)</f>
        <v>57.83</v>
      </c>
      <c r="H411" s="27"/>
      <c r="I411" s="142" t="s">
        <v>952</v>
      </c>
    </row>
    <row r="412" customFormat="false" ht="14.25" hidden="false" customHeight="true" outlineLevel="0" collapsed="false">
      <c r="A412" s="20" t="s">
        <v>953</v>
      </c>
      <c r="B412" s="21" t="s">
        <v>954</v>
      </c>
      <c r="C412" s="22" t="s">
        <v>955</v>
      </c>
      <c r="D412" s="61" t="s">
        <v>39</v>
      </c>
      <c r="E412" s="42" t="n">
        <v>1</v>
      </c>
      <c r="F412" s="43" t="n">
        <v>117.54</v>
      </c>
      <c r="G412" s="26" t="n">
        <f aca="false">ROUND(F412*E412,2)</f>
        <v>117.54</v>
      </c>
      <c r="H412" s="27"/>
      <c r="I412" s="142" t="s">
        <v>952</v>
      </c>
    </row>
    <row r="413" customFormat="false" ht="15" hidden="false" customHeight="false" outlineLevel="0" collapsed="false">
      <c r="A413" s="20" t="s">
        <v>956</v>
      </c>
      <c r="B413" s="21" t="s">
        <v>957</v>
      </c>
      <c r="C413" s="22" t="s">
        <v>958</v>
      </c>
      <c r="D413" s="61" t="s">
        <v>39</v>
      </c>
      <c r="E413" s="42" t="n">
        <v>4</v>
      </c>
      <c r="F413" s="43" t="n">
        <v>77.12</v>
      </c>
      <c r="G413" s="26" t="n">
        <f aca="false">ROUND(F413*E413,2)</f>
        <v>308.48</v>
      </c>
      <c r="H413" s="27"/>
      <c r="I413" s="142" t="s">
        <v>952</v>
      </c>
    </row>
    <row r="414" customFormat="false" ht="15" hidden="false" customHeight="false" outlineLevel="0" collapsed="false">
      <c r="A414" s="20" t="s">
        <v>959</v>
      </c>
      <c r="B414" s="21" t="n">
        <v>103834</v>
      </c>
      <c r="C414" s="22" t="s">
        <v>960</v>
      </c>
      <c r="D414" s="61" t="s">
        <v>39</v>
      </c>
      <c r="E414" s="42" t="n">
        <v>4</v>
      </c>
      <c r="F414" s="43" t="n">
        <v>61.88</v>
      </c>
      <c r="G414" s="26" t="n">
        <f aca="false">ROUND(F414*E414,2)</f>
        <v>247.52</v>
      </c>
      <c r="H414" s="27"/>
      <c r="I414" s="142" t="s">
        <v>952</v>
      </c>
    </row>
    <row r="415" customFormat="false" ht="15" hidden="false" customHeight="false" outlineLevel="0" collapsed="false">
      <c r="A415" s="20" t="s">
        <v>961</v>
      </c>
      <c r="B415" s="21" t="s">
        <v>962</v>
      </c>
      <c r="C415" s="22" t="s">
        <v>963</v>
      </c>
      <c r="D415" s="61" t="s">
        <v>39</v>
      </c>
      <c r="E415" s="42" t="n">
        <v>5.8</v>
      </c>
      <c r="F415" s="43" t="n">
        <v>2307.33</v>
      </c>
      <c r="G415" s="26" t="n">
        <f aca="false">ROUND(F415*E415,2)</f>
        <v>13382.51</v>
      </c>
      <c r="H415" s="27"/>
      <c r="I415" s="142" t="s">
        <v>952</v>
      </c>
    </row>
    <row r="416" customFormat="false" ht="14.25" hidden="false" customHeight="true" outlineLevel="0" collapsed="false">
      <c r="A416" s="20" t="s">
        <v>964</v>
      </c>
      <c r="B416" s="21" t="s">
        <v>965</v>
      </c>
      <c r="C416" s="22" t="s">
        <v>966</v>
      </c>
      <c r="D416" s="61" t="s">
        <v>39</v>
      </c>
      <c r="E416" s="42" t="n">
        <v>4</v>
      </c>
      <c r="F416" s="43" t="n">
        <v>93.14</v>
      </c>
      <c r="G416" s="26" t="n">
        <f aca="false">ROUND(F416*E416,2)</f>
        <v>372.56</v>
      </c>
      <c r="H416" s="27"/>
      <c r="I416" s="142" t="s">
        <v>952</v>
      </c>
    </row>
    <row r="417" customFormat="false" ht="14.25" hidden="false" customHeight="true" outlineLevel="0" collapsed="false">
      <c r="A417" s="20" t="s">
        <v>967</v>
      </c>
      <c r="B417" s="21" t="s">
        <v>968</v>
      </c>
      <c r="C417" s="22" t="s">
        <v>969</v>
      </c>
      <c r="D417" s="61" t="s">
        <v>39</v>
      </c>
      <c r="E417" s="42" t="n">
        <v>1</v>
      </c>
      <c r="F417" s="43" t="n">
        <v>358.64</v>
      </c>
      <c r="G417" s="26" t="n">
        <f aca="false">ROUND(F417*E417,2)</f>
        <v>358.64</v>
      </c>
      <c r="H417" s="27"/>
      <c r="I417" s="9"/>
    </row>
    <row r="418" customFormat="false" ht="14.25" hidden="false" customHeight="true" outlineLevel="0" collapsed="false">
      <c r="A418" s="20" t="s">
        <v>970</v>
      </c>
      <c r="B418" s="21" t="s">
        <v>971</v>
      </c>
      <c r="C418" s="22" t="s">
        <v>972</v>
      </c>
      <c r="D418" s="61" t="s">
        <v>39</v>
      </c>
      <c r="E418" s="42" t="n">
        <v>14</v>
      </c>
      <c r="F418" s="43" t="n">
        <v>71.53</v>
      </c>
      <c r="G418" s="26" t="n">
        <f aca="false">ROUND(F418*E418,2)</f>
        <v>1001.42</v>
      </c>
      <c r="H418" s="27"/>
      <c r="I418" s="9"/>
    </row>
    <row r="419" customFormat="false" ht="14.25" hidden="false" customHeight="true" outlineLevel="0" collapsed="false">
      <c r="A419" s="20" t="s">
        <v>973</v>
      </c>
      <c r="B419" s="21" t="n">
        <v>103029</v>
      </c>
      <c r="C419" s="22" t="s">
        <v>974</v>
      </c>
      <c r="D419" s="61" t="s">
        <v>39</v>
      </c>
      <c r="E419" s="42" t="n">
        <v>11</v>
      </c>
      <c r="F419" s="43" t="n">
        <v>53.58</v>
      </c>
      <c r="G419" s="26" t="n">
        <f aca="false">ROUND(F419*E419,2)</f>
        <v>589.38</v>
      </c>
      <c r="H419" s="27"/>
      <c r="I419" s="9"/>
    </row>
    <row r="420" customFormat="false" ht="14.25" hidden="false" customHeight="true" outlineLevel="0" collapsed="false">
      <c r="A420" s="20" t="s">
        <v>975</v>
      </c>
      <c r="B420" s="21" t="n">
        <v>99628</v>
      </c>
      <c r="C420" s="22" t="s">
        <v>976</v>
      </c>
      <c r="D420" s="61" t="s">
        <v>39</v>
      </c>
      <c r="E420" s="42" t="n">
        <v>15</v>
      </c>
      <c r="F420" s="43" t="n">
        <v>45.44</v>
      </c>
      <c r="G420" s="26" t="n">
        <f aca="false">ROUND(F420*E420,2)</f>
        <v>681.6</v>
      </c>
      <c r="H420" s="27"/>
      <c r="I420" s="9"/>
    </row>
    <row r="421" customFormat="false" ht="15" hidden="false" customHeight="false" outlineLevel="0" collapsed="false">
      <c r="A421" s="20" t="s">
        <v>977</v>
      </c>
      <c r="B421" s="21" t="n">
        <v>101911</v>
      </c>
      <c r="C421" s="22" t="s">
        <v>978</v>
      </c>
      <c r="D421" s="61" t="s">
        <v>39</v>
      </c>
      <c r="E421" s="42" t="n">
        <v>2</v>
      </c>
      <c r="F421" s="43" t="n">
        <v>268.72</v>
      </c>
      <c r="G421" s="26" t="n">
        <f aca="false">ROUND(F421*E421,2)</f>
        <v>537.44</v>
      </c>
      <c r="H421" s="27"/>
      <c r="I421" s="143" t="s">
        <v>979</v>
      </c>
    </row>
    <row r="422" customFormat="false" ht="15" hidden="false" customHeight="false" outlineLevel="0" collapsed="false">
      <c r="A422" s="20" t="s">
        <v>980</v>
      </c>
      <c r="B422" s="21" t="s">
        <v>981</v>
      </c>
      <c r="C422" s="22" t="s">
        <v>982</v>
      </c>
      <c r="D422" s="61" t="s">
        <v>39</v>
      </c>
      <c r="E422" s="42" t="n">
        <v>2</v>
      </c>
      <c r="F422" s="43" t="n">
        <v>101.08</v>
      </c>
      <c r="G422" s="26" t="n">
        <f aca="false">ROUND(F422*E422,2)</f>
        <v>202.16</v>
      </c>
      <c r="H422" s="27"/>
      <c r="I422" s="143" t="s">
        <v>952</v>
      </c>
    </row>
    <row r="423" customFormat="false" ht="15" hidden="false" customHeight="false" outlineLevel="0" collapsed="false">
      <c r="A423" s="20" t="s">
        <v>983</v>
      </c>
      <c r="B423" s="21" t="s">
        <v>984</v>
      </c>
      <c r="C423" s="22" t="s">
        <v>985</v>
      </c>
      <c r="D423" s="61" t="s">
        <v>39</v>
      </c>
      <c r="E423" s="42" t="n">
        <v>1</v>
      </c>
      <c r="F423" s="43" t="n">
        <v>1530.28</v>
      </c>
      <c r="G423" s="26" t="n">
        <f aca="false">ROUND(F423*E423,2)</f>
        <v>1530.28</v>
      </c>
      <c r="H423" s="27"/>
      <c r="I423" s="9"/>
    </row>
    <row r="424" customFormat="false" ht="15" hidden="false" customHeight="false" outlineLevel="0" collapsed="false">
      <c r="A424" s="20" t="s">
        <v>986</v>
      </c>
      <c r="B424" s="21" t="s">
        <v>987</v>
      </c>
      <c r="C424" s="22" t="s">
        <v>988</v>
      </c>
      <c r="D424" s="61" t="s">
        <v>39</v>
      </c>
      <c r="E424" s="42" t="n">
        <v>2</v>
      </c>
      <c r="F424" s="43" t="n">
        <v>101.41</v>
      </c>
      <c r="G424" s="26" t="n">
        <f aca="false">ROUND(F424*E424,2)</f>
        <v>202.82</v>
      </c>
      <c r="H424" s="27"/>
      <c r="I424" s="9"/>
    </row>
    <row r="425" customFormat="false" ht="15" hidden="false" customHeight="false" outlineLevel="0" collapsed="false">
      <c r="A425" s="20" t="s">
        <v>989</v>
      </c>
      <c r="B425" s="21" t="n">
        <v>92690</v>
      </c>
      <c r="C425" s="22" t="s">
        <v>990</v>
      </c>
      <c r="D425" s="65" t="s">
        <v>152</v>
      </c>
      <c r="E425" s="42" t="n">
        <v>5.2</v>
      </c>
      <c r="F425" s="43" t="n">
        <v>89.42</v>
      </c>
      <c r="G425" s="26" t="n">
        <f aca="false">ROUND(F425*E425,2)</f>
        <v>464.98</v>
      </c>
      <c r="H425" s="27"/>
      <c r="I425" s="9"/>
    </row>
    <row r="426" customFormat="false" ht="15" hidden="false" customHeight="false" outlineLevel="0" collapsed="false">
      <c r="A426" s="20" t="s">
        <v>991</v>
      </c>
      <c r="B426" s="21" t="s">
        <v>992</v>
      </c>
      <c r="C426" s="22" t="s">
        <v>993</v>
      </c>
      <c r="D426" s="61" t="s">
        <v>39</v>
      </c>
      <c r="E426" s="42" t="n">
        <v>1</v>
      </c>
      <c r="F426" s="43" t="n">
        <v>80.34</v>
      </c>
      <c r="G426" s="26" t="n">
        <f aca="false">ROUND(F426*E426,2)</f>
        <v>80.34</v>
      </c>
      <c r="H426" s="27"/>
      <c r="I426" s="9"/>
    </row>
    <row r="427" customFormat="false" ht="14.25" hidden="false" customHeight="true" outlineLevel="0" collapsed="false">
      <c r="A427" s="44" t="s">
        <v>994</v>
      </c>
      <c r="B427" s="44"/>
      <c r="C427" s="44"/>
      <c r="D427" s="44"/>
      <c r="E427" s="44"/>
      <c r="F427" s="44"/>
      <c r="G427" s="45" t="n">
        <f aca="false">SUM(G407:G426)</f>
        <v>39707.69</v>
      </c>
      <c r="H427" s="46"/>
      <c r="I427" s="9"/>
    </row>
    <row r="428" customFormat="false" ht="14.25" hidden="false" customHeight="true" outlineLevel="0" collapsed="false">
      <c r="A428" s="137"/>
      <c r="B428" s="138"/>
      <c r="C428" s="139"/>
      <c r="D428" s="140"/>
      <c r="E428" s="141"/>
      <c r="F428" s="95"/>
      <c r="G428" s="26"/>
      <c r="H428" s="27"/>
      <c r="I428" s="9"/>
    </row>
    <row r="429" customFormat="false" ht="14.25" hidden="false" customHeight="true" outlineLevel="0" collapsed="false">
      <c r="A429" s="36" t="n">
        <v>11</v>
      </c>
      <c r="B429" s="103" t="s">
        <v>995</v>
      </c>
      <c r="C429" s="103"/>
      <c r="D429" s="104"/>
      <c r="E429" s="39"/>
      <c r="F429" s="14"/>
      <c r="G429" s="15"/>
      <c r="H429" s="16"/>
      <c r="I429" s="9"/>
    </row>
    <row r="430" customFormat="false" ht="14.25" hidden="false" customHeight="true" outlineLevel="0" collapsed="false">
      <c r="A430" s="20" t="s">
        <v>996</v>
      </c>
      <c r="B430" s="21" t="s">
        <v>997</v>
      </c>
      <c r="C430" s="22" t="s">
        <v>998</v>
      </c>
      <c r="D430" s="65" t="s">
        <v>35</v>
      </c>
      <c r="E430" s="42" t="n">
        <v>1881.95</v>
      </c>
      <c r="F430" s="43" t="n">
        <v>5.85</v>
      </c>
      <c r="G430" s="26" t="n">
        <f aca="false">ROUND(F430*E430,2)</f>
        <v>11009.41</v>
      </c>
      <c r="H430" s="27"/>
      <c r="I430" s="9"/>
    </row>
    <row r="431" customFormat="false" ht="14.25" hidden="false" customHeight="true" outlineLevel="0" collapsed="false">
      <c r="A431" s="20" t="s">
        <v>999</v>
      </c>
      <c r="B431" s="21" t="s">
        <v>1000</v>
      </c>
      <c r="C431" s="22" t="s">
        <v>1001</v>
      </c>
      <c r="D431" s="65" t="s">
        <v>39</v>
      </c>
      <c r="E431" s="42" t="n">
        <v>1</v>
      </c>
      <c r="F431" s="43" t="n">
        <v>635.24</v>
      </c>
      <c r="G431" s="26" t="n">
        <f aca="false">ROUND(F431*E431,2)</f>
        <v>635.24</v>
      </c>
      <c r="H431" s="27"/>
      <c r="I431" s="9"/>
    </row>
    <row r="432" customFormat="false" ht="15" hidden="false" customHeight="false" outlineLevel="0" collapsed="false">
      <c r="A432" s="20" t="s">
        <v>1002</v>
      </c>
      <c r="B432" s="21" t="s">
        <v>1003</v>
      </c>
      <c r="C432" s="22" t="s">
        <v>1004</v>
      </c>
      <c r="D432" s="65" t="s">
        <v>1005</v>
      </c>
      <c r="E432" s="42" t="n">
        <f aca="false">6*50*4</f>
        <v>1200</v>
      </c>
      <c r="F432" s="43" t="n">
        <v>17.74</v>
      </c>
      <c r="G432" s="26" t="n">
        <f aca="false">ROUND(F432*E432,2)</f>
        <v>21288</v>
      </c>
      <c r="H432" s="27"/>
      <c r="I432" s="9"/>
    </row>
    <row r="433" customFormat="false" ht="15" hidden="false" customHeight="false" outlineLevel="0" collapsed="false">
      <c r="A433" s="20" t="s">
        <v>1006</v>
      </c>
      <c r="B433" s="21" t="s">
        <v>1007</v>
      </c>
      <c r="C433" s="22" t="s">
        <v>1008</v>
      </c>
      <c r="D433" s="61" t="s">
        <v>68</v>
      </c>
      <c r="E433" s="144" t="n">
        <v>50</v>
      </c>
      <c r="F433" s="43" t="n">
        <v>8.25</v>
      </c>
      <c r="G433" s="26" t="n">
        <f aca="false">ROUND(F433*E433,2)</f>
        <v>412.5</v>
      </c>
      <c r="H433" s="27"/>
      <c r="I433" s="9"/>
    </row>
    <row r="434" customFormat="false" ht="15.75" hidden="false" customHeight="true" outlineLevel="0" collapsed="false">
      <c r="A434" s="20" t="s">
        <v>1009</v>
      </c>
      <c r="B434" s="21" t="s">
        <v>1010</v>
      </c>
      <c r="C434" s="22" t="s">
        <v>1011</v>
      </c>
      <c r="D434" s="61" t="s">
        <v>68</v>
      </c>
      <c r="E434" s="144" t="n">
        <v>50</v>
      </c>
      <c r="F434" s="43" t="n">
        <v>31.32</v>
      </c>
      <c r="G434" s="26" t="n">
        <f aca="false">ROUND(F434*E434,2)</f>
        <v>1566</v>
      </c>
      <c r="H434" s="27"/>
      <c r="I434" s="9"/>
    </row>
    <row r="435" customFormat="false" ht="14.25" hidden="false" customHeight="true" outlineLevel="0" collapsed="false">
      <c r="A435" s="44" t="s">
        <v>1012</v>
      </c>
      <c r="B435" s="44"/>
      <c r="C435" s="44"/>
      <c r="D435" s="44"/>
      <c r="E435" s="44"/>
      <c r="F435" s="44"/>
      <c r="G435" s="45" t="n">
        <f aca="false">SUM(G430:G434)</f>
        <v>34911.15</v>
      </c>
      <c r="H435" s="46" t="n">
        <v>30210.03</v>
      </c>
      <c r="I435" s="9"/>
    </row>
    <row r="436" customFormat="false" ht="14.25" hidden="false" customHeight="true" outlineLevel="0" collapsed="false">
      <c r="A436" s="145"/>
      <c r="B436" s="138"/>
      <c r="C436" s="146"/>
      <c r="D436" s="147"/>
      <c r="E436" s="148"/>
      <c r="F436" s="25"/>
      <c r="G436" s="149"/>
      <c r="H436" s="150"/>
      <c r="I436" s="9"/>
    </row>
    <row r="437" customFormat="false" ht="14.25" hidden="false" customHeight="true" outlineLevel="0" collapsed="false">
      <c r="A437" s="36" t="n">
        <v>12</v>
      </c>
      <c r="B437" s="103" t="s">
        <v>1013</v>
      </c>
      <c r="C437" s="103"/>
      <c r="D437" s="104"/>
      <c r="E437" s="39"/>
      <c r="F437" s="14"/>
      <c r="G437" s="15"/>
      <c r="H437" s="16"/>
      <c r="I437" s="9"/>
    </row>
    <row r="438" customFormat="false" ht="15.75" hidden="false" customHeight="true" outlineLevel="0" collapsed="false">
      <c r="A438" s="20" t="s">
        <v>1014</v>
      </c>
      <c r="B438" s="74" t="s">
        <v>1015</v>
      </c>
      <c r="C438" s="60" t="s">
        <v>1016</v>
      </c>
      <c r="D438" s="61" t="s">
        <v>39</v>
      </c>
      <c r="E438" s="42" t="n">
        <v>6</v>
      </c>
      <c r="F438" s="43" t="n">
        <f aca="false">'Analítico- desonerada'!G2903</f>
        <v>1808.7</v>
      </c>
      <c r="G438" s="26" t="n">
        <f aca="false">ROUND(F438*E438,2)</f>
        <v>10852.2</v>
      </c>
      <c r="H438" s="27"/>
      <c r="I438" s="9"/>
    </row>
    <row r="439" customFormat="false" ht="14.25" hidden="false" customHeight="true" outlineLevel="0" collapsed="false">
      <c r="A439" s="44" t="s">
        <v>1017</v>
      </c>
      <c r="B439" s="44"/>
      <c r="C439" s="44"/>
      <c r="D439" s="44"/>
      <c r="E439" s="44"/>
      <c r="F439" s="44"/>
      <c r="G439" s="45" t="n">
        <f aca="false">SUM(G438)</f>
        <v>10852.2</v>
      </c>
      <c r="H439" s="46"/>
      <c r="I439" s="9"/>
    </row>
    <row r="440" customFormat="false" ht="14.25" hidden="false" customHeight="true" outlineLevel="0" collapsed="false">
      <c r="A440" s="145"/>
      <c r="B440" s="138"/>
      <c r="C440" s="146"/>
      <c r="D440" s="147"/>
      <c r="E440" s="148"/>
      <c r="F440" s="25"/>
      <c r="G440" s="149"/>
      <c r="H440" s="150"/>
      <c r="I440" s="9"/>
    </row>
    <row r="441" customFormat="false" ht="14.25" hidden="false" customHeight="true" outlineLevel="0" collapsed="false">
      <c r="A441" s="151" t="s">
        <v>1018</v>
      </c>
      <c r="B441" s="151"/>
      <c r="C441" s="151"/>
      <c r="D441" s="151"/>
      <c r="E441" s="151"/>
      <c r="F441" s="151"/>
      <c r="G441" s="152" t="n">
        <f aca="false">G439+G435+G427+G404+G312+G180+G157+G79+G66+G25+G15+G7</f>
        <v>4425620.33</v>
      </c>
      <c r="H441" s="153"/>
      <c r="I441" s="9"/>
    </row>
    <row r="442" customFormat="false" ht="14.25" hidden="false" customHeight="true" outlineLevel="0" collapsed="false">
      <c r="A442" s="151" t="s">
        <v>1019</v>
      </c>
      <c r="B442" s="151"/>
      <c r="C442" s="151"/>
      <c r="D442" s="151"/>
      <c r="E442" s="151"/>
      <c r="F442" s="151"/>
      <c r="G442" s="152" t="n">
        <f aca="false">ROUND((G441-G439)*0.2893,2)</f>
        <v>1277192.42</v>
      </c>
      <c r="H442" s="153"/>
      <c r="I442" s="9"/>
    </row>
    <row r="443" customFormat="false" ht="14.25" hidden="false" customHeight="true" outlineLevel="0" collapsed="false">
      <c r="A443" s="151" t="s">
        <v>1020</v>
      </c>
      <c r="B443" s="151"/>
      <c r="C443" s="151"/>
      <c r="D443" s="151"/>
      <c r="E443" s="151"/>
      <c r="F443" s="151"/>
      <c r="G443" s="152" t="n">
        <f aca="false">ROUND(G439*0.1,2)</f>
        <v>1085.22</v>
      </c>
      <c r="H443" s="154" t="s">
        <v>1021</v>
      </c>
      <c r="I443" s="9"/>
    </row>
    <row r="444" customFormat="false" ht="15" hidden="false" customHeight="true" outlineLevel="0" collapsed="false">
      <c r="A444" s="155" t="s">
        <v>1022</v>
      </c>
      <c r="B444" s="155"/>
      <c r="C444" s="155"/>
      <c r="D444" s="155"/>
      <c r="E444" s="155"/>
      <c r="F444" s="155"/>
      <c r="G444" s="156" t="n">
        <f aca="false">SUM(G441:G443)</f>
        <v>5703897.97</v>
      </c>
      <c r="H444" s="157" t="s">
        <v>1023</v>
      </c>
      <c r="I444" s="9"/>
    </row>
    <row r="445" customFormat="false" ht="14.25" hidden="false" customHeight="true" outlineLevel="0" collapsed="false">
      <c r="A445" s="158"/>
      <c r="B445" s="159"/>
      <c r="C445" s="160"/>
      <c r="D445" s="161"/>
      <c r="E445" s="162"/>
      <c r="F445" s="163"/>
      <c r="G445" s="164"/>
      <c r="H445" s="164"/>
      <c r="I445" s="9"/>
    </row>
    <row r="446" customFormat="false" ht="14.25" hidden="false" customHeight="true" outlineLevel="0" collapsed="false">
      <c r="A446" s="158"/>
      <c r="B446" s="159"/>
      <c r="C446" s="160"/>
      <c r="D446" s="161"/>
      <c r="E446" s="162"/>
      <c r="F446" s="165"/>
      <c r="G446" s="166" t="n">
        <f aca="false">G441-G7</f>
        <v>4414583.87</v>
      </c>
      <c r="H446" s="166"/>
      <c r="I446" s="9"/>
    </row>
    <row r="447" customFormat="false" ht="14.25" hidden="false" customHeight="true" outlineLevel="0" collapsed="false">
      <c r="A447" s="158"/>
      <c r="B447" s="159"/>
      <c r="C447" s="160"/>
      <c r="D447" s="161"/>
      <c r="E447" s="162"/>
      <c r="F447" s="165"/>
      <c r="G447" s="166"/>
      <c r="H447" s="166"/>
      <c r="I447" s="9"/>
    </row>
    <row r="448" customFormat="false" ht="14.25" hidden="true" customHeight="true" outlineLevel="0" collapsed="false">
      <c r="A448" s="158"/>
      <c r="B448" s="159"/>
      <c r="C448" s="160"/>
      <c r="D448" s="161"/>
      <c r="E448" s="162"/>
      <c r="F448" s="163"/>
      <c r="G448" s="167" t="n">
        <f aca="false">G441-G7-G411-G412-G413-G414-G415-G416-G422</f>
        <v>4399895.27</v>
      </c>
      <c r="H448" s="167"/>
      <c r="I448" s="9"/>
    </row>
    <row r="449" customFormat="false" ht="14.25" hidden="true" customHeight="true" outlineLevel="0" collapsed="false">
      <c r="A449" s="158"/>
      <c r="B449" s="159"/>
      <c r="C449" s="160"/>
      <c r="D449" s="161"/>
      <c r="E449" s="162"/>
      <c r="F449" s="163"/>
      <c r="G449" s="164"/>
      <c r="H449" s="164"/>
      <c r="I449" s="9"/>
    </row>
    <row r="450" customFormat="false" ht="14.25" hidden="true" customHeight="true" outlineLevel="0" collapsed="false">
      <c r="A450" s="158"/>
      <c r="B450" s="159"/>
      <c r="C450" s="160"/>
      <c r="D450" s="161"/>
      <c r="E450" s="162"/>
      <c r="F450" s="163"/>
      <c r="G450" s="164"/>
      <c r="H450" s="164"/>
      <c r="I450" s="9"/>
    </row>
    <row r="451" customFormat="false" ht="14.25" hidden="true" customHeight="true" outlineLevel="0" collapsed="false">
      <c r="A451" s="158"/>
      <c r="B451" s="159"/>
      <c r="C451" s="160"/>
      <c r="D451" s="161"/>
      <c r="E451" s="162"/>
      <c r="F451" s="163" t="s">
        <v>1024</v>
      </c>
      <c r="G451" s="167" t="n">
        <v>4048252.29</v>
      </c>
      <c r="H451" s="167"/>
      <c r="I451" s="9"/>
    </row>
    <row r="452" customFormat="false" ht="14.25" hidden="true" customHeight="true" outlineLevel="0" collapsed="false">
      <c r="A452" s="158"/>
      <c r="B452" s="159"/>
      <c r="C452" s="160"/>
      <c r="D452" s="161"/>
      <c r="E452" s="162"/>
      <c r="F452" s="163"/>
      <c r="G452" s="164"/>
      <c r="H452" s="164"/>
      <c r="I452" s="9"/>
    </row>
    <row r="453" customFormat="false" ht="14.25" hidden="true" customHeight="true" outlineLevel="0" collapsed="false">
      <c r="A453" s="158"/>
      <c r="B453" s="159"/>
      <c r="C453" s="160"/>
      <c r="D453" s="161"/>
      <c r="E453" s="162"/>
      <c r="F453" s="163"/>
      <c r="G453" s="167" t="n">
        <f aca="false">G448-G451</f>
        <v>351642.98</v>
      </c>
      <c r="H453" s="167"/>
      <c r="I453" s="9"/>
    </row>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row r="1007" customFormat="false" ht="15.75" hidden="false" customHeight="true" outlineLevel="0" collapsed="false"/>
    <row r="1008" customFormat="false" ht="15.75" hidden="false" customHeight="true" outlineLevel="0" collapsed="false"/>
    <row r="1009" customFormat="false" ht="15.75" hidden="false" customHeight="true" outlineLevel="0" collapsed="false"/>
    <row r="1010" customFormat="false" ht="15.75" hidden="false" customHeight="true" outlineLevel="0" collapsed="false"/>
    <row r="1011" customFormat="false" ht="15.75" hidden="false" customHeight="true" outlineLevel="0" collapsed="false"/>
    <row r="1012" customFormat="false" ht="15.75" hidden="false" customHeight="true" outlineLevel="0" collapsed="false"/>
    <row r="1013" customFormat="false" ht="15.75" hidden="false" customHeight="true" outlineLevel="0" collapsed="false"/>
    <row r="1014" customFormat="false" ht="15.75" hidden="false" customHeight="true" outlineLevel="0" collapsed="false"/>
    <row r="1015" customFormat="false" ht="15.75" hidden="false" customHeight="true" outlineLevel="0" collapsed="false"/>
    <row r="1016" customFormat="false" ht="15.75" hidden="false" customHeight="true" outlineLevel="0" collapsed="false"/>
    <row r="1017" customFormat="false" ht="15.75" hidden="false" customHeight="true" outlineLevel="0" collapsed="false"/>
    <row r="1018" customFormat="false" ht="15.75" hidden="false" customHeight="true" outlineLevel="0" collapsed="false"/>
    <row r="1019" customFormat="false" ht="15.75" hidden="false" customHeight="true" outlineLevel="0" collapsed="false"/>
    <row r="1020" customFormat="false" ht="15.75" hidden="false" customHeight="true" outlineLevel="0" collapsed="false"/>
    <row r="1021" customFormat="false" ht="15.75" hidden="false" customHeight="true" outlineLevel="0" collapsed="false"/>
    <row r="1022" customFormat="false" ht="15.75" hidden="false" customHeight="true" outlineLevel="0" collapsed="false"/>
    <row r="1023" customFormat="false" ht="15.75" hidden="false" customHeight="true" outlineLevel="0" collapsed="false"/>
    <row r="1024" customFormat="false" ht="15.75" hidden="false" customHeight="true" outlineLevel="0" collapsed="false"/>
    <row r="1025" customFormat="false" ht="15.75" hidden="false" customHeight="true" outlineLevel="0" collapsed="false"/>
    <row r="1026" customFormat="false" ht="15.75" hidden="false" customHeight="true" outlineLevel="0" collapsed="false"/>
    <row r="1027" customFormat="false" ht="15.75" hidden="false" customHeight="true" outlineLevel="0" collapsed="false"/>
    <row r="1028" customFormat="false" ht="15.75" hidden="false" customHeight="true" outlineLevel="0" collapsed="false"/>
    <row r="1029" customFormat="false" ht="15.75" hidden="false" customHeight="true" outlineLevel="0" collapsed="false"/>
    <row r="1030" customFormat="false" ht="15.75" hidden="false" customHeight="true" outlineLevel="0" collapsed="false"/>
    <row r="1031" customFormat="false" ht="15.75" hidden="false" customHeight="true" outlineLevel="0" collapsed="false"/>
    <row r="1032" customFormat="false" ht="15.75" hidden="false" customHeight="true" outlineLevel="0" collapsed="false"/>
    <row r="1033" customFormat="false" ht="15.75" hidden="false" customHeight="true" outlineLevel="0" collapsed="false"/>
    <row r="1034" customFormat="false" ht="15.75" hidden="false" customHeight="true" outlineLevel="0" collapsed="false"/>
    <row r="1035" customFormat="false" ht="15.75" hidden="false" customHeight="true" outlineLevel="0" collapsed="false"/>
    <row r="1036" customFormat="false" ht="15.75" hidden="false" customHeight="true" outlineLevel="0" collapsed="false"/>
    <row r="1037" customFormat="false" ht="15.75" hidden="false" customHeight="true" outlineLevel="0" collapsed="false"/>
    <row r="1038" customFormat="false" ht="15.75" hidden="false" customHeight="true" outlineLevel="0" collapsed="false"/>
    <row r="1039" customFormat="false" ht="15.75" hidden="false" customHeight="true" outlineLevel="0" collapsed="false"/>
    <row r="1040" customFormat="false" ht="15.75" hidden="false" customHeight="true" outlineLevel="0" collapsed="false"/>
    <row r="1041" customFormat="false" ht="15.75" hidden="false" customHeight="true" outlineLevel="0" collapsed="false"/>
  </sheetData>
  <mergeCells count="67">
    <mergeCell ref="A1:E2"/>
    <mergeCell ref="A3:A4"/>
    <mergeCell ref="B3:B4"/>
    <mergeCell ref="C3:C4"/>
    <mergeCell ref="D3:D4"/>
    <mergeCell ref="E3:E4"/>
    <mergeCell ref="F3:F4"/>
    <mergeCell ref="G3:G4"/>
    <mergeCell ref="B5:C5"/>
    <mergeCell ref="A7:F7"/>
    <mergeCell ref="B9:C9"/>
    <mergeCell ref="A15:F15"/>
    <mergeCell ref="B17:C17"/>
    <mergeCell ref="A25:F25"/>
    <mergeCell ref="B27:C27"/>
    <mergeCell ref="B28:C28"/>
    <mergeCell ref="B33:C33"/>
    <mergeCell ref="B43:C43"/>
    <mergeCell ref="B48:C48"/>
    <mergeCell ref="B58:C58"/>
    <mergeCell ref="A66:F66"/>
    <mergeCell ref="B68:C68"/>
    <mergeCell ref="B69:C69"/>
    <mergeCell ref="B71:C71"/>
    <mergeCell ref="B75:C75"/>
    <mergeCell ref="A79:F79"/>
    <mergeCell ref="B81:C81"/>
    <mergeCell ref="B82:C82"/>
    <mergeCell ref="B85:C85"/>
    <mergeCell ref="B92:C92"/>
    <mergeCell ref="B97:C97"/>
    <mergeCell ref="B99:C99"/>
    <mergeCell ref="B106:C106"/>
    <mergeCell ref="B113:C113"/>
    <mergeCell ref="B123:C123"/>
    <mergeCell ref="B129:C129"/>
    <mergeCell ref="B133:C133"/>
    <mergeCell ref="B137:C137"/>
    <mergeCell ref="B146:C146"/>
    <mergeCell ref="A157:F157"/>
    <mergeCell ref="A180:F180"/>
    <mergeCell ref="B182:C182"/>
    <mergeCell ref="B183:C183"/>
    <mergeCell ref="B228:C228"/>
    <mergeCell ref="B271:C271"/>
    <mergeCell ref="B290:C290"/>
    <mergeCell ref="A312:F312"/>
    <mergeCell ref="B314:C314"/>
    <mergeCell ref="B315:C315"/>
    <mergeCell ref="B326:C326"/>
    <mergeCell ref="B352:C352"/>
    <mergeCell ref="B359:C359"/>
    <mergeCell ref="B369:C369"/>
    <mergeCell ref="B381:C381"/>
    <mergeCell ref="B388:C388"/>
    <mergeCell ref="B396:C396"/>
    <mergeCell ref="A404:F404"/>
    <mergeCell ref="B406:C406"/>
    <mergeCell ref="A427:F427"/>
    <mergeCell ref="B429:C429"/>
    <mergeCell ref="A435:F435"/>
    <mergeCell ref="B437:C437"/>
    <mergeCell ref="A439:F439"/>
    <mergeCell ref="A441:F441"/>
    <mergeCell ref="A442:F442"/>
    <mergeCell ref="A443:F443"/>
    <mergeCell ref="A444:F444"/>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true"/>
  </sheetPr>
  <dimension ref="A1:Z742"/>
  <sheetViews>
    <sheetView windowProtection="false" showFormulas="false" showGridLines="true" showRowColHeaders="true" showZeros="true" rightToLeft="false" tabSelected="false" showOutlineSymbols="true" defaultGridColor="true" view="normal" topLeftCell="A112" colorId="64" zoomScale="65" zoomScaleNormal="65" zoomScalePageLayoutView="100" workbookViewId="0">
      <selection pane="topLeft" activeCell="A1" activeCellId="0" sqref="A1"/>
    </sheetView>
  </sheetViews>
  <sheetFormatPr defaultRowHeight="15"/>
  <cols>
    <col collapsed="false" hidden="false" max="1" min="1" style="0" width="17.4744186046512"/>
    <col collapsed="false" hidden="false" max="2" min="2" style="0" width="69.1627906976744"/>
    <col collapsed="false" hidden="false" max="3" min="3" style="0" width="14.8883720930233"/>
    <col collapsed="false" hidden="false" max="4" min="4" style="0" width="9.84651162790698"/>
    <col collapsed="false" hidden="false" max="5" min="5" style="0" width="14.8883720930233"/>
    <col collapsed="false" hidden="false" max="6" min="6" style="0" width="11.5674418604651"/>
    <col collapsed="false" hidden="false" max="7" min="7" style="0" width="14.8883720930233"/>
    <col collapsed="false" hidden="false" max="8" min="8" style="0" width="11.0744186046512"/>
    <col collapsed="false" hidden="false" max="9" min="9" style="0" width="10.093023255814"/>
    <col collapsed="false" hidden="false" max="11" min="11" style="0" width="11.0744186046512"/>
    <col collapsed="false" hidden="false" max="26" min="12" style="0" width="14.8883720930233"/>
    <col collapsed="false" hidden="false" max="1025" min="27" style="0" width="12.9209302325581"/>
  </cols>
  <sheetData>
    <row r="1" customFormat="false" ht="75" hidden="false" customHeight="true" outlineLevel="0" collapsed="false">
      <c r="A1" s="526" t="s">
        <v>3288</v>
      </c>
      <c r="B1" s="526"/>
      <c r="C1" s="526"/>
      <c r="D1" s="526"/>
      <c r="E1" s="526"/>
      <c r="F1" s="526"/>
      <c r="G1" s="526"/>
      <c r="H1" s="526"/>
      <c r="I1" s="526"/>
      <c r="J1" s="526"/>
      <c r="K1" s="526"/>
      <c r="L1" s="273"/>
      <c r="M1" s="273"/>
      <c r="N1" s="273"/>
      <c r="O1" s="273"/>
      <c r="P1" s="273"/>
      <c r="Q1" s="273"/>
      <c r="R1" s="273"/>
      <c r="S1" s="273"/>
      <c r="T1" s="273"/>
      <c r="U1" s="273"/>
      <c r="V1" s="273"/>
      <c r="W1" s="273"/>
      <c r="X1" s="273"/>
      <c r="Y1" s="273"/>
      <c r="Z1" s="273"/>
    </row>
    <row r="2" customFormat="false" ht="18" hidden="false" customHeight="true" outlineLevel="0" collapsed="false">
      <c r="A2" s="527" t="s">
        <v>3289</v>
      </c>
      <c r="B2" s="527"/>
      <c r="C2" s="527"/>
      <c r="D2" s="527"/>
      <c r="E2" s="527"/>
      <c r="F2" s="527"/>
      <c r="G2" s="527"/>
      <c r="H2" s="527"/>
      <c r="I2" s="527"/>
      <c r="J2" s="527"/>
      <c r="K2" s="527"/>
      <c r="L2" s="273"/>
      <c r="M2" s="273"/>
      <c r="N2" s="273"/>
      <c r="O2" s="273"/>
      <c r="P2" s="273"/>
      <c r="Q2" s="273"/>
      <c r="R2" s="273"/>
      <c r="S2" s="273"/>
      <c r="T2" s="273"/>
      <c r="U2" s="273"/>
      <c r="V2" s="273"/>
      <c r="W2" s="273"/>
      <c r="X2" s="273"/>
      <c r="Y2" s="273"/>
      <c r="Z2" s="273"/>
    </row>
    <row r="3" customFormat="false" ht="15" hidden="false" customHeight="true" outlineLevel="0" collapsed="false">
      <c r="A3" s="528" t="s">
        <v>1028</v>
      </c>
      <c r="B3" s="529" t="s">
        <v>1029</v>
      </c>
      <c r="C3" s="529" t="s">
        <v>3290</v>
      </c>
      <c r="D3" s="529" t="s">
        <v>1030</v>
      </c>
      <c r="E3" s="530" t="s">
        <v>3291</v>
      </c>
      <c r="F3" s="530" t="s">
        <v>3292</v>
      </c>
      <c r="G3" s="530" t="s">
        <v>1033</v>
      </c>
      <c r="H3" s="530"/>
      <c r="I3" s="529" t="s">
        <v>3293</v>
      </c>
      <c r="J3" s="531" t="s">
        <v>3294</v>
      </c>
      <c r="K3" s="532" t="s">
        <v>3295</v>
      </c>
      <c r="L3" s="533"/>
      <c r="M3" s="533"/>
      <c r="N3" s="273"/>
      <c r="O3" s="273"/>
      <c r="P3" s="273"/>
      <c r="Q3" s="273"/>
      <c r="R3" s="273"/>
      <c r="S3" s="273"/>
      <c r="T3" s="273"/>
      <c r="U3" s="273"/>
      <c r="V3" s="273"/>
      <c r="W3" s="273"/>
      <c r="X3" s="273"/>
      <c r="Y3" s="273"/>
      <c r="Z3" s="273"/>
    </row>
    <row r="4" customFormat="false" ht="15" hidden="false" customHeight="false" outlineLevel="0" collapsed="false">
      <c r="A4" s="528"/>
      <c r="B4" s="529"/>
      <c r="C4" s="529"/>
      <c r="D4" s="529"/>
      <c r="E4" s="530" t="s">
        <v>2267</v>
      </c>
      <c r="F4" s="530" t="s">
        <v>2267</v>
      </c>
      <c r="G4" s="530" t="s">
        <v>2267</v>
      </c>
      <c r="H4" s="530" t="s">
        <v>3296</v>
      </c>
      <c r="I4" s="529"/>
      <c r="J4" s="529"/>
      <c r="K4" s="532"/>
      <c r="L4" s="533"/>
      <c r="M4" s="533"/>
      <c r="N4" s="273"/>
      <c r="O4" s="273"/>
      <c r="P4" s="273"/>
      <c r="Q4" s="273"/>
      <c r="R4" s="273"/>
      <c r="S4" s="273"/>
      <c r="T4" s="273"/>
      <c r="U4" s="273"/>
      <c r="V4" s="273"/>
      <c r="W4" s="273"/>
      <c r="X4" s="273"/>
      <c r="Y4" s="273"/>
      <c r="Z4" s="273"/>
    </row>
    <row r="5" customFormat="false" ht="15" hidden="false" customHeight="false" outlineLevel="0" collapsed="false">
      <c r="A5" s="534" t="s">
        <v>1436</v>
      </c>
      <c r="B5" s="535" t="s">
        <v>1437</v>
      </c>
      <c r="C5" s="536" t="s">
        <v>2275</v>
      </c>
      <c r="D5" s="536" t="s">
        <v>1100</v>
      </c>
      <c r="E5" s="536" t="s">
        <v>3297</v>
      </c>
      <c r="F5" s="536" t="s">
        <v>3298</v>
      </c>
      <c r="G5" s="536" t="s">
        <v>3299</v>
      </c>
      <c r="H5" s="536" t="s">
        <v>3299</v>
      </c>
      <c r="I5" s="536" t="s">
        <v>3300</v>
      </c>
      <c r="J5" s="537" t="n">
        <v>356574.5786753</v>
      </c>
      <c r="K5" s="538" t="s">
        <v>3300</v>
      </c>
      <c r="L5" s="273"/>
      <c r="M5" s="273"/>
      <c r="N5" s="273"/>
      <c r="O5" s="273"/>
      <c r="P5" s="273"/>
      <c r="Q5" s="273"/>
      <c r="R5" s="273"/>
      <c r="S5" s="273"/>
      <c r="T5" s="273"/>
      <c r="U5" s="273"/>
      <c r="V5" s="273"/>
      <c r="W5" s="273"/>
      <c r="X5" s="273"/>
      <c r="Y5" s="273"/>
      <c r="Z5" s="273"/>
    </row>
    <row r="6" customFormat="false" ht="15" hidden="false" customHeight="false" outlineLevel="0" collapsed="false">
      <c r="A6" s="534" t="s">
        <v>1337</v>
      </c>
      <c r="B6" s="535" t="s">
        <v>1338</v>
      </c>
      <c r="C6" s="536" t="s">
        <v>2275</v>
      </c>
      <c r="D6" s="536" t="s">
        <v>1147</v>
      </c>
      <c r="E6" s="536" t="s">
        <v>3301</v>
      </c>
      <c r="F6" s="536" t="s">
        <v>3302</v>
      </c>
      <c r="G6" s="536" t="s">
        <v>3303</v>
      </c>
      <c r="H6" s="536" t="s">
        <v>3303</v>
      </c>
      <c r="I6" s="536" t="s">
        <v>3304</v>
      </c>
      <c r="J6" s="537" t="n">
        <v>641172.3999526</v>
      </c>
      <c r="K6" s="538" t="s">
        <v>3305</v>
      </c>
      <c r="L6" s="273"/>
      <c r="M6" s="273"/>
      <c r="N6" s="273"/>
      <c r="O6" s="273"/>
      <c r="P6" s="273"/>
      <c r="Q6" s="273"/>
      <c r="R6" s="273"/>
      <c r="S6" s="273"/>
      <c r="T6" s="273"/>
      <c r="U6" s="273"/>
      <c r="V6" s="273"/>
      <c r="W6" s="273"/>
      <c r="X6" s="273"/>
      <c r="Y6" s="273"/>
      <c r="Z6" s="273"/>
    </row>
    <row r="7" customFormat="false" ht="15" hidden="false" customHeight="false" outlineLevel="0" collapsed="false">
      <c r="A7" s="534" t="s">
        <v>1420</v>
      </c>
      <c r="B7" s="535" t="s">
        <v>1421</v>
      </c>
      <c r="C7" s="536" t="s">
        <v>2275</v>
      </c>
      <c r="D7" s="536" t="s">
        <v>1260</v>
      </c>
      <c r="E7" s="536" t="s">
        <v>3306</v>
      </c>
      <c r="F7" s="536" t="s">
        <v>3307</v>
      </c>
      <c r="G7" s="536" t="s">
        <v>3308</v>
      </c>
      <c r="H7" s="536" t="s">
        <v>3308</v>
      </c>
      <c r="I7" s="536" t="s">
        <v>3309</v>
      </c>
      <c r="J7" s="537" t="n">
        <v>915309.316454</v>
      </c>
      <c r="K7" s="538" t="s">
        <v>3310</v>
      </c>
      <c r="L7" s="273"/>
      <c r="M7" s="273"/>
      <c r="N7" s="273"/>
      <c r="O7" s="273"/>
      <c r="P7" s="273"/>
      <c r="Q7" s="273"/>
      <c r="R7" s="273"/>
      <c r="S7" s="273"/>
      <c r="T7" s="273"/>
      <c r="U7" s="273"/>
      <c r="V7" s="273"/>
      <c r="W7" s="273"/>
      <c r="X7" s="273"/>
      <c r="Y7" s="273"/>
      <c r="Z7" s="273"/>
    </row>
    <row r="8" customFormat="false" ht="15" hidden="false" customHeight="false" outlineLevel="0" collapsed="false">
      <c r="A8" s="534" t="s">
        <v>1426</v>
      </c>
      <c r="B8" s="535" t="s">
        <v>1427</v>
      </c>
      <c r="C8" s="536" t="s">
        <v>3311</v>
      </c>
      <c r="D8" s="536" t="s">
        <v>1260</v>
      </c>
      <c r="E8" s="536" t="s">
        <v>3312</v>
      </c>
      <c r="F8" s="536" t="s">
        <v>3313</v>
      </c>
      <c r="G8" s="536" t="s">
        <v>3314</v>
      </c>
      <c r="H8" s="536" t="s">
        <v>3314</v>
      </c>
      <c r="I8" s="536" t="s">
        <v>3315</v>
      </c>
      <c r="J8" s="537" t="n">
        <v>1131007.1647533</v>
      </c>
      <c r="K8" s="538" t="s">
        <v>3316</v>
      </c>
      <c r="L8" s="273"/>
      <c r="M8" s="273"/>
      <c r="N8" s="273"/>
      <c r="O8" s="273"/>
      <c r="P8" s="273"/>
      <c r="Q8" s="273"/>
      <c r="R8" s="273"/>
      <c r="S8" s="273"/>
      <c r="T8" s="273"/>
      <c r="U8" s="273"/>
      <c r="V8" s="273"/>
      <c r="W8" s="273"/>
      <c r="X8" s="273"/>
      <c r="Y8" s="273"/>
      <c r="Z8" s="273"/>
    </row>
    <row r="9" customFormat="false" ht="15" hidden="false" customHeight="false" outlineLevel="0" collapsed="false">
      <c r="A9" s="534" t="s">
        <v>1275</v>
      </c>
      <c r="B9" s="535" t="s">
        <v>1276</v>
      </c>
      <c r="C9" s="536" t="s">
        <v>2275</v>
      </c>
      <c r="D9" s="536" t="s">
        <v>1147</v>
      </c>
      <c r="E9" s="536" t="s">
        <v>3317</v>
      </c>
      <c r="F9" s="536" t="s">
        <v>3318</v>
      </c>
      <c r="G9" s="536" t="s">
        <v>3319</v>
      </c>
      <c r="H9" s="536" t="s">
        <v>3319</v>
      </c>
      <c r="I9" s="536" t="s">
        <v>3320</v>
      </c>
      <c r="J9" s="537" t="n">
        <v>1268059.1866401</v>
      </c>
      <c r="K9" s="538" t="s">
        <v>3321</v>
      </c>
      <c r="L9" s="273"/>
      <c r="M9" s="273"/>
      <c r="N9" s="273"/>
      <c r="O9" s="273"/>
      <c r="P9" s="273"/>
      <c r="Q9" s="273"/>
      <c r="R9" s="273"/>
      <c r="S9" s="273"/>
      <c r="T9" s="273"/>
      <c r="U9" s="273"/>
      <c r="V9" s="273"/>
      <c r="W9" s="273"/>
      <c r="X9" s="273"/>
      <c r="Y9" s="273"/>
      <c r="Z9" s="273"/>
    </row>
    <row r="10" customFormat="false" ht="15" hidden="false" customHeight="false" outlineLevel="0" collapsed="false">
      <c r="A10" s="534" t="s">
        <v>3322</v>
      </c>
      <c r="B10" s="535" t="s">
        <v>3323</v>
      </c>
      <c r="C10" s="536" t="s">
        <v>2275</v>
      </c>
      <c r="D10" s="536" t="s">
        <v>65</v>
      </c>
      <c r="E10" s="536" t="s">
        <v>3324</v>
      </c>
      <c r="F10" s="536" t="s">
        <v>3325</v>
      </c>
      <c r="G10" s="536" t="s">
        <v>3326</v>
      </c>
      <c r="H10" s="536" t="s">
        <v>3326</v>
      </c>
      <c r="I10" s="536" t="s">
        <v>3327</v>
      </c>
      <c r="J10" s="537" t="n">
        <v>1403999.5802508</v>
      </c>
      <c r="K10" s="538" t="s">
        <v>3328</v>
      </c>
      <c r="L10" s="273"/>
      <c r="M10" s="273"/>
      <c r="N10" s="273"/>
      <c r="O10" s="273"/>
      <c r="P10" s="273"/>
      <c r="Q10" s="273"/>
      <c r="R10" s="273"/>
      <c r="S10" s="273"/>
      <c r="T10" s="273"/>
      <c r="U10" s="273"/>
      <c r="V10" s="273"/>
      <c r="W10" s="273"/>
      <c r="X10" s="273"/>
      <c r="Y10" s="273"/>
      <c r="Z10" s="273"/>
    </row>
    <row r="11" customFormat="false" ht="15" hidden="false" customHeight="false" outlineLevel="0" collapsed="false">
      <c r="A11" s="534" t="s">
        <v>3329</v>
      </c>
      <c r="B11" s="535" t="s">
        <v>3330</v>
      </c>
      <c r="C11" s="536" t="s">
        <v>2275</v>
      </c>
      <c r="D11" s="536" t="s">
        <v>65</v>
      </c>
      <c r="E11" s="536" t="s">
        <v>3331</v>
      </c>
      <c r="F11" s="536" t="s">
        <v>3332</v>
      </c>
      <c r="G11" s="536" t="s">
        <v>3333</v>
      </c>
      <c r="H11" s="536" t="s">
        <v>3333</v>
      </c>
      <c r="I11" s="536" t="s">
        <v>3334</v>
      </c>
      <c r="J11" s="537" t="n">
        <v>1519060.2609808</v>
      </c>
      <c r="K11" s="538" t="s">
        <v>3335</v>
      </c>
      <c r="L11" s="273"/>
      <c r="M11" s="273"/>
      <c r="N11" s="273"/>
      <c r="O11" s="273"/>
      <c r="P11" s="273"/>
      <c r="Q11" s="273"/>
      <c r="R11" s="273"/>
      <c r="S11" s="273"/>
      <c r="T11" s="273"/>
      <c r="U11" s="273"/>
      <c r="V11" s="273"/>
      <c r="W11" s="273"/>
      <c r="X11" s="273"/>
      <c r="Y11" s="273"/>
      <c r="Z11" s="273"/>
    </row>
    <row r="12" customFormat="false" ht="15" hidden="false" customHeight="false" outlineLevel="0" collapsed="false">
      <c r="A12" s="534" t="s">
        <v>1424</v>
      </c>
      <c r="B12" s="535" t="s">
        <v>1425</v>
      </c>
      <c r="C12" s="536" t="s">
        <v>3311</v>
      </c>
      <c r="D12" s="536" t="s">
        <v>1260</v>
      </c>
      <c r="E12" s="536" t="s">
        <v>3312</v>
      </c>
      <c r="F12" s="536" t="s">
        <v>3336</v>
      </c>
      <c r="G12" s="536" t="s">
        <v>3337</v>
      </c>
      <c r="H12" s="536" t="s">
        <v>3337</v>
      </c>
      <c r="I12" s="536" t="s">
        <v>3338</v>
      </c>
      <c r="J12" s="537" t="n">
        <v>1624696.1429113</v>
      </c>
      <c r="K12" s="538" t="s">
        <v>3339</v>
      </c>
      <c r="L12" s="273"/>
      <c r="M12" s="273"/>
      <c r="N12" s="273"/>
      <c r="O12" s="273"/>
      <c r="P12" s="273"/>
      <c r="Q12" s="273"/>
      <c r="R12" s="273"/>
      <c r="S12" s="273"/>
      <c r="T12" s="273"/>
      <c r="U12" s="273"/>
      <c r="V12" s="273"/>
      <c r="W12" s="273"/>
      <c r="X12" s="273"/>
      <c r="Y12" s="273"/>
      <c r="Z12" s="273"/>
    </row>
    <row r="13" customFormat="false" ht="15" hidden="false" customHeight="false" outlineLevel="0" collapsed="false">
      <c r="A13" s="534" t="s">
        <v>3340</v>
      </c>
      <c r="B13" s="535" t="s">
        <v>3341</v>
      </c>
      <c r="C13" s="536" t="s">
        <v>1884</v>
      </c>
      <c r="D13" s="536" t="s">
        <v>25</v>
      </c>
      <c r="E13" s="536" t="s">
        <v>3342</v>
      </c>
      <c r="F13" s="536" t="s">
        <v>3343</v>
      </c>
      <c r="G13" s="536" t="s">
        <v>3344</v>
      </c>
      <c r="H13" s="536" t="s">
        <v>3344</v>
      </c>
      <c r="I13" s="536" t="s">
        <v>3345</v>
      </c>
      <c r="J13" s="537" t="n">
        <v>1713227.0785644</v>
      </c>
      <c r="K13" s="538" t="s">
        <v>3346</v>
      </c>
      <c r="L13" s="273"/>
      <c r="M13" s="273"/>
      <c r="N13" s="273"/>
      <c r="O13" s="273"/>
      <c r="P13" s="273"/>
      <c r="Q13" s="273"/>
      <c r="R13" s="273"/>
      <c r="S13" s="273"/>
      <c r="T13" s="273"/>
      <c r="U13" s="273"/>
      <c r="V13" s="273"/>
      <c r="W13" s="273"/>
      <c r="X13" s="273"/>
      <c r="Y13" s="273"/>
      <c r="Z13" s="273"/>
    </row>
    <row r="14" customFormat="false" ht="15" hidden="false" customHeight="false" outlineLevel="0" collapsed="false">
      <c r="A14" s="534" t="s">
        <v>1607</v>
      </c>
      <c r="B14" s="535" t="s">
        <v>1608</v>
      </c>
      <c r="C14" s="536" t="s">
        <v>2275</v>
      </c>
      <c r="D14" s="536" t="s">
        <v>1100</v>
      </c>
      <c r="E14" s="536" t="s">
        <v>3347</v>
      </c>
      <c r="F14" s="536" t="s">
        <v>3348</v>
      </c>
      <c r="G14" s="536" t="s">
        <v>3349</v>
      </c>
      <c r="H14" s="536" t="s">
        <v>3349</v>
      </c>
      <c r="I14" s="536" t="s">
        <v>3350</v>
      </c>
      <c r="J14" s="537" t="n">
        <v>1792493.0870511</v>
      </c>
      <c r="K14" s="538" t="s">
        <v>3351</v>
      </c>
      <c r="L14" s="273"/>
      <c r="M14" s="273"/>
      <c r="N14" s="273"/>
      <c r="O14" s="273"/>
      <c r="P14" s="273"/>
      <c r="Q14" s="273"/>
      <c r="R14" s="273"/>
      <c r="S14" s="273"/>
      <c r="T14" s="273"/>
      <c r="U14" s="273"/>
      <c r="V14" s="273"/>
      <c r="W14" s="273"/>
      <c r="X14" s="273"/>
      <c r="Y14" s="273"/>
      <c r="Z14" s="273"/>
    </row>
    <row r="15" customFormat="false" ht="15" hidden="false" customHeight="false" outlineLevel="0" collapsed="false">
      <c r="A15" s="534" t="s">
        <v>1263</v>
      </c>
      <c r="B15" s="535" t="s">
        <v>1264</v>
      </c>
      <c r="C15" s="536" t="s">
        <v>2275</v>
      </c>
      <c r="D15" s="536" t="s">
        <v>1260</v>
      </c>
      <c r="E15" s="536" t="s">
        <v>3352</v>
      </c>
      <c r="F15" s="536" t="s">
        <v>3353</v>
      </c>
      <c r="G15" s="536" t="s">
        <v>3354</v>
      </c>
      <c r="H15" s="536" t="s">
        <v>3354</v>
      </c>
      <c r="I15" s="536" t="s">
        <v>3355</v>
      </c>
      <c r="J15" s="537" t="n">
        <v>1863608.9945694</v>
      </c>
      <c r="K15" s="538" t="s">
        <v>3356</v>
      </c>
      <c r="L15" s="273"/>
      <c r="M15" s="273"/>
      <c r="N15" s="273"/>
      <c r="O15" s="273"/>
      <c r="P15" s="273"/>
      <c r="Q15" s="273"/>
      <c r="R15" s="273"/>
      <c r="S15" s="273"/>
      <c r="T15" s="273"/>
      <c r="U15" s="273"/>
      <c r="V15" s="273"/>
      <c r="W15" s="273"/>
      <c r="X15" s="273"/>
      <c r="Y15" s="273"/>
      <c r="Z15" s="273"/>
    </row>
    <row r="16" customFormat="false" ht="15" hidden="false" customHeight="false" outlineLevel="0" collapsed="false">
      <c r="A16" s="534" t="s">
        <v>1059</v>
      </c>
      <c r="B16" s="535" t="s">
        <v>1060</v>
      </c>
      <c r="C16" s="536" t="s">
        <v>1884</v>
      </c>
      <c r="D16" s="536" t="s">
        <v>1039</v>
      </c>
      <c r="E16" s="536" t="s">
        <v>3357</v>
      </c>
      <c r="F16" s="536" t="s">
        <v>3358</v>
      </c>
      <c r="G16" s="536" t="s">
        <v>3359</v>
      </c>
      <c r="H16" s="536" t="s">
        <v>3359</v>
      </c>
      <c r="I16" s="536" t="s">
        <v>3360</v>
      </c>
      <c r="J16" s="537" t="n">
        <v>1932536.1118422</v>
      </c>
      <c r="K16" s="538" t="s">
        <v>3361</v>
      </c>
      <c r="L16" s="273"/>
      <c r="M16" s="273"/>
      <c r="N16" s="273"/>
      <c r="O16" s="273"/>
      <c r="P16" s="273"/>
      <c r="Q16" s="273"/>
      <c r="R16" s="273"/>
      <c r="S16" s="273"/>
      <c r="T16" s="273"/>
      <c r="U16" s="273"/>
      <c r="V16" s="273"/>
      <c r="W16" s="273"/>
      <c r="X16" s="273"/>
      <c r="Y16" s="273"/>
      <c r="Z16" s="273"/>
    </row>
    <row r="17" customFormat="false" ht="15" hidden="false" customHeight="false" outlineLevel="0" collapsed="false">
      <c r="A17" s="534" t="s">
        <v>1645</v>
      </c>
      <c r="B17" s="535" t="s">
        <v>1646</v>
      </c>
      <c r="C17" s="536" t="s">
        <v>2275</v>
      </c>
      <c r="D17" s="536" t="s">
        <v>1100</v>
      </c>
      <c r="E17" s="536" t="s">
        <v>3362</v>
      </c>
      <c r="F17" s="536" t="s">
        <v>3363</v>
      </c>
      <c r="G17" s="536" t="s">
        <v>3364</v>
      </c>
      <c r="H17" s="536" t="s">
        <v>3364</v>
      </c>
      <c r="I17" s="536" t="s">
        <v>3365</v>
      </c>
      <c r="J17" s="537" t="n">
        <v>1998876.4188669</v>
      </c>
      <c r="K17" s="538" t="s">
        <v>3366</v>
      </c>
      <c r="L17" s="273"/>
      <c r="M17" s="273"/>
      <c r="N17" s="273"/>
      <c r="O17" s="273"/>
      <c r="P17" s="273"/>
      <c r="Q17" s="273"/>
      <c r="R17" s="273"/>
      <c r="S17" s="273"/>
      <c r="T17" s="273"/>
      <c r="U17" s="273"/>
      <c r="V17" s="273"/>
      <c r="W17" s="273"/>
      <c r="X17" s="273"/>
      <c r="Y17" s="273"/>
      <c r="Z17" s="273"/>
    </row>
    <row r="18" customFormat="false" ht="15" hidden="false" customHeight="false" outlineLevel="0" collapsed="false">
      <c r="A18" s="534" t="s">
        <v>1355</v>
      </c>
      <c r="B18" s="535" t="s">
        <v>1356</v>
      </c>
      <c r="C18" s="536" t="s">
        <v>3367</v>
      </c>
      <c r="D18" s="536" t="s">
        <v>1039</v>
      </c>
      <c r="E18" s="536" t="s">
        <v>3368</v>
      </c>
      <c r="F18" s="536" t="s">
        <v>3369</v>
      </c>
      <c r="G18" s="536" t="s">
        <v>3370</v>
      </c>
      <c r="H18" s="536" t="s">
        <v>3370</v>
      </c>
      <c r="I18" s="536" t="s">
        <v>3371</v>
      </c>
      <c r="J18" s="537" t="n">
        <v>2062259.8479846</v>
      </c>
      <c r="K18" s="538" t="s">
        <v>3372</v>
      </c>
      <c r="L18" s="273"/>
      <c r="M18" s="273"/>
      <c r="N18" s="273"/>
      <c r="O18" s="273"/>
      <c r="P18" s="273"/>
      <c r="Q18" s="273"/>
      <c r="R18" s="273"/>
      <c r="S18" s="273"/>
      <c r="T18" s="273"/>
      <c r="U18" s="273"/>
      <c r="V18" s="273"/>
      <c r="W18" s="273"/>
      <c r="X18" s="273"/>
      <c r="Y18" s="273"/>
      <c r="Z18" s="273"/>
    </row>
    <row r="19" customFormat="false" ht="15" hidden="false" customHeight="false" outlineLevel="0" collapsed="false">
      <c r="A19" s="534" t="s">
        <v>3373</v>
      </c>
      <c r="B19" s="535" t="s">
        <v>3374</v>
      </c>
      <c r="C19" s="536" t="s">
        <v>1884</v>
      </c>
      <c r="D19" s="536" t="s">
        <v>25</v>
      </c>
      <c r="E19" s="536" t="s">
        <v>3375</v>
      </c>
      <c r="F19" s="536" t="s">
        <v>3376</v>
      </c>
      <c r="G19" s="536" t="s">
        <v>3377</v>
      </c>
      <c r="H19" s="536" t="s">
        <v>3377</v>
      </c>
      <c r="I19" s="536" t="s">
        <v>3378</v>
      </c>
      <c r="J19" s="537" t="n">
        <v>2120956.1229002</v>
      </c>
      <c r="K19" s="538" t="s">
        <v>3379</v>
      </c>
      <c r="L19" s="273"/>
      <c r="M19" s="273"/>
      <c r="N19" s="273"/>
      <c r="O19" s="273"/>
      <c r="P19" s="273"/>
      <c r="Q19" s="273"/>
      <c r="R19" s="273"/>
      <c r="S19" s="273"/>
      <c r="T19" s="273"/>
      <c r="U19" s="273"/>
      <c r="V19" s="273"/>
      <c r="W19" s="273"/>
      <c r="X19" s="273"/>
      <c r="Y19" s="273"/>
      <c r="Z19" s="273"/>
    </row>
    <row r="20" customFormat="false" ht="15" hidden="false" customHeight="false" outlineLevel="0" collapsed="false">
      <c r="A20" s="534" t="s">
        <v>3380</v>
      </c>
      <c r="B20" s="535" t="s">
        <v>3381</v>
      </c>
      <c r="C20" s="536" t="s">
        <v>1884</v>
      </c>
      <c r="D20" s="536" t="s">
        <v>25</v>
      </c>
      <c r="E20" s="536" t="s">
        <v>3382</v>
      </c>
      <c r="F20" s="536" t="s">
        <v>3376</v>
      </c>
      <c r="G20" s="536" t="s">
        <v>3383</v>
      </c>
      <c r="H20" s="536" t="s">
        <v>3383</v>
      </c>
      <c r="I20" s="536" t="s">
        <v>3384</v>
      </c>
      <c r="J20" s="537" t="n">
        <v>2179439.7234735</v>
      </c>
      <c r="K20" s="538" t="s">
        <v>3385</v>
      </c>
      <c r="L20" s="273"/>
      <c r="M20" s="273"/>
      <c r="N20" s="273"/>
      <c r="O20" s="273"/>
      <c r="P20" s="273"/>
      <c r="Q20" s="273"/>
      <c r="R20" s="273"/>
      <c r="S20" s="273"/>
      <c r="T20" s="273"/>
      <c r="U20" s="273"/>
      <c r="V20" s="273"/>
      <c r="W20" s="273"/>
      <c r="X20" s="273"/>
      <c r="Y20" s="273"/>
      <c r="Z20" s="273"/>
    </row>
    <row r="21" customFormat="false" ht="15" hidden="false" customHeight="false" outlineLevel="0" collapsed="false">
      <c r="A21" s="534" t="s">
        <v>1096</v>
      </c>
      <c r="B21" s="535" t="s">
        <v>1097</v>
      </c>
      <c r="C21" s="536" t="s">
        <v>1884</v>
      </c>
      <c r="D21" s="536" t="s">
        <v>25</v>
      </c>
      <c r="E21" s="536" t="s">
        <v>3386</v>
      </c>
      <c r="F21" s="536" t="s">
        <v>3387</v>
      </c>
      <c r="G21" s="536" t="s">
        <v>3388</v>
      </c>
      <c r="H21" s="536" t="s">
        <v>3388</v>
      </c>
      <c r="I21" s="536" t="s">
        <v>3389</v>
      </c>
      <c r="J21" s="537" t="n">
        <v>2237234.876286</v>
      </c>
      <c r="K21" s="538" t="s">
        <v>3390</v>
      </c>
      <c r="L21" s="273"/>
      <c r="M21" s="273"/>
      <c r="N21" s="273"/>
      <c r="O21" s="273"/>
      <c r="P21" s="273"/>
      <c r="Q21" s="273"/>
      <c r="R21" s="273"/>
      <c r="S21" s="273"/>
      <c r="T21" s="273"/>
      <c r="U21" s="273"/>
      <c r="V21" s="273"/>
      <c r="W21" s="273"/>
      <c r="X21" s="273"/>
      <c r="Y21" s="273"/>
      <c r="Z21" s="273"/>
    </row>
    <row r="22" customFormat="false" ht="15" hidden="false" customHeight="false" outlineLevel="0" collapsed="false">
      <c r="A22" s="534" t="s">
        <v>1730</v>
      </c>
      <c r="B22" s="535" t="s">
        <v>1731</v>
      </c>
      <c r="C22" s="536" t="s">
        <v>2275</v>
      </c>
      <c r="D22" s="536" t="s">
        <v>1100</v>
      </c>
      <c r="E22" s="536" t="s">
        <v>3391</v>
      </c>
      <c r="F22" s="536" t="s">
        <v>3392</v>
      </c>
      <c r="G22" s="536" t="s">
        <v>3393</v>
      </c>
      <c r="H22" s="536" t="s">
        <v>3393</v>
      </c>
      <c r="I22" s="536" t="s">
        <v>3394</v>
      </c>
      <c r="J22" s="537" t="n">
        <v>2290937.8498246</v>
      </c>
      <c r="K22" s="538" t="s">
        <v>3395</v>
      </c>
      <c r="L22" s="273"/>
      <c r="M22" s="273"/>
      <c r="N22" s="273"/>
      <c r="O22" s="273"/>
      <c r="P22" s="273"/>
      <c r="Q22" s="273"/>
      <c r="R22" s="273"/>
      <c r="S22" s="273"/>
      <c r="T22" s="273"/>
      <c r="U22" s="273"/>
      <c r="V22" s="273"/>
      <c r="W22" s="273"/>
      <c r="X22" s="273"/>
      <c r="Y22" s="273"/>
      <c r="Z22" s="273"/>
    </row>
    <row r="23" customFormat="false" ht="15" hidden="false" customHeight="false" outlineLevel="0" collapsed="false">
      <c r="A23" s="534" t="s">
        <v>1871</v>
      </c>
      <c r="B23" s="535" t="s">
        <v>1872</v>
      </c>
      <c r="C23" s="536" t="s">
        <v>2275</v>
      </c>
      <c r="D23" s="536" t="s">
        <v>1100</v>
      </c>
      <c r="E23" s="536" t="s">
        <v>3396</v>
      </c>
      <c r="F23" s="536" t="s">
        <v>3397</v>
      </c>
      <c r="G23" s="536" t="s">
        <v>3398</v>
      </c>
      <c r="H23" s="536" t="s">
        <v>3398</v>
      </c>
      <c r="I23" s="536" t="s">
        <v>3394</v>
      </c>
      <c r="J23" s="537" t="n">
        <v>2344602.0989478</v>
      </c>
      <c r="K23" s="538" t="s">
        <v>3399</v>
      </c>
      <c r="L23" s="273"/>
      <c r="M23" s="273"/>
      <c r="N23" s="273"/>
      <c r="O23" s="273"/>
      <c r="P23" s="273"/>
      <c r="Q23" s="273"/>
      <c r="R23" s="273"/>
      <c r="S23" s="273"/>
      <c r="T23" s="273"/>
      <c r="U23" s="273"/>
      <c r="V23" s="273"/>
      <c r="W23" s="273"/>
      <c r="X23" s="273"/>
      <c r="Y23" s="273"/>
      <c r="Z23" s="273"/>
    </row>
    <row r="24" customFormat="false" ht="15" hidden="false" customHeight="false" outlineLevel="0" collapsed="false">
      <c r="A24" s="534" t="s">
        <v>1530</v>
      </c>
      <c r="B24" s="535" t="s">
        <v>1531</v>
      </c>
      <c r="C24" s="536" t="s">
        <v>2275</v>
      </c>
      <c r="D24" s="536" t="s">
        <v>7</v>
      </c>
      <c r="E24" s="536" t="s">
        <v>3400</v>
      </c>
      <c r="F24" s="536" t="s">
        <v>3401</v>
      </c>
      <c r="G24" s="536" t="s">
        <v>3402</v>
      </c>
      <c r="H24" s="536" t="s">
        <v>3402</v>
      </c>
      <c r="I24" s="536" t="s">
        <v>3403</v>
      </c>
      <c r="J24" s="537" t="n">
        <v>2389641.2001338</v>
      </c>
      <c r="K24" s="538" t="s">
        <v>3404</v>
      </c>
      <c r="L24" s="273"/>
      <c r="M24" s="273"/>
      <c r="N24" s="273"/>
      <c r="O24" s="273"/>
      <c r="P24" s="273"/>
      <c r="Q24" s="273"/>
      <c r="R24" s="273"/>
      <c r="S24" s="273"/>
      <c r="T24" s="273"/>
      <c r="U24" s="273"/>
      <c r="V24" s="273"/>
      <c r="W24" s="273"/>
      <c r="X24" s="273"/>
      <c r="Y24" s="273"/>
      <c r="Z24" s="273"/>
    </row>
    <row r="25" customFormat="false" ht="15" hidden="false" customHeight="false" outlineLevel="0" collapsed="false">
      <c r="A25" s="534" t="s">
        <v>3405</v>
      </c>
      <c r="B25" s="535" t="s">
        <v>3406</v>
      </c>
      <c r="C25" s="536" t="s">
        <v>2275</v>
      </c>
      <c r="D25" s="536" t="s">
        <v>65</v>
      </c>
      <c r="E25" s="536" t="s">
        <v>3407</v>
      </c>
      <c r="F25" s="536" t="s">
        <v>3408</v>
      </c>
      <c r="G25" s="536" t="s">
        <v>3409</v>
      </c>
      <c r="H25" s="536" t="s">
        <v>3409</v>
      </c>
      <c r="I25" s="536" t="s">
        <v>3410</v>
      </c>
      <c r="J25" s="537" t="n">
        <v>2434283.5973446</v>
      </c>
      <c r="K25" s="538" t="s">
        <v>3411</v>
      </c>
      <c r="L25" s="273"/>
      <c r="M25" s="273"/>
      <c r="N25" s="273"/>
      <c r="O25" s="273"/>
      <c r="P25" s="273"/>
      <c r="Q25" s="273"/>
      <c r="R25" s="273"/>
      <c r="S25" s="273"/>
      <c r="T25" s="273"/>
      <c r="U25" s="273"/>
      <c r="V25" s="273"/>
      <c r="W25" s="273"/>
      <c r="X25" s="273"/>
      <c r="Y25" s="273"/>
      <c r="Z25" s="273"/>
    </row>
    <row r="26" customFormat="false" ht="15" hidden="false" customHeight="false" outlineLevel="0" collapsed="false">
      <c r="A26" s="534" t="s">
        <v>3412</v>
      </c>
      <c r="B26" s="535" t="s">
        <v>3413</v>
      </c>
      <c r="C26" s="536" t="s">
        <v>1884</v>
      </c>
      <c r="D26" s="536" t="s">
        <v>25</v>
      </c>
      <c r="E26" s="536" t="s">
        <v>3414</v>
      </c>
      <c r="F26" s="536" t="s">
        <v>3343</v>
      </c>
      <c r="G26" s="536" t="s">
        <v>3415</v>
      </c>
      <c r="H26" s="536" t="s">
        <v>3415</v>
      </c>
      <c r="I26" s="536" t="s">
        <v>3416</v>
      </c>
      <c r="J26" s="537" t="n">
        <v>2478051.2273253</v>
      </c>
      <c r="K26" s="538" t="s">
        <v>3417</v>
      </c>
      <c r="L26" s="273"/>
      <c r="M26" s="273"/>
      <c r="N26" s="273"/>
      <c r="O26" s="273"/>
      <c r="P26" s="273"/>
      <c r="Q26" s="273"/>
      <c r="R26" s="273"/>
      <c r="S26" s="273"/>
      <c r="T26" s="273"/>
      <c r="U26" s="273"/>
      <c r="V26" s="273"/>
      <c r="W26" s="273"/>
      <c r="X26" s="273"/>
      <c r="Y26" s="273"/>
      <c r="Z26" s="273"/>
    </row>
    <row r="27" customFormat="false" ht="15" hidden="false" customHeight="false" outlineLevel="0" collapsed="false">
      <c r="A27" s="534" t="s">
        <v>1732</v>
      </c>
      <c r="B27" s="535" t="s">
        <v>1733</v>
      </c>
      <c r="C27" s="536" t="s">
        <v>2275</v>
      </c>
      <c r="D27" s="536" t="s">
        <v>1100</v>
      </c>
      <c r="E27" s="536" t="s">
        <v>3418</v>
      </c>
      <c r="F27" s="536" t="s">
        <v>3419</v>
      </c>
      <c r="G27" s="536" t="s">
        <v>3420</v>
      </c>
      <c r="H27" s="536" t="s">
        <v>3420</v>
      </c>
      <c r="I27" s="536" t="s">
        <v>3421</v>
      </c>
      <c r="J27" s="537" t="n">
        <v>2520359.2840378</v>
      </c>
      <c r="K27" s="538" t="s">
        <v>3422</v>
      </c>
      <c r="L27" s="273"/>
      <c r="M27" s="273"/>
      <c r="N27" s="273"/>
      <c r="O27" s="273"/>
      <c r="P27" s="273"/>
      <c r="Q27" s="273"/>
      <c r="R27" s="273"/>
      <c r="S27" s="273"/>
      <c r="T27" s="273"/>
      <c r="U27" s="273"/>
      <c r="V27" s="273"/>
      <c r="W27" s="273"/>
      <c r="X27" s="273"/>
      <c r="Y27" s="273"/>
      <c r="Z27" s="273"/>
    </row>
    <row r="28" customFormat="false" ht="15" hidden="false" customHeight="false" outlineLevel="0" collapsed="false">
      <c r="A28" s="534" t="s">
        <v>1617</v>
      </c>
      <c r="B28" s="535" t="s">
        <v>1618</v>
      </c>
      <c r="C28" s="536" t="s">
        <v>2275</v>
      </c>
      <c r="D28" s="536" t="s">
        <v>152</v>
      </c>
      <c r="E28" s="536" t="s">
        <v>3423</v>
      </c>
      <c r="F28" s="536" t="s">
        <v>3424</v>
      </c>
      <c r="G28" s="536" t="s">
        <v>3425</v>
      </c>
      <c r="H28" s="536" t="s">
        <v>3425</v>
      </c>
      <c r="I28" s="536" t="s">
        <v>3426</v>
      </c>
      <c r="J28" s="537" t="n">
        <v>2561868.5209649</v>
      </c>
      <c r="K28" s="538" t="s">
        <v>3427</v>
      </c>
      <c r="L28" s="273"/>
      <c r="M28" s="273"/>
      <c r="N28" s="273"/>
      <c r="O28" s="273"/>
      <c r="P28" s="273"/>
      <c r="Q28" s="273"/>
      <c r="R28" s="273"/>
      <c r="S28" s="273"/>
      <c r="T28" s="273"/>
      <c r="U28" s="273"/>
      <c r="V28" s="273"/>
      <c r="W28" s="273"/>
      <c r="X28" s="273"/>
      <c r="Y28" s="273"/>
      <c r="Z28" s="273"/>
    </row>
    <row r="29" customFormat="false" ht="15" hidden="false" customHeight="false" outlineLevel="0" collapsed="false">
      <c r="A29" s="534" t="s">
        <v>1418</v>
      </c>
      <c r="B29" s="535" t="s">
        <v>1419</v>
      </c>
      <c r="C29" s="536" t="s">
        <v>2275</v>
      </c>
      <c r="D29" s="536" t="s">
        <v>1260</v>
      </c>
      <c r="E29" s="536" t="s">
        <v>3428</v>
      </c>
      <c r="F29" s="536" t="s">
        <v>3429</v>
      </c>
      <c r="G29" s="536" t="s">
        <v>3430</v>
      </c>
      <c r="H29" s="536" t="s">
        <v>3430</v>
      </c>
      <c r="I29" s="536" t="s">
        <v>3431</v>
      </c>
      <c r="J29" s="537" t="n">
        <v>2599667.2820691</v>
      </c>
      <c r="K29" s="538" t="s">
        <v>3432</v>
      </c>
      <c r="L29" s="273"/>
      <c r="M29" s="273"/>
      <c r="N29" s="273"/>
      <c r="O29" s="273"/>
      <c r="P29" s="273"/>
      <c r="Q29" s="273"/>
      <c r="R29" s="273"/>
      <c r="S29" s="273"/>
      <c r="T29" s="273"/>
      <c r="U29" s="273"/>
      <c r="V29" s="273"/>
      <c r="W29" s="273"/>
      <c r="X29" s="273"/>
      <c r="Y29" s="273"/>
      <c r="Z29" s="273"/>
    </row>
    <row r="30" customFormat="false" ht="15" hidden="false" customHeight="false" outlineLevel="0" collapsed="false">
      <c r="A30" s="534" t="s">
        <v>1078</v>
      </c>
      <c r="B30" s="535" t="s">
        <v>3433</v>
      </c>
      <c r="C30" s="536" t="s">
        <v>1884</v>
      </c>
      <c r="D30" s="536" t="s">
        <v>25</v>
      </c>
      <c r="E30" s="536" t="s">
        <v>3434</v>
      </c>
      <c r="F30" s="536" t="s">
        <v>3435</v>
      </c>
      <c r="G30" s="536" t="s">
        <v>3436</v>
      </c>
      <c r="H30" s="536" t="s">
        <v>3436</v>
      </c>
      <c r="I30" s="536" t="s">
        <v>3437</v>
      </c>
      <c r="J30" s="537" t="n">
        <v>2637342.0991383</v>
      </c>
      <c r="K30" s="538" t="s">
        <v>3438</v>
      </c>
      <c r="L30" s="273"/>
      <c r="M30" s="273"/>
      <c r="N30" s="273"/>
      <c r="O30" s="273"/>
      <c r="P30" s="273"/>
      <c r="Q30" s="273"/>
      <c r="R30" s="273"/>
      <c r="S30" s="273"/>
      <c r="T30" s="273"/>
      <c r="U30" s="273"/>
      <c r="V30" s="273"/>
      <c r="W30" s="273"/>
      <c r="X30" s="273"/>
      <c r="Y30" s="273"/>
      <c r="Z30" s="273"/>
    </row>
    <row r="31" customFormat="false" ht="15" hidden="false" customHeight="false" outlineLevel="0" collapsed="false">
      <c r="A31" s="534" t="s">
        <v>1044</v>
      </c>
      <c r="B31" s="535" t="s">
        <v>1045</v>
      </c>
      <c r="C31" s="536" t="s">
        <v>1884</v>
      </c>
      <c r="D31" s="536" t="s">
        <v>1039</v>
      </c>
      <c r="E31" s="536" t="s">
        <v>3439</v>
      </c>
      <c r="F31" s="536" t="s">
        <v>3440</v>
      </c>
      <c r="G31" s="536" t="s">
        <v>3441</v>
      </c>
      <c r="H31" s="536" t="s">
        <v>3441</v>
      </c>
      <c r="I31" s="536" t="s">
        <v>3442</v>
      </c>
      <c r="J31" s="537" t="n">
        <v>2673977.7346973</v>
      </c>
      <c r="K31" s="538" t="s">
        <v>3443</v>
      </c>
      <c r="L31" s="273"/>
      <c r="M31" s="273"/>
      <c r="N31" s="273"/>
      <c r="O31" s="273"/>
      <c r="P31" s="273"/>
      <c r="Q31" s="273"/>
      <c r="R31" s="273"/>
      <c r="S31" s="273"/>
      <c r="T31" s="273"/>
      <c r="U31" s="273"/>
      <c r="V31" s="273"/>
      <c r="W31" s="273"/>
      <c r="X31" s="273"/>
      <c r="Y31" s="273"/>
      <c r="Z31" s="273"/>
    </row>
    <row r="32" customFormat="false" ht="15" hidden="false" customHeight="false" outlineLevel="0" collapsed="false">
      <c r="A32" s="534" t="s">
        <v>3444</v>
      </c>
      <c r="B32" s="535" t="s">
        <v>3445</v>
      </c>
      <c r="C32" s="536" t="s">
        <v>1884</v>
      </c>
      <c r="D32" s="536" t="s">
        <v>25</v>
      </c>
      <c r="E32" s="536" t="s">
        <v>3446</v>
      </c>
      <c r="F32" s="536" t="s">
        <v>3343</v>
      </c>
      <c r="G32" s="536" t="s">
        <v>3447</v>
      </c>
      <c r="H32" s="536" t="s">
        <v>3447</v>
      </c>
      <c r="I32" s="536" t="s">
        <v>3442</v>
      </c>
      <c r="J32" s="537" t="n">
        <v>2710503.4065662</v>
      </c>
      <c r="K32" s="538" t="s">
        <v>3448</v>
      </c>
      <c r="L32" s="273"/>
      <c r="M32" s="273"/>
      <c r="N32" s="273"/>
      <c r="O32" s="273"/>
      <c r="P32" s="273"/>
      <c r="Q32" s="273"/>
      <c r="R32" s="273"/>
      <c r="S32" s="273"/>
      <c r="T32" s="273"/>
      <c r="U32" s="273"/>
      <c r="V32" s="273"/>
      <c r="W32" s="273"/>
      <c r="X32" s="273"/>
      <c r="Y32" s="273"/>
      <c r="Z32" s="273"/>
    </row>
    <row r="33" customFormat="false" ht="15" hidden="false" customHeight="false" outlineLevel="0" collapsed="false">
      <c r="A33" s="534" t="s">
        <v>2703</v>
      </c>
      <c r="B33" s="535" t="s">
        <v>2704</v>
      </c>
      <c r="C33" s="536" t="s">
        <v>2275</v>
      </c>
      <c r="D33" s="536" t="s">
        <v>7</v>
      </c>
      <c r="E33" s="536" t="s">
        <v>3449</v>
      </c>
      <c r="F33" s="536" t="s">
        <v>3450</v>
      </c>
      <c r="G33" s="536" t="s">
        <v>3451</v>
      </c>
      <c r="H33" s="536" t="s">
        <v>3451</v>
      </c>
      <c r="I33" s="536" t="s">
        <v>3452</v>
      </c>
      <c r="J33" s="537" t="n">
        <v>2745092.3210528</v>
      </c>
      <c r="K33" s="538" t="s">
        <v>3453</v>
      </c>
      <c r="L33" s="273"/>
      <c r="M33" s="273"/>
      <c r="N33" s="273"/>
      <c r="O33" s="273"/>
      <c r="P33" s="273"/>
      <c r="Q33" s="273"/>
      <c r="R33" s="273"/>
      <c r="S33" s="273"/>
      <c r="T33" s="273"/>
      <c r="U33" s="273"/>
      <c r="V33" s="273"/>
      <c r="W33" s="273"/>
      <c r="X33" s="273"/>
      <c r="Y33" s="273"/>
      <c r="Z33" s="273"/>
    </row>
    <row r="34" customFormat="false" ht="15" hidden="false" customHeight="false" outlineLevel="0" collapsed="false">
      <c r="A34" s="534" t="s">
        <v>3454</v>
      </c>
      <c r="B34" s="535" t="s">
        <v>3455</v>
      </c>
      <c r="C34" s="536" t="s">
        <v>3456</v>
      </c>
      <c r="D34" s="536" t="s">
        <v>25</v>
      </c>
      <c r="E34" s="536" t="s">
        <v>3457</v>
      </c>
      <c r="F34" s="536" t="s">
        <v>3458</v>
      </c>
      <c r="G34" s="536" t="s">
        <v>3459</v>
      </c>
      <c r="H34" s="536" t="s">
        <v>3459</v>
      </c>
      <c r="I34" s="536" t="s">
        <v>3460</v>
      </c>
      <c r="J34" s="537" t="n">
        <v>2777018.9657133</v>
      </c>
      <c r="K34" s="538" t="s">
        <v>3461</v>
      </c>
      <c r="L34" s="273"/>
      <c r="M34" s="273"/>
      <c r="N34" s="273"/>
      <c r="O34" s="273"/>
      <c r="P34" s="273"/>
      <c r="Q34" s="273"/>
      <c r="R34" s="273"/>
      <c r="S34" s="273"/>
      <c r="T34" s="273"/>
      <c r="U34" s="273"/>
      <c r="V34" s="273"/>
      <c r="W34" s="273"/>
      <c r="X34" s="273"/>
      <c r="Y34" s="273"/>
      <c r="Z34" s="273"/>
    </row>
    <row r="35" customFormat="false" ht="15" hidden="false" customHeight="false" outlineLevel="0" collapsed="false">
      <c r="A35" s="534" t="s">
        <v>1679</v>
      </c>
      <c r="B35" s="535" t="s">
        <v>1680</v>
      </c>
      <c r="C35" s="536" t="s">
        <v>2275</v>
      </c>
      <c r="D35" s="536" t="s">
        <v>1676</v>
      </c>
      <c r="E35" s="536" t="s">
        <v>3462</v>
      </c>
      <c r="F35" s="536" t="s">
        <v>3463</v>
      </c>
      <c r="G35" s="536" t="s">
        <v>3464</v>
      </c>
      <c r="H35" s="536" t="s">
        <v>3464</v>
      </c>
      <c r="I35" s="536" t="s">
        <v>3460</v>
      </c>
      <c r="J35" s="537" t="n">
        <v>2808742.3581441</v>
      </c>
      <c r="K35" s="538" t="s">
        <v>3465</v>
      </c>
      <c r="L35" s="273"/>
      <c r="M35" s="273"/>
      <c r="N35" s="273"/>
      <c r="O35" s="273"/>
      <c r="P35" s="273"/>
      <c r="Q35" s="273"/>
      <c r="R35" s="273"/>
      <c r="S35" s="273"/>
      <c r="T35" s="273"/>
      <c r="U35" s="273"/>
      <c r="V35" s="273"/>
      <c r="W35" s="273"/>
      <c r="X35" s="273"/>
      <c r="Y35" s="273"/>
      <c r="Z35" s="273"/>
    </row>
    <row r="36" customFormat="false" ht="15" hidden="false" customHeight="false" outlineLevel="0" collapsed="false">
      <c r="A36" s="534" t="s">
        <v>3466</v>
      </c>
      <c r="B36" s="535" t="s">
        <v>2278</v>
      </c>
      <c r="C36" s="536" t="s">
        <v>2275</v>
      </c>
      <c r="D36" s="536" t="s">
        <v>1199</v>
      </c>
      <c r="E36" s="536" t="s">
        <v>3449</v>
      </c>
      <c r="F36" s="536" t="s">
        <v>3467</v>
      </c>
      <c r="G36" s="536" t="s">
        <v>3468</v>
      </c>
      <c r="H36" s="536" t="s">
        <v>3468</v>
      </c>
      <c r="I36" s="536" t="s">
        <v>3469</v>
      </c>
      <c r="J36" s="537" t="n">
        <v>2839622.5115634</v>
      </c>
      <c r="K36" s="538" t="s">
        <v>3470</v>
      </c>
      <c r="L36" s="273"/>
      <c r="M36" s="273"/>
      <c r="N36" s="273"/>
      <c r="O36" s="273"/>
      <c r="P36" s="273"/>
      <c r="Q36" s="273"/>
      <c r="R36" s="273"/>
      <c r="S36" s="273"/>
      <c r="T36" s="273"/>
      <c r="U36" s="273"/>
      <c r="V36" s="273"/>
      <c r="W36" s="273"/>
      <c r="X36" s="273"/>
      <c r="Y36" s="273"/>
      <c r="Z36" s="273"/>
    </row>
    <row r="37" customFormat="false" ht="15" hidden="false" customHeight="false" outlineLevel="0" collapsed="false">
      <c r="A37" s="534" t="s">
        <v>3471</v>
      </c>
      <c r="B37" s="535" t="s">
        <v>3472</v>
      </c>
      <c r="C37" s="536" t="s">
        <v>2275</v>
      </c>
      <c r="D37" s="536" t="s">
        <v>65</v>
      </c>
      <c r="E37" s="536" t="s">
        <v>3473</v>
      </c>
      <c r="F37" s="536" t="s">
        <v>3474</v>
      </c>
      <c r="G37" s="536" t="s">
        <v>3475</v>
      </c>
      <c r="H37" s="536" t="s">
        <v>3475</v>
      </c>
      <c r="I37" s="536" t="s">
        <v>3476</v>
      </c>
      <c r="J37" s="537" t="n">
        <v>2870099.4493644</v>
      </c>
      <c r="K37" s="538" t="s">
        <v>3477</v>
      </c>
      <c r="L37" s="273"/>
      <c r="M37" s="273"/>
      <c r="N37" s="273"/>
      <c r="O37" s="273"/>
      <c r="P37" s="273"/>
      <c r="Q37" s="273"/>
      <c r="R37" s="273"/>
      <c r="S37" s="273"/>
      <c r="T37" s="273"/>
      <c r="U37" s="273"/>
      <c r="V37" s="273"/>
      <c r="W37" s="273"/>
      <c r="X37" s="273"/>
      <c r="Y37" s="273"/>
      <c r="Z37" s="273"/>
    </row>
    <row r="38" customFormat="false" ht="15" hidden="false" customHeight="false" outlineLevel="0" collapsed="false">
      <c r="A38" s="534" t="s">
        <v>1743</v>
      </c>
      <c r="B38" s="535" t="s">
        <v>1744</v>
      </c>
      <c r="C38" s="536" t="s">
        <v>2275</v>
      </c>
      <c r="D38" s="536" t="s">
        <v>65</v>
      </c>
      <c r="E38" s="536" t="s">
        <v>3478</v>
      </c>
      <c r="F38" s="536" t="s">
        <v>3479</v>
      </c>
      <c r="G38" s="536" t="s">
        <v>3480</v>
      </c>
      <c r="H38" s="536" t="s">
        <v>3480</v>
      </c>
      <c r="I38" s="536" t="s">
        <v>3481</v>
      </c>
      <c r="J38" s="537" t="n">
        <v>2896939.624367</v>
      </c>
      <c r="K38" s="538" t="s">
        <v>3482</v>
      </c>
      <c r="L38" s="273"/>
      <c r="M38" s="273"/>
      <c r="N38" s="273"/>
      <c r="O38" s="273"/>
      <c r="P38" s="273"/>
      <c r="Q38" s="273"/>
      <c r="R38" s="273"/>
      <c r="S38" s="273"/>
      <c r="T38" s="273"/>
      <c r="U38" s="273"/>
      <c r="V38" s="273"/>
      <c r="W38" s="273"/>
      <c r="X38" s="273"/>
      <c r="Y38" s="273"/>
      <c r="Z38" s="273"/>
    </row>
    <row r="39" customFormat="false" ht="15" hidden="false" customHeight="false" outlineLevel="0" collapsed="false">
      <c r="A39" s="534" t="s">
        <v>1339</v>
      </c>
      <c r="B39" s="535" t="s">
        <v>1340</v>
      </c>
      <c r="C39" s="536" t="s">
        <v>2275</v>
      </c>
      <c r="D39" s="536" t="s">
        <v>1147</v>
      </c>
      <c r="E39" s="536" t="s">
        <v>3483</v>
      </c>
      <c r="F39" s="536" t="s">
        <v>3484</v>
      </c>
      <c r="G39" s="536" t="s">
        <v>3485</v>
      </c>
      <c r="H39" s="536" t="s">
        <v>3485</v>
      </c>
      <c r="I39" s="536" t="s">
        <v>3486</v>
      </c>
      <c r="J39" s="537" t="n">
        <v>2921704.3745617</v>
      </c>
      <c r="K39" s="538" t="s">
        <v>3487</v>
      </c>
      <c r="L39" s="273"/>
      <c r="M39" s="273"/>
      <c r="N39" s="273"/>
      <c r="O39" s="273"/>
      <c r="P39" s="273"/>
      <c r="Q39" s="273"/>
      <c r="R39" s="273"/>
      <c r="S39" s="273"/>
      <c r="T39" s="273"/>
      <c r="U39" s="273"/>
      <c r="V39" s="273"/>
      <c r="W39" s="273"/>
      <c r="X39" s="273"/>
      <c r="Y39" s="273"/>
      <c r="Z39" s="273"/>
    </row>
    <row r="40" customFormat="false" ht="15" hidden="false" customHeight="false" outlineLevel="0" collapsed="false">
      <c r="A40" s="534" t="s">
        <v>1353</v>
      </c>
      <c r="B40" s="535" t="s">
        <v>1354</v>
      </c>
      <c r="C40" s="536" t="s">
        <v>3367</v>
      </c>
      <c r="D40" s="536" t="s">
        <v>1039</v>
      </c>
      <c r="E40" s="536" t="s">
        <v>3488</v>
      </c>
      <c r="F40" s="536" t="s">
        <v>3489</v>
      </c>
      <c r="G40" s="536" t="s">
        <v>3490</v>
      </c>
      <c r="H40" s="536" t="s">
        <v>3490</v>
      </c>
      <c r="I40" s="536" t="s">
        <v>3486</v>
      </c>
      <c r="J40" s="537" t="n">
        <v>2946407.6411209</v>
      </c>
      <c r="K40" s="538" t="s">
        <v>3491</v>
      </c>
      <c r="L40" s="273"/>
      <c r="M40" s="273"/>
      <c r="N40" s="273"/>
      <c r="O40" s="273"/>
      <c r="P40" s="273"/>
      <c r="Q40" s="273"/>
      <c r="R40" s="273"/>
      <c r="S40" s="273"/>
      <c r="T40" s="273"/>
      <c r="U40" s="273"/>
      <c r="V40" s="273"/>
      <c r="W40" s="273"/>
      <c r="X40" s="273"/>
      <c r="Y40" s="273"/>
      <c r="Z40" s="273"/>
    </row>
    <row r="41" customFormat="false" ht="15" hidden="false" customHeight="false" outlineLevel="0" collapsed="false">
      <c r="A41" s="534" t="s">
        <v>1326</v>
      </c>
      <c r="B41" s="535" t="s">
        <v>1327</v>
      </c>
      <c r="C41" s="536" t="s">
        <v>3311</v>
      </c>
      <c r="D41" s="536" t="s">
        <v>1100</v>
      </c>
      <c r="E41" s="536" t="s">
        <v>3492</v>
      </c>
      <c r="F41" s="536" t="s">
        <v>3493</v>
      </c>
      <c r="G41" s="536" t="s">
        <v>3494</v>
      </c>
      <c r="H41" s="536" t="s">
        <v>3494</v>
      </c>
      <c r="I41" s="536" t="s">
        <v>3486</v>
      </c>
      <c r="J41" s="537" t="n">
        <v>2971062.944307</v>
      </c>
      <c r="K41" s="538" t="s">
        <v>3495</v>
      </c>
      <c r="L41" s="273"/>
      <c r="M41" s="273"/>
      <c r="N41" s="273"/>
      <c r="O41" s="273"/>
      <c r="P41" s="273"/>
      <c r="Q41" s="273"/>
      <c r="R41" s="273"/>
      <c r="S41" s="273"/>
      <c r="T41" s="273"/>
      <c r="U41" s="273"/>
      <c r="V41" s="273"/>
      <c r="W41" s="273"/>
      <c r="X41" s="273"/>
      <c r="Y41" s="273"/>
      <c r="Z41" s="273"/>
    </row>
    <row r="42" customFormat="false" ht="15" hidden="false" customHeight="false" outlineLevel="0" collapsed="false">
      <c r="A42" s="534" t="s">
        <v>2851</v>
      </c>
      <c r="B42" s="535" t="s">
        <v>2852</v>
      </c>
      <c r="C42" s="536" t="s">
        <v>2275</v>
      </c>
      <c r="D42" s="536" t="s">
        <v>152</v>
      </c>
      <c r="E42" s="536" t="s">
        <v>3496</v>
      </c>
      <c r="F42" s="536" t="s">
        <v>3497</v>
      </c>
      <c r="G42" s="536" t="s">
        <v>3498</v>
      </c>
      <c r="H42" s="536" t="s">
        <v>3498</v>
      </c>
      <c r="I42" s="536" t="s">
        <v>3499</v>
      </c>
      <c r="J42" s="537" t="n">
        <v>2994783.3524336</v>
      </c>
      <c r="K42" s="538" t="s">
        <v>3500</v>
      </c>
      <c r="L42" s="273"/>
      <c r="M42" s="273"/>
      <c r="N42" s="273"/>
      <c r="O42" s="273"/>
      <c r="P42" s="273"/>
      <c r="Q42" s="273"/>
      <c r="R42" s="273"/>
      <c r="S42" s="273"/>
      <c r="T42" s="273"/>
      <c r="U42" s="273"/>
      <c r="V42" s="273"/>
      <c r="W42" s="273"/>
      <c r="X42" s="273"/>
      <c r="Y42" s="273"/>
      <c r="Z42" s="273"/>
    </row>
    <row r="43" customFormat="false" ht="15" hidden="false" customHeight="false" outlineLevel="0" collapsed="false">
      <c r="A43" s="534" t="s">
        <v>1540</v>
      </c>
      <c r="B43" s="535" t="s">
        <v>1541</v>
      </c>
      <c r="C43" s="536" t="s">
        <v>2275</v>
      </c>
      <c r="D43" s="536" t="s">
        <v>7</v>
      </c>
      <c r="E43" s="536" t="s">
        <v>3501</v>
      </c>
      <c r="F43" s="536" t="s">
        <v>3502</v>
      </c>
      <c r="G43" s="536" t="s">
        <v>3503</v>
      </c>
      <c r="H43" s="536" t="s">
        <v>3503</v>
      </c>
      <c r="I43" s="536" t="s">
        <v>3499</v>
      </c>
      <c r="J43" s="537" t="n">
        <v>3018404.3014443</v>
      </c>
      <c r="K43" s="538" t="s">
        <v>3504</v>
      </c>
      <c r="L43" s="273"/>
      <c r="M43" s="273"/>
      <c r="N43" s="273"/>
      <c r="O43" s="273"/>
      <c r="P43" s="273"/>
      <c r="Q43" s="273"/>
      <c r="R43" s="273"/>
      <c r="S43" s="273"/>
      <c r="T43" s="273"/>
      <c r="U43" s="273"/>
      <c r="V43" s="273"/>
      <c r="W43" s="273"/>
      <c r="X43" s="273"/>
      <c r="Y43" s="273"/>
      <c r="Z43" s="273"/>
    </row>
    <row r="44" customFormat="false" ht="15" hidden="false" customHeight="false" outlineLevel="0" collapsed="false">
      <c r="A44" s="534" t="s">
        <v>3505</v>
      </c>
      <c r="B44" s="535" t="s">
        <v>3506</v>
      </c>
      <c r="C44" s="536" t="s">
        <v>2275</v>
      </c>
      <c r="D44" s="536" t="s">
        <v>1100</v>
      </c>
      <c r="E44" s="536" t="s">
        <v>3507</v>
      </c>
      <c r="F44" s="536" t="s">
        <v>3508</v>
      </c>
      <c r="G44" s="536" t="s">
        <v>3509</v>
      </c>
      <c r="H44" s="536" t="s">
        <v>3509</v>
      </c>
      <c r="I44" s="536" t="s">
        <v>3510</v>
      </c>
      <c r="J44" s="537" t="n">
        <v>3041952.4277133</v>
      </c>
      <c r="K44" s="538" t="s">
        <v>3511</v>
      </c>
      <c r="L44" s="273"/>
      <c r="M44" s="273"/>
      <c r="N44" s="273"/>
      <c r="O44" s="273"/>
      <c r="P44" s="273"/>
      <c r="Q44" s="273"/>
      <c r="R44" s="273"/>
      <c r="S44" s="273"/>
      <c r="T44" s="273"/>
      <c r="U44" s="273"/>
      <c r="V44" s="273"/>
      <c r="W44" s="273"/>
      <c r="X44" s="273"/>
      <c r="Y44" s="273"/>
      <c r="Z44" s="273"/>
    </row>
    <row r="45" customFormat="false" ht="15" hidden="false" customHeight="false" outlineLevel="0" collapsed="false">
      <c r="A45" s="534" t="s">
        <v>3512</v>
      </c>
      <c r="B45" s="535" t="s">
        <v>3513</v>
      </c>
      <c r="C45" s="536" t="s">
        <v>2275</v>
      </c>
      <c r="D45" s="536" t="s">
        <v>65</v>
      </c>
      <c r="E45" s="536" t="s">
        <v>3514</v>
      </c>
      <c r="F45" s="536" t="s">
        <v>3515</v>
      </c>
      <c r="G45" s="536" t="s">
        <v>3516</v>
      </c>
      <c r="H45" s="536" t="s">
        <v>3516</v>
      </c>
      <c r="I45" s="536" t="s">
        <v>3510</v>
      </c>
      <c r="J45" s="537" t="n">
        <v>3065474.6221327</v>
      </c>
      <c r="K45" s="538" t="s">
        <v>3517</v>
      </c>
      <c r="L45" s="273"/>
      <c r="M45" s="273"/>
      <c r="N45" s="273"/>
      <c r="O45" s="273"/>
      <c r="P45" s="273"/>
      <c r="Q45" s="273"/>
      <c r="R45" s="273"/>
      <c r="S45" s="273"/>
      <c r="T45" s="273"/>
      <c r="U45" s="273"/>
      <c r="V45" s="273"/>
      <c r="W45" s="273"/>
      <c r="X45" s="273"/>
      <c r="Y45" s="273"/>
      <c r="Z45" s="273"/>
    </row>
    <row r="46" customFormat="false" ht="15" hidden="false" customHeight="false" outlineLevel="0" collapsed="false">
      <c r="A46" s="534" t="s">
        <v>1228</v>
      </c>
      <c r="B46" s="535" t="s">
        <v>1229</v>
      </c>
      <c r="C46" s="536" t="s">
        <v>2275</v>
      </c>
      <c r="D46" s="536" t="s">
        <v>152</v>
      </c>
      <c r="E46" s="536" t="s">
        <v>3518</v>
      </c>
      <c r="F46" s="536" t="s">
        <v>3519</v>
      </c>
      <c r="G46" s="536" t="s">
        <v>3520</v>
      </c>
      <c r="H46" s="536" t="s">
        <v>3520</v>
      </c>
      <c r="I46" s="536" t="s">
        <v>3521</v>
      </c>
      <c r="J46" s="537" t="n">
        <v>3088576.5816808</v>
      </c>
      <c r="K46" s="538" t="s">
        <v>3522</v>
      </c>
      <c r="L46" s="273"/>
      <c r="M46" s="273"/>
      <c r="N46" s="273"/>
      <c r="O46" s="273"/>
      <c r="P46" s="273"/>
      <c r="Q46" s="273"/>
      <c r="R46" s="273"/>
      <c r="S46" s="273"/>
      <c r="T46" s="273"/>
      <c r="U46" s="273"/>
      <c r="V46" s="273"/>
      <c r="W46" s="273"/>
      <c r="X46" s="273"/>
      <c r="Y46" s="273"/>
      <c r="Z46" s="273"/>
    </row>
    <row r="47" customFormat="false" ht="15" hidden="false" customHeight="false" outlineLevel="0" collapsed="false">
      <c r="A47" s="534" t="s">
        <v>1232</v>
      </c>
      <c r="B47" s="535" t="s">
        <v>1233</v>
      </c>
      <c r="C47" s="536" t="s">
        <v>2275</v>
      </c>
      <c r="D47" s="536" t="s">
        <v>152</v>
      </c>
      <c r="E47" s="536" t="s">
        <v>3523</v>
      </c>
      <c r="F47" s="536" t="s">
        <v>3524</v>
      </c>
      <c r="G47" s="536" t="s">
        <v>3525</v>
      </c>
      <c r="H47" s="536" t="s">
        <v>3525</v>
      </c>
      <c r="I47" s="536" t="s">
        <v>3521</v>
      </c>
      <c r="J47" s="537" t="n">
        <v>3111534.8909068</v>
      </c>
      <c r="K47" s="538" t="s">
        <v>3526</v>
      </c>
      <c r="L47" s="273"/>
      <c r="M47" s="273"/>
      <c r="N47" s="273"/>
      <c r="O47" s="273"/>
      <c r="P47" s="273"/>
      <c r="Q47" s="273"/>
      <c r="R47" s="273"/>
      <c r="S47" s="273"/>
      <c r="T47" s="273"/>
      <c r="U47" s="273"/>
      <c r="V47" s="273"/>
      <c r="W47" s="273"/>
      <c r="X47" s="273"/>
      <c r="Y47" s="273"/>
      <c r="Z47" s="273"/>
    </row>
    <row r="48" customFormat="false" ht="15" hidden="false" customHeight="false" outlineLevel="0" collapsed="false">
      <c r="A48" s="534" t="s">
        <v>1869</v>
      </c>
      <c r="B48" s="535" t="s">
        <v>1870</v>
      </c>
      <c r="C48" s="536" t="s">
        <v>2275</v>
      </c>
      <c r="D48" s="536" t="s">
        <v>1147</v>
      </c>
      <c r="E48" s="536" t="s">
        <v>3527</v>
      </c>
      <c r="F48" s="536" t="s">
        <v>3528</v>
      </c>
      <c r="G48" s="536" t="s">
        <v>3529</v>
      </c>
      <c r="H48" s="536" t="s">
        <v>3529</v>
      </c>
      <c r="I48" s="536" t="s">
        <v>3530</v>
      </c>
      <c r="J48" s="537" t="n">
        <v>3134199.5863311</v>
      </c>
      <c r="K48" s="538" t="s">
        <v>3531</v>
      </c>
      <c r="L48" s="273"/>
      <c r="M48" s="273"/>
      <c r="N48" s="273"/>
      <c r="O48" s="273"/>
      <c r="P48" s="273"/>
      <c r="Q48" s="273"/>
      <c r="R48" s="273"/>
      <c r="S48" s="273"/>
      <c r="T48" s="273"/>
      <c r="U48" s="273"/>
      <c r="V48" s="273"/>
      <c r="W48" s="273"/>
      <c r="X48" s="273"/>
      <c r="Y48" s="273"/>
      <c r="Z48" s="273"/>
    </row>
    <row r="49" customFormat="false" ht="15" hidden="false" customHeight="false" outlineLevel="0" collapsed="false">
      <c r="A49" s="534" t="s">
        <v>3532</v>
      </c>
      <c r="B49" s="535" t="s">
        <v>3533</v>
      </c>
      <c r="C49" s="536" t="s">
        <v>2275</v>
      </c>
      <c r="D49" s="536" t="s">
        <v>65</v>
      </c>
      <c r="E49" s="536" t="s">
        <v>3534</v>
      </c>
      <c r="F49" s="536" t="s">
        <v>3535</v>
      </c>
      <c r="G49" s="536" t="s">
        <v>3536</v>
      </c>
      <c r="H49" s="536" t="s">
        <v>3536</v>
      </c>
      <c r="I49" s="536" t="s">
        <v>3537</v>
      </c>
      <c r="J49" s="537" t="n">
        <v>3156341.9144907</v>
      </c>
      <c r="K49" s="538" t="s">
        <v>3538</v>
      </c>
      <c r="L49" s="273"/>
      <c r="M49" s="273"/>
      <c r="N49" s="273"/>
      <c r="O49" s="273"/>
      <c r="P49" s="273"/>
      <c r="Q49" s="273"/>
      <c r="R49" s="273"/>
      <c r="S49" s="273"/>
      <c r="T49" s="273"/>
      <c r="U49" s="273"/>
      <c r="V49" s="273"/>
      <c r="W49" s="273"/>
      <c r="X49" s="273"/>
      <c r="Y49" s="273"/>
      <c r="Z49" s="273"/>
    </row>
    <row r="50" customFormat="false" ht="15" hidden="false" customHeight="false" outlineLevel="0" collapsed="false">
      <c r="A50" s="534" t="s">
        <v>1289</v>
      </c>
      <c r="B50" s="535" t="s">
        <v>1290</v>
      </c>
      <c r="C50" s="536" t="s">
        <v>2275</v>
      </c>
      <c r="D50" s="536" t="s">
        <v>65</v>
      </c>
      <c r="E50" s="536" t="s">
        <v>3539</v>
      </c>
      <c r="F50" s="536" t="s">
        <v>3540</v>
      </c>
      <c r="G50" s="536" t="s">
        <v>3541</v>
      </c>
      <c r="H50" s="536" t="s">
        <v>3541</v>
      </c>
      <c r="I50" s="536" t="s">
        <v>3542</v>
      </c>
      <c r="J50" s="537" t="n">
        <v>3176883.6665507</v>
      </c>
      <c r="K50" s="538" t="s">
        <v>3543</v>
      </c>
      <c r="L50" s="273"/>
      <c r="M50" s="273"/>
      <c r="N50" s="273"/>
      <c r="O50" s="273"/>
      <c r="P50" s="273"/>
      <c r="Q50" s="273"/>
      <c r="R50" s="273"/>
      <c r="S50" s="273"/>
      <c r="T50" s="273"/>
      <c r="U50" s="273"/>
      <c r="V50" s="273"/>
      <c r="W50" s="273"/>
      <c r="X50" s="273"/>
      <c r="Y50" s="273"/>
      <c r="Z50" s="273"/>
    </row>
    <row r="51" customFormat="false" ht="15" hidden="false" customHeight="false" outlineLevel="0" collapsed="false">
      <c r="A51" s="534" t="s">
        <v>1072</v>
      </c>
      <c r="B51" s="535" t="s">
        <v>1073</v>
      </c>
      <c r="C51" s="536" t="s">
        <v>3456</v>
      </c>
      <c r="D51" s="536" t="s">
        <v>25</v>
      </c>
      <c r="E51" s="536" t="s">
        <v>3544</v>
      </c>
      <c r="F51" s="536" t="s">
        <v>3545</v>
      </c>
      <c r="G51" s="536" t="s">
        <v>3546</v>
      </c>
      <c r="H51" s="536" t="s">
        <v>3546</v>
      </c>
      <c r="I51" s="536" t="s">
        <v>3547</v>
      </c>
      <c r="J51" s="537" t="n">
        <v>3196965.6277347</v>
      </c>
      <c r="K51" s="538" t="s">
        <v>3548</v>
      </c>
      <c r="L51" s="273"/>
      <c r="M51" s="273"/>
      <c r="N51" s="273"/>
      <c r="O51" s="273"/>
      <c r="P51" s="273"/>
      <c r="Q51" s="273"/>
      <c r="R51" s="273"/>
      <c r="S51" s="273"/>
      <c r="T51" s="273"/>
      <c r="U51" s="273"/>
      <c r="V51" s="273"/>
      <c r="W51" s="273"/>
      <c r="X51" s="273"/>
      <c r="Y51" s="273"/>
      <c r="Z51" s="273"/>
    </row>
    <row r="52" customFormat="false" ht="15" hidden="false" customHeight="false" outlineLevel="0" collapsed="false">
      <c r="A52" s="534" t="s">
        <v>1357</v>
      </c>
      <c r="B52" s="535" t="s">
        <v>1358</v>
      </c>
      <c r="C52" s="536" t="s">
        <v>2275</v>
      </c>
      <c r="D52" s="536" t="s">
        <v>152</v>
      </c>
      <c r="E52" s="536" t="s">
        <v>3549</v>
      </c>
      <c r="F52" s="536" t="s">
        <v>3550</v>
      </c>
      <c r="G52" s="536" t="s">
        <v>3551</v>
      </c>
      <c r="H52" s="536" t="s">
        <v>3551</v>
      </c>
      <c r="I52" s="536" t="s">
        <v>3552</v>
      </c>
      <c r="J52" s="537" t="n">
        <v>3216325.604628</v>
      </c>
      <c r="K52" s="538" t="s">
        <v>3553</v>
      </c>
      <c r="L52" s="273"/>
      <c r="M52" s="273"/>
      <c r="N52" s="273"/>
      <c r="O52" s="273"/>
      <c r="P52" s="273"/>
      <c r="Q52" s="273"/>
      <c r="R52" s="273"/>
      <c r="S52" s="273"/>
      <c r="T52" s="273"/>
      <c r="U52" s="273"/>
      <c r="V52" s="273"/>
      <c r="W52" s="273"/>
      <c r="X52" s="273"/>
      <c r="Y52" s="273"/>
      <c r="Z52" s="273"/>
    </row>
    <row r="53" customFormat="false" ht="15" hidden="false" customHeight="false" outlineLevel="0" collapsed="false">
      <c r="A53" s="534" t="s">
        <v>3554</v>
      </c>
      <c r="B53" s="535" t="s">
        <v>3555</v>
      </c>
      <c r="C53" s="536" t="s">
        <v>1884</v>
      </c>
      <c r="D53" s="536" t="s">
        <v>25</v>
      </c>
      <c r="E53" s="536" t="s">
        <v>3556</v>
      </c>
      <c r="F53" s="536" t="s">
        <v>3343</v>
      </c>
      <c r="G53" s="536" t="s">
        <v>3557</v>
      </c>
      <c r="H53" s="536" t="s">
        <v>3557</v>
      </c>
      <c r="I53" s="536" t="s">
        <v>3552</v>
      </c>
      <c r="J53" s="537" t="n">
        <v>3235650.2079549</v>
      </c>
      <c r="K53" s="538" t="s">
        <v>3558</v>
      </c>
      <c r="L53" s="273"/>
      <c r="M53" s="273"/>
      <c r="N53" s="273"/>
      <c r="O53" s="273"/>
      <c r="P53" s="273"/>
      <c r="Q53" s="273"/>
      <c r="R53" s="273"/>
      <c r="S53" s="273"/>
      <c r="T53" s="273"/>
      <c r="U53" s="273"/>
      <c r="V53" s="273"/>
      <c r="W53" s="273"/>
      <c r="X53" s="273"/>
      <c r="Y53" s="273"/>
      <c r="Z53" s="273"/>
    </row>
    <row r="54" customFormat="false" ht="15" hidden="false" customHeight="false" outlineLevel="0" collapsed="false">
      <c r="A54" s="534" t="s">
        <v>1641</v>
      </c>
      <c r="B54" s="535" t="s">
        <v>1642</v>
      </c>
      <c r="C54" s="536" t="s">
        <v>2275</v>
      </c>
      <c r="D54" s="536" t="s">
        <v>1260</v>
      </c>
      <c r="E54" s="536" t="s">
        <v>3559</v>
      </c>
      <c r="F54" s="536" t="s">
        <v>3560</v>
      </c>
      <c r="G54" s="536" t="s">
        <v>3561</v>
      </c>
      <c r="H54" s="536" t="s">
        <v>3561</v>
      </c>
      <c r="I54" s="536" t="s">
        <v>3562</v>
      </c>
      <c r="J54" s="537" t="n">
        <v>3254804.6712211</v>
      </c>
      <c r="K54" s="538" t="s">
        <v>3563</v>
      </c>
      <c r="L54" s="273"/>
      <c r="M54" s="273"/>
      <c r="N54" s="273"/>
      <c r="O54" s="273"/>
      <c r="P54" s="273"/>
      <c r="Q54" s="273"/>
      <c r="R54" s="273"/>
      <c r="S54" s="273"/>
      <c r="T54" s="273"/>
      <c r="U54" s="273"/>
      <c r="V54" s="273"/>
      <c r="W54" s="273"/>
      <c r="X54" s="273"/>
      <c r="Y54" s="273"/>
      <c r="Z54" s="273"/>
    </row>
    <row r="55" customFormat="false" ht="15" hidden="false" customHeight="false" outlineLevel="0" collapsed="false">
      <c r="A55" s="534" t="s">
        <v>1687</v>
      </c>
      <c r="B55" s="535" t="s">
        <v>1688</v>
      </c>
      <c r="C55" s="536" t="s">
        <v>2275</v>
      </c>
      <c r="D55" s="536" t="s">
        <v>7</v>
      </c>
      <c r="E55" s="536" t="s">
        <v>3564</v>
      </c>
      <c r="F55" s="536" t="s">
        <v>3565</v>
      </c>
      <c r="G55" s="536" t="s">
        <v>3566</v>
      </c>
      <c r="H55" s="536" t="s">
        <v>3566</v>
      </c>
      <c r="I55" s="536" t="s">
        <v>3562</v>
      </c>
      <c r="J55" s="537" t="n">
        <v>3273871.6798403</v>
      </c>
      <c r="K55" s="538" t="s">
        <v>3567</v>
      </c>
      <c r="L55" s="273"/>
      <c r="M55" s="273"/>
      <c r="N55" s="273"/>
      <c r="O55" s="273"/>
      <c r="P55" s="273"/>
      <c r="Q55" s="273"/>
      <c r="R55" s="273"/>
      <c r="S55" s="273"/>
      <c r="T55" s="273"/>
      <c r="U55" s="273"/>
      <c r="V55" s="273"/>
      <c r="W55" s="273"/>
      <c r="X55" s="273"/>
      <c r="Y55" s="273"/>
      <c r="Z55" s="273"/>
    </row>
    <row r="56" customFormat="false" ht="15" hidden="false" customHeight="false" outlineLevel="0" collapsed="false">
      <c r="A56" s="534" t="s">
        <v>1941</v>
      </c>
      <c r="B56" s="535" t="s">
        <v>1942</v>
      </c>
      <c r="C56" s="536" t="s">
        <v>2275</v>
      </c>
      <c r="D56" s="536" t="s">
        <v>152</v>
      </c>
      <c r="E56" s="536" t="s">
        <v>3568</v>
      </c>
      <c r="F56" s="536" t="s">
        <v>3569</v>
      </c>
      <c r="G56" s="536" t="s">
        <v>3570</v>
      </c>
      <c r="H56" s="536" t="s">
        <v>3570</v>
      </c>
      <c r="I56" s="536" t="s">
        <v>3562</v>
      </c>
      <c r="J56" s="537" t="n">
        <v>3292866.7520335</v>
      </c>
      <c r="K56" s="538" t="s">
        <v>3571</v>
      </c>
      <c r="L56" s="273"/>
      <c r="M56" s="273"/>
      <c r="N56" s="273"/>
      <c r="O56" s="273"/>
      <c r="P56" s="273"/>
      <c r="Q56" s="273"/>
      <c r="R56" s="273"/>
      <c r="S56" s="273"/>
      <c r="T56" s="273"/>
      <c r="U56" s="273"/>
      <c r="V56" s="273"/>
      <c r="W56" s="273"/>
      <c r="X56" s="273"/>
      <c r="Y56" s="273"/>
      <c r="Z56" s="273"/>
    </row>
    <row r="57" customFormat="false" ht="15" hidden="false" customHeight="false" outlineLevel="0" collapsed="false">
      <c r="A57" s="534" t="s">
        <v>3572</v>
      </c>
      <c r="B57" s="535" t="s">
        <v>3573</v>
      </c>
      <c r="C57" s="536" t="s">
        <v>2275</v>
      </c>
      <c r="D57" s="536" t="s">
        <v>65</v>
      </c>
      <c r="E57" s="536" t="s">
        <v>3574</v>
      </c>
      <c r="F57" s="536" t="s">
        <v>3575</v>
      </c>
      <c r="G57" s="536" t="s">
        <v>3576</v>
      </c>
      <c r="H57" s="536" t="s">
        <v>3576</v>
      </c>
      <c r="I57" s="536" t="s">
        <v>3577</v>
      </c>
      <c r="J57" s="537" t="n">
        <v>3310780.522611</v>
      </c>
      <c r="K57" s="538" t="s">
        <v>3578</v>
      </c>
      <c r="L57" s="273"/>
      <c r="M57" s="273"/>
      <c r="N57" s="273"/>
      <c r="O57" s="273"/>
      <c r="P57" s="273"/>
      <c r="Q57" s="273"/>
      <c r="R57" s="273"/>
      <c r="S57" s="273"/>
      <c r="T57" s="273"/>
      <c r="U57" s="273"/>
      <c r="V57" s="273"/>
      <c r="W57" s="273"/>
      <c r="X57" s="273"/>
      <c r="Y57" s="273"/>
      <c r="Z57" s="273"/>
    </row>
    <row r="58" customFormat="false" ht="15" hidden="false" customHeight="false" outlineLevel="0" collapsed="false">
      <c r="A58" s="534" t="s">
        <v>1468</v>
      </c>
      <c r="B58" s="535" t="s">
        <v>1469</v>
      </c>
      <c r="C58" s="536" t="s">
        <v>2275</v>
      </c>
      <c r="D58" s="536" t="s">
        <v>152</v>
      </c>
      <c r="E58" s="536" t="s">
        <v>3579</v>
      </c>
      <c r="F58" s="536" t="s">
        <v>3580</v>
      </c>
      <c r="G58" s="536" t="s">
        <v>3581</v>
      </c>
      <c r="H58" s="536" t="s">
        <v>3581</v>
      </c>
      <c r="I58" s="536" t="s">
        <v>3577</v>
      </c>
      <c r="J58" s="537" t="n">
        <v>3328692.9220165</v>
      </c>
      <c r="K58" s="538" t="s">
        <v>3582</v>
      </c>
      <c r="L58" s="273"/>
      <c r="M58" s="273"/>
      <c r="N58" s="273"/>
      <c r="O58" s="273"/>
      <c r="P58" s="273"/>
      <c r="Q58" s="273"/>
      <c r="R58" s="273"/>
      <c r="S58" s="273"/>
      <c r="T58" s="273"/>
      <c r="U58" s="273"/>
      <c r="V58" s="273"/>
      <c r="W58" s="273"/>
      <c r="X58" s="273"/>
      <c r="Y58" s="273"/>
      <c r="Z58" s="273"/>
    </row>
    <row r="59" customFormat="false" ht="15" hidden="false" customHeight="false" outlineLevel="0" collapsed="false">
      <c r="A59" s="534" t="s">
        <v>1330</v>
      </c>
      <c r="B59" s="535" t="s">
        <v>1331</v>
      </c>
      <c r="C59" s="536" t="s">
        <v>3311</v>
      </c>
      <c r="D59" s="536" t="s">
        <v>1100</v>
      </c>
      <c r="E59" s="536" t="s">
        <v>3583</v>
      </c>
      <c r="F59" s="536" t="s">
        <v>3584</v>
      </c>
      <c r="G59" s="536" t="s">
        <v>3585</v>
      </c>
      <c r="H59" s="536" t="s">
        <v>3585</v>
      </c>
      <c r="I59" s="536" t="s">
        <v>3586</v>
      </c>
      <c r="J59" s="537" t="n">
        <v>3346538.6906928</v>
      </c>
      <c r="K59" s="538" t="s">
        <v>3587</v>
      </c>
      <c r="L59" s="273"/>
      <c r="M59" s="273"/>
      <c r="N59" s="273"/>
      <c r="O59" s="273"/>
      <c r="P59" s="273"/>
      <c r="Q59" s="273"/>
      <c r="R59" s="273"/>
      <c r="S59" s="273"/>
      <c r="T59" s="273"/>
      <c r="U59" s="273"/>
      <c r="V59" s="273"/>
      <c r="W59" s="273"/>
      <c r="X59" s="273"/>
      <c r="Y59" s="273"/>
      <c r="Z59" s="273"/>
    </row>
    <row r="60" customFormat="false" ht="15" hidden="false" customHeight="false" outlineLevel="0" collapsed="false">
      <c r="A60" s="534" t="s">
        <v>3588</v>
      </c>
      <c r="B60" s="535" t="s">
        <v>3589</v>
      </c>
      <c r="C60" s="536" t="s">
        <v>1884</v>
      </c>
      <c r="D60" s="536" t="s">
        <v>25</v>
      </c>
      <c r="E60" s="536" t="s">
        <v>3590</v>
      </c>
      <c r="F60" s="536" t="s">
        <v>3591</v>
      </c>
      <c r="G60" s="536" t="s">
        <v>3592</v>
      </c>
      <c r="H60" s="536" t="s">
        <v>3592</v>
      </c>
      <c r="I60" s="536" t="s">
        <v>3586</v>
      </c>
      <c r="J60" s="537" t="n">
        <v>3364173.6034861</v>
      </c>
      <c r="K60" s="538" t="s">
        <v>3593</v>
      </c>
      <c r="L60" s="273"/>
      <c r="M60" s="273"/>
      <c r="N60" s="273"/>
      <c r="O60" s="273"/>
      <c r="P60" s="273"/>
      <c r="Q60" s="273"/>
      <c r="R60" s="273"/>
      <c r="S60" s="273"/>
      <c r="T60" s="273"/>
      <c r="U60" s="273"/>
      <c r="V60" s="273"/>
      <c r="W60" s="273"/>
      <c r="X60" s="273"/>
      <c r="Y60" s="273"/>
      <c r="Z60" s="273"/>
    </row>
    <row r="61" customFormat="false" ht="15" hidden="false" customHeight="false" outlineLevel="0" collapsed="false">
      <c r="A61" s="534" t="s">
        <v>3594</v>
      </c>
      <c r="B61" s="535" t="s">
        <v>2644</v>
      </c>
      <c r="C61" s="536" t="s">
        <v>3311</v>
      </c>
      <c r="D61" s="536" t="s">
        <v>1100</v>
      </c>
      <c r="E61" s="536" t="s">
        <v>3595</v>
      </c>
      <c r="F61" s="536" t="s">
        <v>3596</v>
      </c>
      <c r="G61" s="536" t="s">
        <v>3597</v>
      </c>
      <c r="H61" s="536" t="s">
        <v>3597</v>
      </c>
      <c r="I61" s="536" t="s">
        <v>3586</v>
      </c>
      <c r="J61" s="537" t="n">
        <v>3381764.9363107</v>
      </c>
      <c r="K61" s="538" t="s">
        <v>3598</v>
      </c>
      <c r="L61" s="273"/>
      <c r="M61" s="273"/>
      <c r="N61" s="273"/>
      <c r="O61" s="273"/>
      <c r="P61" s="273"/>
      <c r="Q61" s="273"/>
      <c r="R61" s="273"/>
      <c r="S61" s="273"/>
      <c r="T61" s="273"/>
      <c r="U61" s="273"/>
      <c r="V61" s="273"/>
      <c r="W61" s="273"/>
      <c r="X61" s="273"/>
      <c r="Y61" s="273"/>
      <c r="Z61" s="273"/>
    </row>
    <row r="62" customFormat="false" ht="15" hidden="false" customHeight="false" outlineLevel="0" collapsed="false">
      <c r="A62" s="534" t="s">
        <v>2727</v>
      </c>
      <c r="B62" s="535" t="s">
        <v>2728</v>
      </c>
      <c r="C62" s="536" t="s">
        <v>2275</v>
      </c>
      <c r="D62" s="536" t="s">
        <v>152</v>
      </c>
      <c r="E62" s="536" t="s">
        <v>3599</v>
      </c>
      <c r="F62" s="536" t="s">
        <v>3600</v>
      </c>
      <c r="G62" s="536" t="s">
        <v>3601</v>
      </c>
      <c r="H62" s="536" t="s">
        <v>3601</v>
      </c>
      <c r="I62" s="536" t="s">
        <v>3602</v>
      </c>
      <c r="J62" s="537" t="n">
        <v>3399201.5056505</v>
      </c>
      <c r="K62" s="538" t="s">
        <v>3603</v>
      </c>
      <c r="L62" s="273"/>
      <c r="M62" s="273"/>
      <c r="N62" s="273"/>
      <c r="O62" s="273"/>
      <c r="P62" s="273"/>
      <c r="Q62" s="273"/>
      <c r="R62" s="273"/>
      <c r="S62" s="273"/>
      <c r="T62" s="273"/>
      <c r="U62" s="273"/>
      <c r="V62" s="273"/>
      <c r="W62" s="273"/>
      <c r="X62" s="273"/>
      <c r="Y62" s="273"/>
      <c r="Z62" s="273"/>
    </row>
    <row r="63" customFormat="false" ht="15" hidden="false" customHeight="false" outlineLevel="0" collapsed="false">
      <c r="A63" s="534" t="s">
        <v>3604</v>
      </c>
      <c r="B63" s="535" t="s">
        <v>3605</v>
      </c>
      <c r="C63" s="536" t="s">
        <v>3311</v>
      </c>
      <c r="D63" s="536" t="s">
        <v>25</v>
      </c>
      <c r="E63" s="536" t="s">
        <v>3457</v>
      </c>
      <c r="F63" s="536" t="s">
        <v>3606</v>
      </c>
      <c r="G63" s="536" t="s">
        <v>3607</v>
      </c>
      <c r="H63" s="536" t="s">
        <v>3607</v>
      </c>
      <c r="I63" s="536" t="s">
        <v>3602</v>
      </c>
      <c r="J63" s="537" t="n">
        <v>3416636.6236566</v>
      </c>
      <c r="K63" s="538" t="s">
        <v>3608</v>
      </c>
      <c r="L63" s="273"/>
      <c r="M63" s="273"/>
      <c r="N63" s="273"/>
      <c r="O63" s="273"/>
      <c r="P63" s="273"/>
      <c r="Q63" s="273"/>
      <c r="R63" s="273"/>
      <c r="S63" s="273"/>
      <c r="T63" s="273"/>
      <c r="U63" s="273"/>
      <c r="V63" s="273"/>
      <c r="W63" s="273"/>
      <c r="X63" s="273"/>
      <c r="Y63" s="273"/>
      <c r="Z63" s="273"/>
    </row>
    <row r="64" customFormat="false" ht="15" hidden="false" customHeight="false" outlineLevel="0" collapsed="false">
      <c r="A64" s="534" t="s">
        <v>1736</v>
      </c>
      <c r="B64" s="535" t="s">
        <v>1737</v>
      </c>
      <c r="C64" s="536" t="s">
        <v>2275</v>
      </c>
      <c r="D64" s="536" t="s">
        <v>1100</v>
      </c>
      <c r="E64" s="536" t="s">
        <v>3609</v>
      </c>
      <c r="F64" s="536" t="s">
        <v>3610</v>
      </c>
      <c r="G64" s="536" t="s">
        <v>3611</v>
      </c>
      <c r="H64" s="536" t="s">
        <v>3611</v>
      </c>
      <c r="I64" s="536" t="s">
        <v>3612</v>
      </c>
      <c r="J64" s="537" t="n">
        <v>3433475.7184028</v>
      </c>
      <c r="K64" s="538" t="s">
        <v>3613</v>
      </c>
      <c r="L64" s="273"/>
      <c r="M64" s="273"/>
      <c r="N64" s="273"/>
      <c r="O64" s="273"/>
      <c r="P64" s="273"/>
      <c r="Q64" s="273"/>
      <c r="R64" s="273"/>
      <c r="S64" s="273"/>
      <c r="T64" s="273"/>
      <c r="U64" s="273"/>
      <c r="V64" s="273"/>
      <c r="W64" s="273"/>
      <c r="X64" s="273"/>
      <c r="Y64" s="273"/>
      <c r="Z64" s="273"/>
    </row>
    <row r="65" customFormat="false" ht="15" hidden="false" customHeight="false" outlineLevel="0" collapsed="false">
      <c r="A65" s="534" t="s">
        <v>3614</v>
      </c>
      <c r="B65" s="535" t="s">
        <v>3615</v>
      </c>
      <c r="C65" s="536" t="s">
        <v>2275</v>
      </c>
      <c r="D65" s="536" t="s">
        <v>2648</v>
      </c>
      <c r="E65" s="536" t="s">
        <v>3616</v>
      </c>
      <c r="F65" s="536" t="s">
        <v>3617</v>
      </c>
      <c r="G65" s="536" t="s">
        <v>3618</v>
      </c>
      <c r="H65" s="536" t="s">
        <v>3618</v>
      </c>
      <c r="I65" s="536" t="s">
        <v>3619</v>
      </c>
      <c r="J65" s="537" t="n">
        <v>3449938.9325219</v>
      </c>
      <c r="K65" s="538" t="s">
        <v>3620</v>
      </c>
      <c r="L65" s="273"/>
      <c r="M65" s="273"/>
      <c r="N65" s="273"/>
      <c r="O65" s="273"/>
      <c r="P65" s="273"/>
      <c r="Q65" s="273"/>
      <c r="R65" s="273"/>
      <c r="S65" s="273"/>
      <c r="T65" s="273"/>
      <c r="U65" s="273"/>
      <c r="V65" s="273"/>
      <c r="W65" s="273"/>
      <c r="X65" s="273"/>
      <c r="Y65" s="273"/>
      <c r="Z65" s="273"/>
    </row>
    <row r="66" customFormat="false" ht="15" hidden="false" customHeight="false" outlineLevel="0" collapsed="false">
      <c r="A66" s="534" t="s">
        <v>3621</v>
      </c>
      <c r="B66" s="535" t="s">
        <v>3622</v>
      </c>
      <c r="C66" s="536" t="s">
        <v>1884</v>
      </c>
      <c r="D66" s="536" t="s">
        <v>25</v>
      </c>
      <c r="E66" s="536" t="s">
        <v>3623</v>
      </c>
      <c r="F66" s="536" t="s">
        <v>3343</v>
      </c>
      <c r="G66" s="536" t="s">
        <v>3624</v>
      </c>
      <c r="H66" s="536" t="s">
        <v>3624</v>
      </c>
      <c r="I66" s="536" t="s">
        <v>3625</v>
      </c>
      <c r="J66" s="537" t="n">
        <v>3465610.3637012</v>
      </c>
      <c r="K66" s="538" t="s">
        <v>3626</v>
      </c>
      <c r="L66" s="273"/>
      <c r="M66" s="273"/>
      <c r="N66" s="273"/>
      <c r="O66" s="273"/>
      <c r="P66" s="273"/>
      <c r="Q66" s="273"/>
      <c r="R66" s="273"/>
      <c r="S66" s="273"/>
      <c r="T66" s="273"/>
      <c r="U66" s="273"/>
      <c r="V66" s="273"/>
      <c r="W66" s="273"/>
      <c r="X66" s="273"/>
      <c r="Y66" s="273"/>
      <c r="Z66" s="273"/>
    </row>
    <row r="67" customFormat="false" ht="15" hidden="false" customHeight="false" outlineLevel="0" collapsed="false">
      <c r="A67" s="534" t="s">
        <v>1422</v>
      </c>
      <c r="B67" s="535" t="s">
        <v>1423</v>
      </c>
      <c r="C67" s="536" t="s">
        <v>2275</v>
      </c>
      <c r="D67" s="536" t="s">
        <v>1260</v>
      </c>
      <c r="E67" s="536" t="s">
        <v>3627</v>
      </c>
      <c r="F67" s="536" t="s">
        <v>3628</v>
      </c>
      <c r="G67" s="536" t="s">
        <v>3629</v>
      </c>
      <c r="H67" s="536" t="s">
        <v>3629</v>
      </c>
      <c r="I67" s="536" t="s">
        <v>3630</v>
      </c>
      <c r="J67" s="537" t="n">
        <v>3480629.5435623</v>
      </c>
      <c r="K67" s="538" t="s">
        <v>3631</v>
      </c>
      <c r="L67" s="273"/>
      <c r="M67" s="273"/>
      <c r="N67" s="273"/>
      <c r="O67" s="273"/>
      <c r="P67" s="273"/>
      <c r="Q67" s="273"/>
      <c r="R67" s="273"/>
      <c r="S67" s="273"/>
      <c r="T67" s="273"/>
      <c r="U67" s="273"/>
      <c r="V67" s="273"/>
      <c r="W67" s="273"/>
      <c r="X67" s="273"/>
      <c r="Y67" s="273"/>
      <c r="Z67" s="273"/>
    </row>
    <row r="68" customFormat="false" ht="15" hidden="false" customHeight="false" outlineLevel="0" collapsed="false">
      <c r="A68" s="534" t="s">
        <v>3632</v>
      </c>
      <c r="B68" s="535" t="s">
        <v>3633</v>
      </c>
      <c r="C68" s="536" t="s">
        <v>1884</v>
      </c>
      <c r="D68" s="536" t="s">
        <v>25</v>
      </c>
      <c r="E68" s="536" t="s">
        <v>3634</v>
      </c>
      <c r="F68" s="536" t="s">
        <v>3635</v>
      </c>
      <c r="G68" s="536" t="s">
        <v>3636</v>
      </c>
      <c r="H68" s="536" t="s">
        <v>3636</v>
      </c>
      <c r="I68" s="536" t="s">
        <v>3637</v>
      </c>
      <c r="J68" s="537" t="n">
        <v>3495270.8687465</v>
      </c>
      <c r="K68" s="538" t="s">
        <v>3638</v>
      </c>
      <c r="L68" s="273"/>
      <c r="M68" s="273"/>
      <c r="N68" s="273"/>
      <c r="O68" s="273"/>
      <c r="P68" s="273"/>
      <c r="Q68" s="273"/>
      <c r="R68" s="273"/>
      <c r="S68" s="273"/>
      <c r="T68" s="273"/>
      <c r="U68" s="273"/>
      <c r="V68" s="273"/>
      <c r="W68" s="273"/>
      <c r="X68" s="273"/>
      <c r="Y68" s="273"/>
      <c r="Z68" s="273"/>
    </row>
    <row r="69" customFormat="false" ht="15" hidden="false" customHeight="false" outlineLevel="0" collapsed="false">
      <c r="A69" s="534" t="s">
        <v>3639</v>
      </c>
      <c r="B69" s="535" t="s">
        <v>3640</v>
      </c>
      <c r="C69" s="536" t="s">
        <v>1884</v>
      </c>
      <c r="D69" s="536" t="s">
        <v>25</v>
      </c>
      <c r="E69" s="536" t="s">
        <v>3641</v>
      </c>
      <c r="F69" s="536" t="s">
        <v>3343</v>
      </c>
      <c r="G69" s="536" t="s">
        <v>3642</v>
      </c>
      <c r="H69" s="536" t="s">
        <v>3642</v>
      </c>
      <c r="I69" s="536" t="s">
        <v>3637</v>
      </c>
      <c r="J69" s="537" t="n">
        <v>3509695.47957</v>
      </c>
      <c r="K69" s="538" t="s">
        <v>3643</v>
      </c>
      <c r="L69" s="273"/>
      <c r="M69" s="273"/>
      <c r="N69" s="273"/>
      <c r="O69" s="273"/>
      <c r="P69" s="273"/>
      <c r="Q69" s="273"/>
      <c r="R69" s="273"/>
      <c r="S69" s="273"/>
      <c r="T69" s="273"/>
      <c r="U69" s="273"/>
      <c r="V69" s="273"/>
      <c r="W69" s="273"/>
      <c r="X69" s="273"/>
      <c r="Y69" s="273"/>
      <c r="Z69" s="273"/>
    </row>
    <row r="70" customFormat="false" ht="15" hidden="false" customHeight="false" outlineLevel="0" collapsed="false">
      <c r="A70" s="534" t="s">
        <v>1085</v>
      </c>
      <c r="B70" s="535" t="s">
        <v>1086</v>
      </c>
      <c r="C70" s="536" t="s">
        <v>1884</v>
      </c>
      <c r="D70" s="536" t="s">
        <v>25</v>
      </c>
      <c r="E70" s="536" t="s">
        <v>3644</v>
      </c>
      <c r="F70" s="536" t="s">
        <v>3645</v>
      </c>
      <c r="G70" s="536" t="s">
        <v>3646</v>
      </c>
      <c r="H70" s="536" t="s">
        <v>3646</v>
      </c>
      <c r="I70" s="536" t="s">
        <v>3637</v>
      </c>
      <c r="J70" s="537" t="n">
        <v>3524082.4994787</v>
      </c>
      <c r="K70" s="538" t="s">
        <v>3647</v>
      </c>
      <c r="L70" s="273"/>
      <c r="M70" s="273"/>
      <c r="N70" s="273"/>
      <c r="O70" s="273"/>
      <c r="P70" s="273"/>
      <c r="Q70" s="273"/>
      <c r="R70" s="273"/>
      <c r="S70" s="273"/>
      <c r="T70" s="273"/>
      <c r="U70" s="273"/>
      <c r="V70" s="273"/>
      <c r="W70" s="273"/>
      <c r="X70" s="273"/>
      <c r="Y70" s="273"/>
      <c r="Z70" s="273"/>
    </row>
    <row r="71" customFormat="false" ht="15" hidden="false" customHeight="false" outlineLevel="0" collapsed="false">
      <c r="A71" s="539" t="s">
        <v>3648</v>
      </c>
      <c r="B71" s="540" t="s">
        <v>3649</v>
      </c>
      <c r="C71" s="541" t="s">
        <v>1884</v>
      </c>
      <c r="D71" s="541" t="s">
        <v>25</v>
      </c>
      <c r="E71" s="541" t="s">
        <v>3650</v>
      </c>
      <c r="F71" s="541" t="s">
        <v>3343</v>
      </c>
      <c r="G71" s="541" t="s">
        <v>3651</v>
      </c>
      <c r="H71" s="541" t="s">
        <v>3651</v>
      </c>
      <c r="I71" s="541" t="s">
        <v>3652</v>
      </c>
      <c r="J71" s="542" t="n">
        <v>3538362.9058938</v>
      </c>
      <c r="K71" s="543" t="s">
        <v>3653</v>
      </c>
      <c r="L71" s="273"/>
      <c r="M71" s="273"/>
      <c r="N71" s="273"/>
      <c r="O71" s="273"/>
      <c r="P71" s="273"/>
      <c r="Q71" s="273"/>
      <c r="R71" s="273"/>
      <c r="S71" s="273"/>
      <c r="T71" s="273"/>
      <c r="U71" s="273"/>
      <c r="V71" s="273"/>
      <c r="W71" s="273"/>
      <c r="X71" s="273"/>
      <c r="Y71" s="273"/>
      <c r="Z71" s="273"/>
    </row>
    <row r="72" customFormat="false" ht="15" hidden="false" customHeight="false" outlineLevel="0" collapsed="false">
      <c r="A72" s="539" t="s">
        <v>1879</v>
      </c>
      <c r="B72" s="540" t="s">
        <v>1880</v>
      </c>
      <c r="C72" s="541" t="s">
        <v>2275</v>
      </c>
      <c r="D72" s="541" t="s">
        <v>7</v>
      </c>
      <c r="E72" s="541" t="s">
        <v>3654</v>
      </c>
      <c r="F72" s="541" t="s">
        <v>3655</v>
      </c>
      <c r="G72" s="541" t="s">
        <v>3656</v>
      </c>
      <c r="H72" s="541" t="s">
        <v>3656</v>
      </c>
      <c r="I72" s="541" t="s">
        <v>3652</v>
      </c>
      <c r="J72" s="542" t="n">
        <v>3552483.5584263</v>
      </c>
      <c r="K72" s="543" t="s">
        <v>3657</v>
      </c>
      <c r="L72" s="273"/>
      <c r="M72" s="273"/>
      <c r="N72" s="273"/>
      <c r="O72" s="273"/>
      <c r="P72" s="273"/>
      <c r="Q72" s="273"/>
      <c r="R72" s="273"/>
      <c r="S72" s="273"/>
      <c r="T72" s="273"/>
      <c r="U72" s="273"/>
      <c r="V72" s="273"/>
      <c r="W72" s="273"/>
      <c r="X72" s="273"/>
      <c r="Y72" s="273"/>
      <c r="Z72" s="273"/>
    </row>
    <row r="73" customFormat="false" ht="15" hidden="false" customHeight="false" outlineLevel="0" collapsed="false">
      <c r="A73" s="539" t="s">
        <v>1808</v>
      </c>
      <c r="B73" s="540" t="s">
        <v>1809</v>
      </c>
      <c r="C73" s="541" t="s">
        <v>2275</v>
      </c>
      <c r="D73" s="541" t="s">
        <v>1100</v>
      </c>
      <c r="E73" s="541" t="s">
        <v>3658</v>
      </c>
      <c r="F73" s="541" t="s">
        <v>3659</v>
      </c>
      <c r="G73" s="541" t="s">
        <v>3660</v>
      </c>
      <c r="H73" s="541" t="s">
        <v>3660</v>
      </c>
      <c r="I73" s="541" t="s">
        <v>3652</v>
      </c>
      <c r="J73" s="542" t="n">
        <v>3566518.3633237</v>
      </c>
      <c r="K73" s="543" t="s">
        <v>3661</v>
      </c>
      <c r="L73" s="273"/>
      <c r="M73" s="273"/>
      <c r="N73" s="273"/>
      <c r="O73" s="273"/>
      <c r="P73" s="273"/>
      <c r="Q73" s="273"/>
      <c r="R73" s="273"/>
      <c r="S73" s="273"/>
      <c r="T73" s="273"/>
      <c r="U73" s="273"/>
      <c r="V73" s="273"/>
      <c r="W73" s="273"/>
      <c r="X73" s="273"/>
      <c r="Y73" s="273"/>
      <c r="Z73" s="273"/>
    </row>
    <row r="74" customFormat="false" ht="15" hidden="false" customHeight="false" outlineLevel="0" collapsed="false">
      <c r="A74" s="539" t="s">
        <v>1445</v>
      </c>
      <c r="B74" s="540" t="s">
        <v>1446</v>
      </c>
      <c r="C74" s="541" t="s">
        <v>2275</v>
      </c>
      <c r="D74" s="541" t="s">
        <v>1352</v>
      </c>
      <c r="E74" s="541" t="s">
        <v>3662</v>
      </c>
      <c r="F74" s="541" t="s">
        <v>3663</v>
      </c>
      <c r="G74" s="541" t="s">
        <v>3664</v>
      </c>
      <c r="H74" s="541" t="s">
        <v>3664</v>
      </c>
      <c r="I74" s="541" t="s">
        <v>3665</v>
      </c>
      <c r="J74" s="542" t="n">
        <v>3580155.0089302</v>
      </c>
      <c r="K74" s="543" t="s">
        <v>3666</v>
      </c>
      <c r="L74" s="273"/>
      <c r="M74" s="273"/>
      <c r="N74" s="273"/>
      <c r="O74" s="273"/>
      <c r="P74" s="273"/>
      <c r="Q74" s="273"/>
      <c r="R74" s="273"/>
      <c r="S74" s="273"/>
      <c r="T74" s="273"/>
      <c r="U74" s="273"/>
      <c r="V74" s="273"/>
      <c r="W74" s="273"/>
      <c r="X74" s="273"/>
      <c r="Y74" s="273"/>
      <c r="Z74" s="273"/>
    </row>
    <row r="75" customFormat="false" ht="15" hidden="false" customHeight="false" outlineLevel="0" collapsed="false">
      <c r="A75" s="539" t="s">
        <v>1620</v>
      </c>
      <c r="B75" s="540" t="s">
        <v>1621</v>
      </c>
      <c r="C75" s="541" t="s">
        <v>2275</v>
      </c>
      <c r="D75" s="541" t="s">
        <v>1352</v>
      </c>
      <c r="E75" s="541" t="s">
        <v>3667</v>
      </c>
      <c r="F75" s="541" t="s">
        <v>3668</v>
      </c>
      <c r="G75" s="541" t="s">
        <v>3669</v>
      </c>
      <c r="H75" s="541" t="s">
        <v>3669</v>
      </c>
      <c r="I75" s="541" t="s">
        <v>3670</v>
      </c>
      <c r="J75" s="542" t="n">
        <v>3593507.4749397</v>
      </c>
      <c r="K75" s="543" t="s">
        <v>3671</v>
      </c>
      <c r="L75" s="273"/>
      <c r="M75" s="273"/>
      <c r="N75" s="273"/>
      <c r="O75" s="273"/>
      <c r="P75" s="273"/>
      <c r="Q75" s="273"/>
      <c r="R75" s="273"/>
      <c r="S75" s="273"/>
      <c r="T75" s="273"/>
      <c r="U75" s="273"/>
      <c r="V75" s="273"/>
      <c r="W75" s="273"/>
      <c r="X75" s="273"/>
      <c r="Y75" s="273"/>
      <c r="Z75" s="273"/>
    </row>
    <row r="76" customFormat="false" ht="15" hidden="false" customHeight="false" outlineLevel="0" collapsed="false">
      <c r="A76" s="539" t="s">
        <v>1634</v>
      </c>
      <c r="B76" s="540" t="s">
        <v>1635</v>
      </c>
      <c r="C76" s="541" t="s">
        <v>2275</v>
      </c>
      <c r="D76" s="541" t="s">
        <v>65</v>
      </c>
      <c r="E76" s="541" t="s">
        <v>3672</v>
      </c>
      <c r="F76" s="541" t="s">
        <v>3673</v>
      </c>
      <c r="G76" s="541" t="s">
        <v>3674</v>
      </c>
      <c r="H76" s="541" t="s">
        <v>3674</v>
      </c>
      <c r="I76" s="541" t="s">
        <v>3670</v>
      </c>
      <c r="J76" s="542" t="n">
        <v>3606691.0553852</v>
      </c>
      <c r="K76" s="543" t="s">
        <v>3675</v>
      </c>
      <c r="L76" s="273"/>
      <c r="M76" s="273"/>
      <c r="N76" s="273"/>
      <c r="O76" s="273"/>
      <c r="P76" s="273"/>
      <c r="Q76" s="273"/>
      <c r="R76" s="273"/>
      <c r="S76" s="273"/>
      <c r="T76" s="273"/>
      <c r="U76" s="273"/>
      <c r="V76" s="273"/>
      <c r="W76" s="273"/>
      <c r="X76" s="273"/>
      <c r="Y76" s="273"/>
      <c r="Z76" s="273"/>
    </row>
    <row r="77" customFormat="false" ht="15" hidden="false" customHeight="false" outlineLevel="0" collapsed="false">
      <c r="A77" s="539" t="s">
        <v>2822</v>
      </c>
      <c r="B77" s="540" t="s">
        <v>2823</v>
      </c>
      <c r="C77" s="541" t="s">
        <v>2275</v>
      </c>
      <c r="D77" s="541" t="s">
        <v>1483</v>
      </c>
      <c r="E77" s="541" t="s">
        <v>3676</v>
      </c>
      <c r="F77" s="541" t="s">
        <v>3677</v>
      </c>
      <c r="G77" s="541" t="s">
        <v>3678</v>
      </c>
      <c r="H77" s="541" t="s">
        <v>3678</v>
      </c>
      <c r="I77" s="541" t="s">
        <v>3679</v>
      </c>
      <c r="J77" s="542" t="n">
        <v>3619265.6809906</v>
      </c>
      <c r="K77" s="543" t="s">
        <v>3680</v>
      </c>
      <c r="L77" s="273"/>
      <c r="M77" s="273"/>
      <c r="N77" s="273"/>
      <c r="O77" s="273"/>
      <c r="P77" s="273"/>
      <c r="Q77" s="273"/>
      <c r="R77" s="273"/>
      <c r="S77" s="273"/>
      <c r="T77" s="273"/>
      <c r="U77" s="273"/>
      <c r="V77" s="273"/>
      <c r="W77" s="273"/>
      <c r="X77" s="273"/>
      <c r="Y77" s="273"/>
      <c r="Z77" s="273"/>
    </row>
    <row r="78" customFormat="false" ht="15" hidden="false" customHeight="false" outlineLevel="0" collapsed="false">
      <c r="A78" s="539" t="s">
        <v>3681</v>
      </c>
      <c r="B78" s="540" t="s">
        <v>3682</v>
      </c>
      <c r="C78" s="541" t="s">
        <v>1884</v>
      </c>
      <c r="D78" s="541" t="s">
        <v>25</v>
      </c>
      <c r="E78" s="541" t="s">
        <v>3683</v>
      </c>
      <c r="F78" s="541" t="s">
        <v>3343</v>
      </c>
      <c r="G78" s="541" t="s">
        <v>3684</v>
      </c>
      <c r="H78" s="541" t="s">
        <v>3684</v>
      </c>
      <c r="I78" s="541" t="s">
        <v>3679</v>
      </c>
      <c r="J78" s="542" t="n">
        <v>3631410.548524</v>
      </c>
      <c r="K78" s="543" t="s">
        <v>3685</v>
      </c>
      <c r="L78" s="273"/>
      <c r="M78" s="273"/>
      <c r="N78" s="273"/>
      <c r="O78" s="273"/>
      <c r="P78" s="273"/>
      <c r="Q78" s="273"/>
      <c r="R78" s="273"/>
      <c r="S78" s="273"/>
      <c r="T78" s="273"/>
      <c r="U78" s="273"/>
      <c r="V78" s="273"/>
      <c r="W78" s="273"/>
      <c r="X78" s="273"/>
      <c r="Y78" s="273"/>
      <c r="Z78" s="273"/>
    </row>
    <row r="79" customFormat="false" ht="15" hidden="false" customHeight="false" outlineLevel="0" collapsed="false">
      <c r="A79" s="539" t="s">
        <v>1234</v>
      </c>
      <c r="B79" s="540" t="s">
        <v>1235</v>
      </c>
      <c r="C79" s="541" t="s">
        <v>2275</v>
      </c>
      <c r="D79" s="541" t="s">
        <v>1100</v>
      </c>
      <c r="E79" s="541" t="s">
        <v>3686</v>
      </c>
      <c r="F79" s="541" t="s">
        <v>3687</v>
      </c>
      <c r="G79" s="541" t="s">
        <v>3688</v>
      </c>
      <c r="H79" s="541" t="s">
        <v>3688</v>
      </c>
      <c r="I79" s="541" t="s">
        <v>3689</v>
      </c>
      <c r="J79" s="542" t="n">
        <v>3643232.553602</v>
      </c>
      <c r="K79" s="543" t="s">
        <v>3690</v>
      </c>
      <c r="L79" s="273"/>
      <c r="M79" s="273"/>
      <c r="N79" s="273"/>
      <c r="O79" s="273"/>
      <c r="P79" s="273"/>
      <c r="Q79" s="273"/>
      <c r="R79" s="273"/>
      <c r="S79" s="273"/>
      <c r="T79" s="273"/>
      <c r="U79" s="273"/>
      <c r="V79" s="273"/>
      <c r="W79" s="273"/>
      <c r="X79" s="273"/>
      <c r="Y79" s="273"/>
      <c r="Z79" s="273"/>
    </row>
    <row r="80" customFormat="false" ht="15" hidden="false" customHeight="false" outlineLevel="0" collapsed="false">
      <c r="A80" s="539" t="s">
        <v>2406</v>
      </c>
      <c r="B80" s="540" t="s">
        <v>2407</v>
      </c>
      <c r="C80" s="541" t="s">
        <v>2275</v>
      </c>
      <c r="D80" s="541" t="s">
        <v>152</v>
      </c>
      <c r="E80" s="541" t="s">
        <v>3691</v>
      </c>
      <c r="F80" s="541" t="s">
        <v>3692</v>
      </c>
      <c r="G80" s="541" t="s">
        <v>3693</v>
      </c>
      <c r="H80" s="541" t="s">
        <v>3693</v>
      </c>
      <c r="I80" s="541" t="s">
        <v>3694</v>
      </c>
      <c r="J80" s="542" t="n">
        <v>3654846.65549</v>
      </c>
      <c r="K80" s="543" t="s">
        <v>3695</v>
      </c>
      <c r="L80" s="273"/>
      <c r="M80" s="273"/>
      <c r="N80" s="273"/>
      <c r="O80" s="273"/>
      <c r="P80" s="273"/>
      <c r="Q80" s="273"/>
      <c r="R80" s="273"/>
      <c r="S80" s="273"/>
      <c r="T80" s="273"/>
      <c r="U80" s="273"/>
      <c r="V80" s="273"/>
      <c r="W80" s="273"/>
      <c r="X80" s="273"/>
      <c r="Y80" s="273"/>
      <c r="Z80" s="273"/>
    </row>
    <row r="81" customFormat="false" ht="15" hidden="false" customHeight="false" outlineLevel="0" collapsed="false">
      <c r="A81" s="539" t="s">
        <v>1457</v>
      </c>
      <c r="B81" s="540" t="s">
        <v>1458</v>
      </c>
      <c r="C81" s="541" t="s">
        <v>2275</v>
      </c>
      <c r="D81" s="541" t="s">
        <v>1456</v>
      </c>
      <c r="E81" s="541" t="s">
        <v>3696</v>
      </c>
      <c r="F81" s="541" t="s">
        <v>3697</v>
      </c>
      <c r="G81" s="541" t="s">
        <v>3698</v>
      </c>
      <c r="H81" s="541" t="s">
        <v>3698</v>
      </c>
      <c r="I81" s="541" t="s">
        <v>3694</v>
      </c>
      <c r="J81" s="542" t="n">
        <v>3666220.078964</v>
      </c>
      <c r="K81" s="543" t="s">
        <v>3699</v>
      </c>
      <c r="L81" s="273"/>
      <c r="M81" s="273"/>
      <c r="N81" s="273"/>
      <c r="O81" s="273"/>
      <c r="P81" s="273"/>
      <c r="Q81" s="273"/>
      <c r="R81" s="273"/>
      <c r="S81" s="273"/>
      <c r="T81" s="273"/>
      <c r="U81" s="273"/>
      <c r="V81" s="273"/>
      <c r="W81" s="273"/>
      <c r="X81" s="273"/>
      <c r="Y81" s="273"/>
      <c r="Z81" s="273"/>
    </row>
    <row r="82" customFormat="false" ht="15" hidden="false" customHeight="false" outlineLevel="0" collapsed="false">
      <c r="A82" s="539" t="s">
        <v>1362</v>
      </c>
      <c r="B82" s="540" t="s">
        <v>1363</v>
      </c>
      <c r="C82" s="541" t="s">
        <v>3311</v>
      </c>
      <c r="D82" s="541" t="s">
        <v>1100</v>
      </c>
      <c r="E82" s="541" t="s">
        <v>3700</v>
      </c>
      <c r="F82" s="541" t="s">
        <v>3701</v>
      </c>
      <c r="G82" s="541" t="s">
        <v>3702</v>
      </c>
      <c r="H82" s="541" t="s">
        <v>3702</v>
      </c>
      <c r="I82" s="541" t="s">
        <v>3694</v>
      </c>
      <c r="J82" s="542" t="n">
        <v>3677586.5989096</v>
      </c>
      <c r="K82" s="543" t="s">
        <v>3703</v>
      </c>
      <c r="L82" s="273"/>
      <c r="M82" s="273"/>
      <c r="N82" s="273"/>
      <c r="O82" s="273"/>
      <c r="P82" s="273"/>
      <c r="Q82" s="273"/>
      <c r="R82" s="273"/>
      <c r="S82" s="273"/>
      <c r="T82" s="273"/>
      <c r="U82" s="273"/>
      <c r="V82" s="273"/>
      <c r="W82" s="273"/>
      <c r="X82" s="273"/>
      <c r="Y82" s="273"/>
      <c r="Z82" s="273"/>
    </row>
    <row r="83" customFormat="false" ht="15" hidden="false" customHeight="false" outlineLevel="0" collapsed="false">
      <c r="A83" s="539" t="s">
        <v>3704</v>
      </c>
      <c r="B83" s="540" t="s">
        <v>3705</v>
      </c>
      <c r="C83" s="541" t="s">
        <v>2275</v>
      </c>
      <c r="D83" s="541" t="s">
        <v>1100</v>
      </c>
      <c r="E83" s="541" t="s">
        <v>3706</v>
      </c>
      <c r="F83" s="541" t="s">
        <v>3707</v>
      </c>
      <c r="G83" s="541" t="s">
        <v>3708</v>
      </c>
      <c r="H83" s="541" t="s">
        <v>3708</v>
      </c>
      <c r="I83" s="541" t="s">
        <v>3709</v>
      </c>
      <c r="J83" s="542" t="n">
        <v>3688490.4120012</v>
      </c>
      <c r="K83" s="543" t="s">
        <v>3710</v>
      </c>
      <c r="L83" s="273"/>
      <c r="M83" s="273"/>
      <c r="N83" s="273"/>
      <c r="O83" s="273"/>
      <c r="P83" s="273"/>
      <c r="Q83" s="273"/>
      <c r="R83" s="273"/>
      <c r="S83" s="273"/>
      <c r="T83" s="273"/>
      <c r="U83" s="273"/>
      <c r="V83" s="273"/>
      <c r="W83" s="273"/>
      <c r="X83" s="273"/>
      <c r="Y83" s="273"/>
      <c r="Z83" s="273"/>
    </row>
    <row r="84" customFormat="false" ht="15" hidden="false" customHeight="false" outlineLevel="0" collapsed="false">
      <c r="A84" s="539" t="s">
        <v>3096</v>
      </c>
      <c r="B84" s="540" t="s">
        <v>3097</v>
      </c>
      <c r="C84" s="541" t="s">
        <v>3367</v>
      </c>
      <c r="D84" s="541" t="s">
        <v>39</v>
      </c>
      <c r="E84" s="541" t="s">
        <v>3711</v>
      </c>
      <c r="F84" s="541" t="s">
        <v>3712</v>
      </c>
      <c r="G84" s="541" t="s">
        <v>3713</v>
      </c>
      <c r="H84" s="541" t="s">
        <v>3713</v>
      </c>
      <c r="I84" s="541" t="s">
        <v>3714</v>
      </c>
      <c r="J84" s="542" t="n">
        <v>3699085.1876281</v>
      </c>
      <c r="K84" s="543" t="s">
        <v>3715</v>
      </c>
      <c r="L84" s="273"/>
      <c r="M84" s="273"/>
      <c r="N84" s="273"/>
      <c r="O84" s="273"/>
      <c r="P84" s="273"/>
      <c r="Q84" s="273"/>
      <c r="R84" s="273"/>
      <c r="S84" s="273"/>
      <c r="T84" s="273"/>
      <c r="U84" s="273"/>
      <c r="V84" s="273"/>
      <c r="W84" s="273"/>
      <c r="X84" s="273"/>
      <c r="Y84" s="273"/>
      <c r="Z84" s="273"/>
    </row>
    <row r="85" customFormat="false" ht="15" hidden="false" customHeight="false" outlineLevel="0" collapsed="false">
      <c r="A85" s="539" t="s">
        <v>3716</v>
      </c>
      <c r="B85" s="540" t="s">
        <v>3717</v>
      </c>
      <c r="C85" s="541" t="s">
        <v>1884</v>
      </c>
      <c r="D85" s="541" t="s">
        <v>25</v>
      </c>
      <c r="E85" s="541" t="s">
        <v>3718</v>
      </c>
      <c r="F85" s="541" t="s">
        <v>3719</v>
      </c>
      <c r="G85" s="541" t="s">
        <v>3720</v>
      </c>
      <c r="H85" s="541" t="s">
        <v>3720</v>
      </c>
      <c r="I85" s="541" t="s">
        <v>3714</v>
      </c>
      <c r="J85" s="542" t="n">
        <v>3709507.7070003</v>
      </c>
      <c r="K85" s="543" t="s">
        <v>3721</v>
      </c>
      <c r="L85" s="273"/>
      <c r="M85" s="273"/>
      <c r="N85" s="273"/>
      <c r="O85" s="273"/>
      <c r="P85" s="273"/>
      <c r="Q85" s="273"/>
      <c r="R85" s="273"/>
      <c r="S85" s="273"/>
      <c r="T85" s="273"/>
      <c r="U85" s="273"/>
      <c r="V85" s="273"/>
      <c r="W85" s="273"/>
      <c r="X85" s="273"/>
      <c r="Y85" s="273"/>
      <c r="Z85" s="273"/>
    </row>
    <row r="86" customFormat="false" ht="15" hidden="false" customHeight="false" outlineLevel="0" collapsed="false">
      <c r="A86" s="539" t="s">
        <v>3722</v>
      </c>
      <c r="B86" s="540" t="s">
        <v>3723</v>
      </c>
      <c r="C86" s="541" t="s">
        <v>2275</v>
      </c>
      <c r="D86" s="541" t="s">
        <v>1199</v>
      </c>
      <c r="E86" s="541" t="s">
        <v>3724</v>
      </c>
      <c r="F86" s="541" t="s">
        <v>3725</v>
      </c>
      <c r="G86" s="541" t="s">
        <v>3726</v>
      </c>
      <c r="H86" s="541" t="s">
        <v>3726</v>
      </c>
      <c r="I86" s="541" t="s">
        <v>3727</v>
      </c>
      <c r="J86" s="542" t="n">
        <v>3719846.2173696</v>
      </c>
      <c r="K86" s="543" t="s">
        <v>3728</v>
      </c>
      <c r="L86" s="273"/>
      <c r="M86" s="273"/>
      <c r="N86" s="273"/>
      <c r="O86" s="273"/>
      <c r="P86" s="273"/>
      <c r="Q86" s="273"/>
      <c r="R86" s="273"/>
      <c r="S86" s="273"/>
      <c r="T86" s="273"/>
      <c r="U86" s="273"/>
      <c r="V86" s="273"/>
      <c r="W86" s="273"/>
      <c r="X86" s="273"/>
      <c r="Y86" s="273"/>
      <c r="Z86" s="273"/>
    </row>
    <row r="87" customFormat="false" ht="15" hidden="false" customHeight="false" outlineLevel="0" collapsed="false">
      <c r="A87" s="539" t="s">
        <v>3729</v>
      </c>
      <c r="B87" s="540" t="s">
        <v>3730</v>
      </c>
      <c r="C87" s="541" t="s">
        <v>1884</v>
      </c>
      <c r="D87" s="541" t="s">
        <v>25</v>
      </c>
      <c r="E87" s="541" t="s">
        <v>3731</v>
      </c>
      <c r="F87" s="541" t="s">
        <v>3732</v>
      </c>
      <c r="G87" s="541" t="s">
        <v>3733</v>
      </c>
      <c r="H87" s="541" t="s">
        <v>3733</v>
      </c>
      <c r="I87" s="541" t="s">
        <v>3727</v>
      </c>
      <c r="J87" s="542" t="n">
        <v>3729947.3564555</v>
      </c>
      <c r="K87" s="543" t="s">
        <v>3734</v>
      </c>
      <c r="L87" s="273"/>
      <c r="M87" s="273"/>
      <c r="N87" s="273"/>
      <c r="O87" s="273"/>
      <c r="P87" s="273"/>
      <c r="Q87" s="273"/>
      <c r="R87" s="273"/>
      <c r="S87" s="273"/>
      <c r="T87" s="273"/>
      <c r="U87" s="273"/>
      <c r="V87" s="273"/>
      <c r="W87" s="273"/>
      <c r="X87" s="273"/>
      <c r="Y87" s="273"/>
      <c r="Z87" s="273"/>
    </row>
    <row r="88" customFormat="false" ht="15" hidden="false" customHeight="false" outlineLevel="0" collapsed="false">
      <c r="A88" s="539" t="s">
        <v>1712</v>
      </c>
      <c r="B88" s="540" t="s">
        <v>1713</v>
      </c>
      <c r="C88" s="541" t="s">
        <v>2275</v>
      </c>
      <c r="D88" s="541" t="s">
        <v>1100</v>
      </c>
      <c r="E88" s="541" t="s">
        <v>3735</v>
      </c>
      <c r="F88" s="541" t="s">
        <v>3736</v>
      </c>
      <c r="G88" s="541" t="s">
        <v>3737</v>
      </c>
      <c r="H88" s="541" t="s">
        <v>3737</v>
      </c>
      <c r="I88" s="541" t="s">
        <v>3727</v>
      </c>
      <c r="J88" s="542" t="n">
        <v>3739929.0849075</v>
      </c>
      <c r="K88" s="543" t="s">
        <v>3738</v>
      </c>
      <c r="L88" s="273"/>
      <c r="M88" s="273"/>
      <c r="N88" s="273"/>
      <c r="O88" s="273"/>
      <c r="P88" s="273"/>
      <c r="Q88" s="273"/>
      <c r="R88" s="273"/>
      <c r="S88" s="273"/>
      <c r="T88" s="273"/>
      <c r="U88" s="273"/>
      <c r="V88" s="273"/>
      <c r="W88" s="273"/>
      <c r="X88" s="273"/>
      <c r="Y88" s="273"/>
      <c r="Z88" s="273"/>
    </row>
    <row r="89" customFormat="false" ht="15" hidden="false" customHeight="false" outlineLevel="0" collapsed="false">
      <c r="A89" s="539" t="s">
        <v>3739</v>
      </c>
      <c r="B89" s="540" t="s">
        <v>3740</v>
      </c>
      <c r="C89" s="541" t="s">
        <v>2275</v>
      </c>
      <c r="D89" s="541" t="s">
        <v>2648</v>
      </c>
      <c r="E89" s="541" t="s">
        <v>3616</v>
      </c>
      <c r="F89" s="541" t="s">
        <v>3741</v>
      </c>
      <c r="G89" s="541" t="s">
        <v>3742</v>
      </c>
      <c r="H89" s="541" t="s">
        <v>3742</v>
      </c>
      <c r="I89" s="541" t="s">
        <v>3743</v>
      </c>
      <c r="J89" s="542" t="n">
        <v>3749369.5293674</v>
      </c>
      <c r="K89" s="543" t="s">
        <v>3744</v>
      </c>
      <c r="L89" s="273"/>
      <c r="M89" s="273"/>
      <c r="N89" s="273"/>
      <c r="O89" s="273"/>
      <c r="P89" s="273"/>
      <c r="Q89" s="273"/>
      <c r="R89" s="273"/>
      <c r="S89" s="273"/>
      <c r="T89" s="273"/>
      <c r="U89" s="273"/>
      <c r="V89" s="273"/>
      <c r="W89" s="273"/>
      <c r="X89" s="273"/>
      <c r="Y89" s="273"/>
      <c r="Z89" s="273"/>
    </row>
    <row r="90" customFormat="false" ht="15" hidden="false" customHeight="false" outlineLevel="0" collapsed="false">
      <c r="A90" s="539" t="s">
        <v>3745</v>
      </c>
      <c r="B90" s="540" t="s">
        <v>3746</v>
      </c>
      <c r="C90" s="541" t="s">
        <v>3367</v>
      </c>
      <c r="D90" s="541" t="s">
        <v>25</v>
      </c>
      <c r="E90" s="541" t="s">
        <v>3747</v>
      </c>
      <c r="F90" s="541" t="s">
        <v>3748</v>
      </c>
      <c r="G90" s="541" t="s">
        <v>3749</v>
      </c>
      <c r="H90" s="541" t="s">
        <v>3749</v>
      </c>
      <c r="I90" s="541" t="s">
        <v>3743</v>
      </c>
      <c r="J90" s="542" t="n">
        <v>3758733.8617229</v>
      </c>
      <c r="K90" s="543" t="s">
        <v>3750</v>
      </c>
      <c r="L90" s="273"/>
      <c r="M90" s="273"/>
      <c r="N90" s="273"/>
      <c r="O90" s="273"/>
      <c r="P90" s="273"/>
      <c r="Q90" s="273"/>
      <c r="R90" s="273"/>
      <c r="S90" s="273"/>
      <c r="T90" s="273"/>
      <c r="U90" s="273"/>
      <c r="V90" s="273"/>
      <c r="W90" s="273"/>
      <c r="X90" s="273"/>
      <c r="Y90" s="273"/>
      <c r="Z90" s="273"/>
    </row>
    <row r="91" customFormat="false" ht="15" hidden="false" customHeight="false" outlineLevel="0" collapsed="false">
      <c r="A91" s="539" t="s">
        <v>2956</v>
      </c>
      <c r="B91" s="540" t="s">
        <v>2957</v>
      </c>
      <c r="C91" s="541" t="s">
        <v>2275</v>
      </c>
      <c r="D91" s="541" t="s">
        <v>152</v>
      </c>
      <c r="E91" s="541" t="s">
        <v>3751</v>
      </c>
      <c r="F91" s="541" t="s">
        <v>3752</v>
      </c>
      <c r="G91" s="541" t="s">
        <v>3753</v>
      </c>
      <c r="H91" s="541" t="s">
        <v>3753</v>
      </c>
      <c r="I91" s="541" t="s">
        <v>3743</v>
      </c>
      <c r="J91" s="542" t="n">
        <v>3767912.3730731</v>
      </c>
      <c r="K91" s="543" t="s">
        <v>3754</v>
      </c>
      <c r="L91" s="273"/>
      <c r="M91" s="273"/>
      <c r="N91" s="273"/>
      <c r="O91" s="273"/>
      <c r="P91" s="273"/>
      <c r="Q91" s="273"/>
      <c r="R91" s="273"/>
      <c r="S91" s="273"/>
      <c r="T91" s="273"/>
      <c r="U91" s="273"/>
      <c r="V91" s="273"/>
      <c r="W91" s="273"/>
      <c r="X91" s="273"/>
      <c r="Y91" s="273"/>
      <c r="Z91" s="273"/>
    </row>
    <row r="92" customFormat="false" ht="15" hidden="false" customHeight="false" outlineLevel="0" collapsed="false">
      <c r="A92" s="539" t="s">
        <v>3755</v>
      </c>
      <c r="B92" s="540" t="s">
        <v>3756</v>
      </c>
      <c r="C92" s="541" t="s">
        <v>1884</v>
      </c>
      <c r="D92" s="541" t="s">
        <v>25</v>
      </c>
      <c r="E92" s="541" t="s">
        <v>3757</v>
      </c>
      <c r="F92" s="541" t="s">
        <v>3758</v>
      </c>
      <c r="G92" s="541" t="s">
        <v>3759</v>
      </c>
      <c r="H92" s="541" t="s">
        <v>3759</v>
      </c>
      <c r="I92" s="541" t="s">
        <v>3743</v>
      </c>
      <c r="J92" s="542" t="n">
        <v>3777043.0568047</v>
      </c>
      <c r="K92" s="543" t="s">
        <v>3760</v>
      </c>
      <c r="L92" s="273"/>
      <c r="M92" s="273"/>
      <c r="N92" s="273"/>
      <c r="O92" s="273"/>
      <c r="P92" s="273"/>
      <c r="Q92" s="273"/>
      <c r="R92" s="273"/>
      <c r="S92" s="273"/>
      <c r="T92" s="273"/>
      <c r="U92" s="273"/>
      <c r="V92" s="273"/>
      <c r="W92" s="273"/>
      <c r="X92" s="273"/>
      <c r="Y92" s="273"/>
      <c r="Z92" s="273"/>
    </row>
    <row r="93" customFormat="false" ht="15" hidden="false" customHeight="false" outlineLevel="0" collapsed="false">
      <c r="A93" s="539" t="s">
        <v>3761</v>
      </c>
      <c r="B93" s="540" t="s">
        <v>3762</v>
      </c>
      <c r="C93" s="541" t="s">
        <v>1884</v>
      </c>
      <c r="D93" s="541" t="s">
        <v>25</v>
      </c>
      <c r="E93" s="541" t="s">
        <v>3763</v>
      </c>
      <c r="F93" s="541" t="s">
        <v>3758</v>
      </c>
      <c r="G93" s="541" t="s">
        <v>3764</v>
      </c>
      <c r="H93" s="541" t="s">
        <v>3764</v>
      </c>
      <c r="I93" s="541" t="s">
        <v>3743</v>
      </c>
      <c r="J93" s="542" t="n">
        <v>3786119.2769989</v>
      </c>
      <c r="K93" s="543" t="s">
        <v>3765</v>
      </c>
      <c r="L93" s="273"/>
      <c r="M93" s="273"/>
      <c r="N93" s="273"/>
      <c r="O93" s="273"/>
      <c r="P93" s="273"/>
      <c r="Q93" s="273"/>
      <c r="R93" s="273"/>
      <c r="S93" s="273"/>
      <c r="T93" s="273"/>
      <c r="U93" s="273"/>
      <c r="V93" s="273"/>
      <c r="W93" s="273"/>
      <c r="X93" s="273"/>
      <c r="Y93" s="273"/>
      <c r="Z93" s="273"/>
    </row>
    <row r="94" customFormat="false" ht="15" hidden="false" customHeight="false" outlineLevel="0" collapsed="false">
      <c r="A94" s="539" t="s">
        <v>3766</v>
      </c>
      <c r="B94" s="540" t="s">
        <v>3767</v>
      </c>
      <c r="C94" s="541" t="s">
        <v>2275</v>
      </c>
      <c r="D94" s="541" t="s">
        <v>2648</v>
      </c>
      <c r="E94" s="541" t="s">
        <v>3616</v>
      </c>
      <c r="F94" s="541" t="s">
        <v>3768</v>
      </c>
      <c r="G94" s="541" t="s">
        <v>3769</v>
      </c>
      <c r="H94" s="541" t="s">
        <v>3769</v>
      </c>
      <c r="I94" s="541" t="s">
        <v>3770</v>
      </c>
      <c r="J94" s="542" t="n">
        <v>3795099.2119729</v>
      </c>
      <c r="K94" s="543" t="s">
        <v>3771</v>
      </c>
      <c r="L94" s="273"/>
      <c r="M94" s="273"/>
      <c r="N94" s="273"/>
      <c r="O94" s="273"/>
      <c r="P94" s="273"/>
      <c r="Q94" s="273"/>
      <c r="R94" s="273"/>
      <c r="S94" s="273"/>
      <c r="T94" s="273"/>
      <c r="U94" s="273"/>
      <c r="V94" s="273"/>
      <c r="W94" s="273"/>
      <c r="X94" s="273"/>
      <c r="Y94" s="273"/>
      <c r="Z94" s="273"/>
    </row>
    <row r="95" customFormat="false" ht="15" hidden="false" customHeight="false" outlineLevel="0" collapsed="false">
      <c r="A95" s="539" t="s">
        <v>1639</v>
      </c>
      <c r="B95" s="540" t="s">
        <v>1640</v>
      </c>
      <c r="C95" s="541" t="s">
        <v>2275</v>
      </c>
      <c r="D95" s="541" t="s">
        <v>1147</v>
      </c>
      <c r="E95" s="541" t="s">
        <v>3772</v>
      </c>
      <c r="F95" s="541" t="s">
        <v>3773</v>
      </c>
      <c r="G95" s="541" t="s">
        <v>3774</v>
      </c>
      <c r="H95" s="541" t="s">
        <v>3774</v>
      </c>
      <c r="I95" s="541" t="s">
        <v>3770</v>
      </c>
      <c r="J95" s="542" t="n">
        <v>3804063.5102131</v>
      </c>
      <c r="K95" s="543" t="s">
        <v>3775</v>
      </c>
      <c r="L95" s="273"/>
      <c r="M95" s="273"/>
      <c r="N95" s="273"/>
      <c r="O95" s="273"/>
      <c r="P95" s="273"/>
      <c r="Q95" s="273"/>
      <c r="R95" s="273"/>
      <c r="S95" s="273"/>
      <c r="T95" s="273"/>
      <c r="U95" s="273"/>
      <c r="V95" s="273"/>
      <c r="W95" s="273"/>
      <c r="X95" s="273"/>
      <c r="Y95" s="273"/>
      <c r="Z95" s="273"/>
    </row>
    <row r="96" customFormat="false" ht="15" hidden="false" customHeight="false" outlineLevel="0" collapsed="false">
      <c r="A96" s="539" t="s">
        <v>3776</v>
      </c>
      <c r="B96" s="540" t="s">
        <v>3777</v>
      </c>
      <c r="C96" s="541" t="s">
        <v>2275</v>
      </c>
      <c r="D96" s="541" t="s">
        <v>3778</v>
      </c>
      <c r="E96" s="541" t="s">
        <v>3779</v>
      </c>
      <c r="F96" s="541" t="s">
        <v>3780</v>
      </c>
      <c r="G96" s="541" t="s">
        <v>3781</v>
      </c>
      <c r="H96" s="541" t="s">
        <v>3781</v>
      </c>
      <c r="I96" s="541" t="s">
        <v>3782</v>
      </c>
      <c r="J96" s="542" t="n">
        <v>3812289.6609596</v>
      </c>
      <c r="K96" s="543" t="s">
        <v>3783</v>
      </c>
      <c r="L96" s="273"/>
      <c r="M96" s="273"/>
      <c r="N96" s="273"/>
      <c r="O96" s="273"/>
      <c r="P96" s="273"/>
      <c r="Q96" s="273"/>
      <c r="R96" s="273"/>
      <c r="S96" s="273"/>
      <c r="T96" s="273"/>
      <c r="U96" s="273"/>
      <c r="V96" s="273"/>
      <c r="W96" s="273"/>
      <c r="X96" s="273"/>
      <c r="Y96" s="273"/>
      <c r="Z96" s="273"/>
    </row>
    <row r="97" customFormat="false" ht="15" hidden="false" customHeight="false" outlineLevel="0" collapsed="false">
      <c r="A97" s="539" t="s">
        <v>2972</v>
      </c>
      <c r="B97" s="540" t="s">
        <v>2973</v>
      </c>
      <c r="C97" s="541" t="s">
        <v>2275</v>
      </c>
      <c r="D97" s="541" t="s">
        <v>1483</v>
      </c>
      <c r="E97" s="541" t="s">
        <v>3784</v>
      </c>
      <c r="F97" s="541" t="s">
        <v>3785</v>
      </c>
      <c r="G97" s="541" t="s">
        <v>3786</v>
      </c>
      <c r="H97" s="541" t="s">
        <v>3786</v>
      </c>
      <c r="I97" s="541" t="s">
        <v>3782</v>
      </c>
      <c r="J97" s="542" t="n">
        <v>3820471.7417566</v>
      </c>
      <c r="K97" s="543" t="s">
        <v>3787</v>
      </c>
      <c r="L97" s="273"/>
      <c r="M97" s="273"/>
      <c r="N97" s="273"/>
      <c r="O97" s="273"/>
      <c r="P97" s="273"/>
      <c r="Q97" s="273"/>
      <c r="R97" s="273"/>
      <c r="S97" s="273"/>
      <c r="T97" s="273"/>
      <c r="U97" s="273"/>
      <c r="V97" s="273"/>
      <c r="W97" s="273"/>
      <c r="X97" s="273"/>
      <c r="Y97" s="273"/>
      <c r="Z97" s="273"/>
    </row>
    <row r="98" customFormat="false" ht="15" hidden="false" customHeight="false" outlineLevel="0" collapsed="false">
      <c r="A98" s="539" t="s">
        <v>3788</v>
      </c>
      <c r="B98" s="540" t="s">
        <v>3789</v>
      </c>
      <c r="C98" s="541" t="s">
        <v>1884</v>
      </c>
      <c r="D98" s="541" t="s">
        <v>25</v>
      </c>
      <c r="E98" s="541" t="s">
        <v>3790</v>
      </c>
      <c r="F98" s="541" t="s">
        <v>3343</v>
      </c>
      <c r="G98" s="541" t="s">
        <v>3791</v>
      </c>
      <c r="H98" s="541" t="s">
        <v>3791</v>
      </c>
      <c r="I98" s="541" t="s">
        <v>3792</v>
      </c>
      <c r="J98" s="542" t="n">
        <v>3828620.1833494</v>
      </c>
      <c r="K98" s="543" t="s">
        <v>3793</v>
      </c>
      <c r="L98" s="273"/>
      <c r="M98" s="273"/>
      <c r="N98" s="273"/>
      <c r="O98" s="273"/>
      <c r="P98" s="273"/>
      <c r="Q98" s="273"/>
      <c r="R98" s="273"/>
      <c r="S98" s="273"/>
      <c r="T98" s="273"/>
      <c r="U98" s="273"/>
      <c r="V98" s="273"/>
      <c r="W98" s="273"/>
      <c r="X98" s="273"/>
      <c r="Y98" s="273"/>
      <c r="Z98" s="273"/>
    </row>
    <row r="99" customFormat="false" ht="15" hidden="false" customHeight="false" outlineLevel="0" collapsed="false">
      <c r="A99" s="539" t="s">
        <v>1662</v>
      </c>
      <c r="B99" s="540" t="s">
        <v>1663</v>
      </c>
      <c r="C99" s="541" t="s">
        <v>2275</v>
      </c>
      <c r="D99" s="541" t="n">
        <v>1.05</v>
      </c>
      <c r="E99" s="541" t="s">
        <v>3794</v>
      </c>
      <c r="F99" s="541" t="s">
        <v>3795</v>
      </c>
      <c r="G99" s="541" t="s">
        <v>3796</v>
      </c>
      <c r="H99" s="541" t="s">
        <v>3796</v>
      </c>
      <c r="I99" s="541" t="s">
        <v>3792</v>
      </c>
      <c r="J99" s="542" t="n">
        <v>3836634.3975864</v>
      </c>
      <c r="K99" s="543" t="s">
        <v>3797</v>
      </c>
      <c r="L99" s="273"/>
      <c r="M99" s="273"/>
      <c r="N99" s="273"/>
      <c r="O99" s="273"/>
      <c r="P99" s="273"/>
      <c r="Q99" s="273"/>
      <c r="R99" s="273"/>
      <c r="S99" s="273"/>
      <c r="T99" s="273"/>
      <c r="U99" s="273"/>
      <c r="V99" s="273"/>
      <c r="W99" s="273"/>
      <c r="X99" s="273"/>
      <c r="Y99" s="273"/>
      <c r="Z99" s="273"/>
    </row>
    <row r="100" customFormat="false" ht="15" hidden="false" customHeight="false" outlineLevel="0" collapsed="false">
      <c r="A100" s="539" t="s">
        <v>2662</v>
      </c>
      <c r="B100" s="540" t="s">
        <v>2663</v>
      </c>
      <c r="C100" s="541" t="s">
        <v>2275</v>
      </c>
      <c r="D100" s="541" t="s">
        <v>1483</v>
      </c>
      <c r="E100" s="541" t="s">
        <v>3798</v>
      </c>
      <c r="F100" s="541" t="s">
        <v>3799</v>
      </c>
      <c r="G100" s="541" t="s">
        <v>3800</v>
      </c>
      <c r="H100" s="541" t="s">
        <v>3800</v>
      </c>
      <c r="I100" s="541" t="s">
        <v>3792</v>
      </c>
      <c r="J100" s="542" t="n">
        <v>3844417.1206977</v>
      </c>
      <c r="K100" s="543" t="s">
        <v>3801</v>
      </c>
      <c r="L100" s="273"/>
      <c r="M100" s="273"/>
      <c r="N100" s="273"/>
      <c r="O100" s="273"/>
      <c r="P100" s="273"/>
      <c r="Q100" s="273"/>
      <c r="R100" s="273"/>
      <c r="S100" s="273"/>
      <c r="T100" s="273"/>
      <c r="U100" s="273"/>
      <c r="V100" s="273"/>
      <c r="W100" s="273"/>
      <c r="X100" s="273"/>
      <c r="Y100" s="273"/>
      <c r="Z100" s="273"/>
    </row>
    <row r="101" customFormat="false" ht="15" hidden="false" customHeight="false" outlineLevel="0" collapsed="false">
      <c r="A101" s="539" t="s">
        <v>1472</v>
      </c>
      <c r="B101" s="540" t="s">
        <v>1473</v>
      </c>
      <c r="C101" s="541" t="s">
        <v>2275</v>
      </c>
      <c r="D101" s="541" t="s">
        <v>65</v>
      </c>
      <c r="E101" s="541" t="s">
        <v>3802</v>
      </c>
      <c r="F101" s="541" t="s">
        <v>3803</v>
      </c>
      <c r="G101" s="541" t="s">
        <v>3804</v>
      </c>
      <c r="H101" s="541" t="s">
        <v>3804</v>
      </c>
      <c r="I101" s="541" t="s">
        <v>3805</v>
      </c>
      <c r="J101" s="542" t="n">
        <v>3852141.6000943</v>
      </c>
      <c r="K101" s="543" t="s">
        <v>3806</v>
      </c>
      <c r="L101" s="273"/>
      <c r="M101" s="273"/>
      <c r="N101" s="273"/>
      <c r="O101" s="273"/>
      <c r="P101" s="273"/>
      <c r="Q101" s="273"/>
      <c r="R101" s="273"/>
      <c r="S101" s="273"/>
      <c r="T101" s="273"/>
      <c r="U101" s="273"/>
      <c r="V101" s="273"/>
      <c r="W101" s="273"/>
      <c r="X101" s="273"/>
      <c r="Y101" s="273"/>
      <c r="Z101" s="273"/>
    </row>
    <row r="102" customFormat="false" ht="15" hidden="false" customHeight="false" outlineLevel="0" collapsed="false">
      <c r="A102" s="539" t="s">
        <v>1721</v>
      </c>
      <c r="B102" s="540" t="s">
        <v>1722</v>
      </c>
      <c r="C102" s="541" t="s">
        <v>2275</v>
      </c>
      <c r="D102" s="541" t="s">
        <v>1239</v>
      </c>
      <c r="E102" s="541" t="s">
        <v>3807</v>
      </c>
      <c r="F102" s="541" t="s">
        <v>3808</v>
      </c>
      <c r="G102" s="541" t="s">
        <v>3809</v>
      </c>
      <c r="H102" s="541" t="s">
        <v>3809</v>
      </c>
      <c r="I102" s="541" t="s">
        <v>3805</v>
      </c>
      <c r="J102" s="542" t="n">
        <v>3859792.7229413</v>
      </c>
      <c r="K102" s="543" t="s">
        <v>3810</v>
      </c>
      <c r="L102" s="273"/>
      <c r="M102" s="273"/>
      <c r="N102" s="273"/>
      <c r="O102" s="273"/>
      <c r="P102" s="273"/>
      <c r="Q102" s="273"/>
      <c r="R102" s="273"/>
      <c r="S102" s="273"/>
      <c r="T102" s="273"/>
      <c r="U102" s="273"/>
      <c r="V102" s="273"/>
      <c r="W102" s="273"/>
      <c r="X102" s="273"/>
      <c r="Y102" s="273"/>
      <c r="Z102" s="273"/>
    </row>
    <row r="103" customFormat="false" ht="15" hidden="false" customHeight="false" outlineLevel="0" collapsed="false">
      <c r="A103" s="539" t="s">
        <v>1328</v>
      </c>
      <c r="B103" s="540" t="s">
        <v>1329</v>
      </c>
      <c r="C103" s="541" t="s">
        <v>3311</v>
      </c>
      <c r="D103" s="541" t="s">
        <v>1100</v>
      </c>
      <c r="E103" s="541" t="s">
        <v>3811</v>
      </c>
      <c r="F103" s="541" t="s">
        <v>3812</v>
      </c>
      <c r="G103" s="541" t="s">
        <v>3813</v>
      </c>
      <c r="H103" s="541" t="s">
        <v>3813</v>
      </c>
      <c r="I103" s="541" t="s">
        <v>3805</v>
      </c>
      <c r="J103" s="542" t="n">
        <v>3867142.4674396</v>
      </c>
      <c r="K103" s="543" t="s">
        <v>3814</v>
      </c>
      <c r="L103" s="273"/>
      <c r="M103" s="273"/>
      <c r="N103" s="273"/>
      <c r="O103" s="273"/>
      <c r="P103" s="273"/>
      <c r="Q103" s="273"/>
      <c r="R103" s="273"/>
      <c r="S103" s="273"/>
      <c r="T103" s="273"/>
      <c r="U103" s="273"/>
      <c r="V103" s="273"/>
      <c r="W103" s="273"/>
      <c r="X103" s="273"/>
      <c r="Y103" s="273"/>
      <c r="Z103" s="273"/>
    </row>
    <row r="104" customFormat="false" ht="15" hidden="false" customHeight="false" outlineLevel="0" collapsed="false">
      <c r="A104" s="539" t="s">
        <v>2834</v>
      </c>
      <c r="B104" s="540" t="s">
        <v>3815</v>
      </c>
      <c r="C104" s="541" t="s">
        <v>2275</v>
      </c>
      <c r="D104" s="541" t="s">
        <v>152</v>
      </c>
      <c r="E104" s="541" t="s">
        <v>3816</v>
      </c>
      <c r="F104" s="541" t="s">
        <v>3817</v>
      </c>
      <c r="G104" s="541" t="s">
        <v>3818</v>
      </c>
      <c r="H104" s="541" t="s">
        <v>3818</v>
      </c>
      <c r="I104" s="541" t="s">
        <v>3819</v>
      </c>
      <c r="J104" s="542" t="n">
        <v>3874405.8246964</v>
      </c>
      <c r="K104" s="543" t="s">
        <v>3820</v>
      </c>
      <c r="L104" s="273"/>
      <c r="M104" s="273"/>
      <c r="N104" s="273"/>
      <c r="O104" s="273"/>
      <c r="P104" s="273"/>
      <c r="Q104" s="273"/>
      <c r="R104" s="273"/>
      <c r="S104" s="273"/>
      <c r="T104" s="273"/>
      <c r="U104" s="273"/>
      <c r="V104" s="273"/>
      <c r="W104" s="273"/>
      <c r="X104" s="273"/>
      <c r="Y104" s="273"/>
      <c r="Z104" s="273"/>
    </row>
    <row r="105" customFormat="false" ht="15" hidden="false" customHeight="false" outlineLevel="0" collapsed="false">
      <c r="A105" s="539" t="s">
        <v>1366</v>
      </c>
      <c r="B105" s="540" t="s">
        <v>1367</v>
      </c>
      <c r="C105" s="541" t="s">
        <v>3311</v>
      </c>
      <c r="D105" s="541" t="s">
        <v>1100</v>
      </c>
      <c r="E105" s="541" t="s">
        <v>3821</v>
      </c>
      <c r="F105" s="541" t="s">
        <v>3822</v>
      </c>
      <c r="G105" s="541" t="s">
        <v>3823</v>
      </c>
      <c r="H105" s="541" t="s">
        <v>3823</v>
      </c>
      <c r="I105" s="541" t="s">
        <v>3819</v>
      </c>
      <c r="J105" s="542" t="n">
        <v>3881665.2016673</v>
      </c>
      <c r="K105" s="543" t="s">
        <v>3824</v>
      </c>
      <c r="L105" s="273"/>
      <c r="M105" s="273"/>
      <c r="N105" s="273"/>
      <c r="O105" s="273"/>
      <c r="P105" s="273"/>
      <c r="Q105" s="273"/>
      <c r="R105" s="273"/>
      <c r="S105" s="273"/>
      <c r="T105" s="273"/>
      <c r="U105" s="273"/>
      <c r="V105" s="273"/>
      <c r="W105" s="273"/>
      <c r="X105" s="273"/>
      <c r="Y105" s="273"/>
      <c r="Z105" s="273"/>
    </row>
    <row r="106" customFormat="false" ht="15" hidden="false" customHeight="false" outlineLevel="0" collapsed="false">
      <c r="A106" s="539" t="s">
        <v>3825</v>
      </c>
      <c r="B106" s="540" t="s">
        <v>3826</v>
      </c>
      <c r="C106" s="541" t="s">
        <v>2275</v>
      </c>
      <c r="D106" s="541" t="s">
        <v>65</v>
      </c>
      <c r="E106" s="541" t="s">
        <v>3827</v>
      </c>
      <c r="F106" s="541" t="s">
        <v>3828</v>
      </c>
      <c r="G106" s="541" t="s">
        <v>3829</v>
      </c>
      <c r="H106" s="541" t="s">
        <v>3829</v>
      </c>
      <c r="I106" s="541" t="s">
        <v>3819</v>
      </c>
      <c r="J106" s="542" t="n">
        <v>3888837.9075881</v>
      </c>
      <c r="K106" s="543" t="s">
        <v>3830</v>
      </c>
      <c r="L106" s="273"/>
      <c r="M106" s="273"/>
      <c r="N106" s="273"/>
      <c r="O106" s="273"/>
      <c r="P106" s="273"/>
      <c r="Q106" s="273"/>
      <c r="R106" s="273"/>
      <c r="S106" s="273"/>
      <c r="T106" s="273"/>
      <c r="U106" s="273"/>
      <c r="V106" s="273"/>
      <c r="W106" s="273"/>
      <c r="X106" s="273"/>
      <c r="Y106" s="273"/>
      <c r="Z106" s="273"/>
    </row>
    <row r="107" customFormat="false" ht="15" hidden="false" customHeight="false" outlineLevel="0" collapsed="false">
      <c r="A107" s="539" t="s">
        <v>1890</v>
      </c>
      <c r="B107" s="540" t="s">
        <v>1891</v>
      </c>
      <c r="C107" s="541" t="s">
        <v>2275</v>
      </c>
      <c r="D107" s="541" t="s">
        <v>1100</v>
      </c>
      <c r="E107" s="541" t="s">
        <v>3831</v>
      </c>
      <c r="F107" s="541" t="s">
        <v>3832</v>
      </c>
      <c r="G107" s="541" t="s">
        <v>3833</v>
      </c>
      <c r="H107" s="541" t="s">
        <v>3833</v>
      </c>
      <c r="I107" s="541" t="s">
        <v>3819</v>
      </c>
      <c r="J107" s="542" t="n">
        <v>3895926.0799002</v>
      </c>
      <c r="K107" s="543" t="s">
        <v>3834</v>
      </c>
      <c r="L107" s="273"/>
      <c r="M107" s="273"/>
      <c r="N107" s="273"/>
      <c r="O107" s="273"/>
      <c r="P107" s="273"/>
      <c r="Q107" s="273"/>
      <c r="R107" s="273"/>
      <c r="S107" s="273"/>
      <c r="T107" s="273"/>
      <c r="U107" s="273"/>
      <c r="V107" s="273"/>
      <c r="W107" s="273"/>
      <c r="X107" s="273"/>
      <c r="Y107" s="273"/>
      <c r="Z107" s="273"/>
    </row>
    <row r="108" customFormat="false" ht="15" hidden="false" customHeight="false" outlineLevel="0" collapsed="false">
      <c r="A108" s="539" t="s">
        <v>2496</v>
      </c>
      <c r="B108" s="540" t="s">
        <v>2497</v>
      </c>
      <c r="C108" s="541" t="s">
        <v>2275</v>
      </c>
      <c r="D108" s="541" t="s">
        <v>7</v>
      </c>
      <c r="E108" s="541" t="s">
        <v>3835</v>
      </c>
      <c r="F108" s="541" t="s">
        <v>3836</v>
      </c>
      <c r="G108" s="541" t="s">
        <v>3837</v>
      </c>
      <c r="H108" s="541" t="s">
        <v>3837</v>
      </c>
      <c r="I108" s="541" t="s">
        <v>3838</v>
      </c>
      <c r="J108" s="542" t="n">
        <v>3902654.3975902</v>
      </c>
      <c r="K108" s="543" t="s">
        <v>3839</v>
      </c>
      <c r="L108" s="273"/>
      <c r="M108" s="273"/>
      <c r="N108" s="273"/>
      <c r="O108" s="273"/>
      <c r="P108" s="273"/>
      <c r="Q108" s="273"/>
      <c r="R108" s="273"/>
      <c r="S108" s="273"/>
      <c r="T108" s="273"/>
      <c r="U108" s="273"/>
      <c r="V108" s="273"/>
      <c r="W108" s="273"/>
      <c r="X108" s="273"/>
      <c r="Y108" s="273"/>
      <c r="Z108" s="273"/>
    </row>
    <row r="109" customFormat="false" ht="15" hidden="false" customHeight="false" outlineLevel="0" collapsed="false">
      <c r="A109" s="539" t="s">
        <v>1261</v>
      </c>
      <c r="B109" s="540" t="s">
        <v>1262</v>
      </c>
      <c r="C109" s="541" t="s">
        <v>2275</v>
      </c>
      <c r="D109" s="541" t="s">
        <v>1199</v>
      </c>
      <c r="E109" s="541" t="s">
        <v>3840</v>
      </c>
      <c r="F109" s="541" t="s">
        <v>3841</v>
      </c>
      <c r="G109" s="541" t="s">
        <v>3842</v>
      </c>
      <c r="H109" s="541" t="s">
        <v>3842</v>
      </c>
      <c r="I109" s="541" t="s">
        <v>3838</v>
      </c>
      <c r="J109" s="542" t="n">
        <v>3909240.5251329</v>
      </c>
      <c r="K109" s="543" t="s">
        <v>3843</v>
      </c>
      <c r="L109" s="273"/>
      <c r="M109" s="273"/>
      <c r="N109" s="273"/>
      <c r="O109" s="273"/>
      <c r="P109" s="273"/>
      <c r="Q109" s="273"/>
      <c r="R109" s="273"/>
      <c r="S109" s="273"/>
      <c r="T109" s="273"/>
      <c r="U109" s="273"/>
      <c r="V109" s="273"/>
      <c r="W109" s="273"/>
      <c r="X109" s="273"/>
      <c r="Y109" s="273"/>
      <c r="Z109" s="273"/>
    </row>
    <row r="110" customFormat="false" ht="15" hidden="false" customHeight="false" outlineLevel="0" collapsed="false">
      <c r="A110" s="539" t="s">
        <v>3844</v>
      </c>
      <c r="B110" s="540" t="s">
        <v>3845</v>
      </c>
      <c r="C110" s="541" t="s">
        <v>1884</v>
      </c>
      <c r="D110" s="541" t="s">
        <v>25</v>
      </c>
      <c r="E110" s="541" t="s">
        <v>3846</v>
      </c>
      <c r="F110" s="541" t="s">
        <v>3758</v>
      </c>
      <c r="G110" s="541" t="s">
        <v>3847</v>
      </c>
      <c r="H110" s="541" t="s">
        <v>3847</v>
      </c>
      <c r="I110" s="541" t="s">
        <v>3838</v>
      </c>
      <c r="J110" s="542" t="n">
        <v>3915754.2461242</v>
      </c>
      <c r="K110" s="543" t="s">
        <v>3848</v>
      </c>
      <c r="L110" s="273"/>
      <c r="M110" s="273"/>
      <c r="N110" s="273"/>
      <c r="O110" s="273"/>
      <c r="P110" s="273"/>
      <c r="Q110" s="273"/>
      <c r="R110" s="273"/>
      <c r="S110" s="273"/>
      <c r="T110" s="273"/>
      <c r="U110" s="273"/>
      <c r="V110" s="273"/>
      <c r="W110" s="273"/>
      <c r="X110" s="273"/>
      <c r="Y110" s="273"/>
      <c r="Z110" s="273"/>
    </row>
    <row r="111" customFormat="false" ht="15" hidden="false" customHeight="false" outlineLevel="0" collapsed="false">
      <c r="A111" s="539" t="s">
        <v>3849</v>
      </c>
      <c r="B111" s="540" t="s">
        <v>3850</v>
      </c>
      <c r="C111" s="541" t="s">
        <v>1884</v>
      </c>
      <c r="D111" s="541" t="s">
        <v>25</v>
      </c>
      <c r="E111" s="541" t="s">
        <v>3851</v>
      </c>
      <c r="F111" s="541" t="s">
        <v>3758</v>
      </c>
      <c r="G111" s="541" t="s">
        <v>3852</v>
      </c>
      <c r="H111" s="541" t="s">
        <v>3852</v>
      </c>
      <c r="I111" s="541" t="s">
        <v>3838</v>
      </c>
      <c r="J111" s="542" t="n">
        <v>3922225.9071366</v>
      </c>
      <c r="K111" s="543" t="s">
        <v>3853</v>
      </c>
      <c r="L111" s="273"/>
      <c r="M111" s="273"/>
      <c r="N111" s="273"/>
      <c r="O111" s="273"/>
      <c r="P111" s="273"/>
      <c r="Q111" s="273"/>
      <c r="R111" s="273"/>
      <c r="S111" s="273"/>
      <c r="T111" s="273"/>
      <c r="U111" s="273"/>
      <c r="V111" s="273"/>
      <c r="W111" s="273"/>
      <c r="X111" s="273"/>
      <c r="Y111" s="273"/>
      <c r="Z111" s="273"/>
    </row>
    <row r="112" customFormat="false" ht="15" hidden="false" customHeight="false" outlineLevel="0" collapsed="false">
      <c r="A112" s="539" t="s">
        <v>3854</v>
      </c>
      <c r="B112" s="540" t="s">
        <v>3855</v>
      </c>
      <c r="C112" s="541" t="s">
        <v>3367</v>
      </c>
      <c r="D112" s="541" t="s">
        <v>25</v>
      </c>
      <c r="E112" s="541" t="s">
        <v>3747</v>
      </c>
      <c r="F112" s="541" t="s">
        <v>3474</v>
      </c>
      <c r="G112" s="541" t="s">
        <v>3856</v>
      </c>
      <c r="H112" s="541" t="s">
        <v>3856</v>
      </c>
      <c r="I112" s="541" t="s">
        <v>3857</v>
      </c>
      <c r="J112" s="542" t="n">
        <v>3928583.3437817</v>
      </c>
      <c r="K112" s="543" t="s">
        <v>3858</v>
      </c>
      <c r="L112" s="273"/>
      <c r="M112" s="273"/>
      <c r="N112" s="273"/>
      <c r="O112" s="273"/>
      <c r="P112" s="273"/>
      <c r="Q112" s="273"/>
      <c r="R112" s="273"/>
      <c r="S112" s="273"/>
      <c r="T112" s="273"/>
      <c r="U112" s="273"/>
      <c r="V112" s="273"/>
      <c r="W112" s="273"/>
      <c r="X112" s="273"/>
      <c r="Y112" s="273"/>
      <c r="Z112" s="273"/>
    </row>
    <row r="113" customFormat="false" ht="15" hidden="false" customHeight="false" outlineLevel="0" collapsed="false">
      <c r="A113" s="539" t="s">
        <v>2733</v>
      </c>
      <c r="B113" s="540" t="s">
        <v>2734</v>
      </c>
      <c r="C113" s="541" t="s">
        <v>2275</v>
      </c>
      <c r="D113" s="541" t="s">
        <v>152</v>
      </c>
      <c r="E113" s="541" t="s">
        <v>3859</v>
      </c>
      <c r="F113" s="541" t="s">
        <v>3860</v>
      </c>
      <c r="G113" s="541" t="s">
        <v>3861</v>
      </c>
      <c r="H113" s="541" t="s">
        <v>3861</v>
      </c>
      <c r="I113" s="541" t="s">
        <v>3857</v>
      </c>
      <c r="J113" s="542" t="n">
        <v>3934901.0648496</v>
      </c>
      <c r="K113" s="543" t="s">
        <v>3862</v>
      </c>
      <c r="L113" s="273"/>
      <c r="M113" s="273"/>
      <c r="N113" s="273"/>
      <c r="O113" s="273"/>
      <c r="P113" s="273"/>
      <c r="Q113" s="273"/>
      <c r="R113" s="273"/>
      <c r="S113" s="273"/>
      <c r="T113" s="273"/>
      <c r="U113" s="273"/>
      <c r="V113" s="273"/>
      <c r="W113" s="273"/>
      <c r="X113" s="273"/>
      <c r="Y113" s="273"/>
      <c r="Z113" s="273"/>
    </row>
    <row r="114" customFormat="false" ht="15" hidden="false" customHeight="false" outlineLevel="0" collapsed="false">
      <c r="A114" s="539" t="s">
        <v>3863</v>
      </c>
      <c r="B114" s="540" t="s">
        <v>3864</v>
      </c>
      <c r="C114" s="541" t="s">
        <v>3311</v>
      </c>
      <c r="D114" s="541" t="s">
        <v>2648</v>
      </c>
      <c r="E114" s="541" t="s">
        <v>3375</v>
      </c>
      <c r="F114" s="541" t="s">
        <v>3865</v>
      </c>
      <c r="G114" s="541" t="s">
        <v>3866</v>
      </c>
      <c r="H114" s="541" t="s">
        <v>3866</v>
      </c>
      <c r="I114" s="541" t="s">
        <v>3857</v>
      </c>
      <c r="J114" s="542" t="n">
        <v>3941000.0561153</v>
      </c>
      <c r="K114" s="543" t="s">
        <v>3867</v>
      </c>
      <c r="L114" s="273"/>
      <c r="M114" s="273"/>
      <c r="N114" s="273"/>
      <c r="O114" s="273"/>
      <c r="P114" s="273"/>
      <c r="Q114" s="273"/>
      <c r="R114" s="273"/>
      <c r="S114" s="273"/>
      <c r="T114" s="273"/>
      <c r="U114" s="273"/>
      <c r="V114" s="273"/>
      <c r="W114" s="273"/>
      <c r="X114" s="273"/>
      <c r="Y114" s="273"/>
      <c r="Z114" s="273"/>
    </row>
    <row r="115" customFormat="false" ht="15" hidden="false" customHeight="false" outlineLevel="0" collapsed="false">
      <c r="A115" s="539" t="s">
        <v>3868</v>
      </c>
      <c r="B115" s="540" t="s">
        <v>3869</v>
      </c>
      <c r="C115" s="541" t="s">
        <v>1884</v>
      </c>
      <c r="D115" s="541" t="s">
        <v>25</v>
      </c>
      <c r="E115" s="541" t="s">
        <v>3870</v>
      </c>
      <c r="F115" s="541" t="s">
        <v>3758</v>
      </c>
      <c r="G115" s="541" t="s">
        <v>3871</v>
      </c>
      <c r="H115" s="541" t="s">
        <v>3871</v>
      </c>
      <c r="I115" s="541" t="s">
        <v>3857</v>
      </c>
      <c r="J115" s="542" t="n">
        <v>3946963.5739759</v>
      </c>
      <c r="K115" s="543" t="s">
        <v>3872</v>
      </c>
      <c r="L115" s="273"/>
      <c r="M115" s="273"/>
      <c r="N115" s="273"/>
      <c r="O115" s="273"/>
      <c r="P115" s="273"/>
      <c r="Q115" s="273"/>
      <c r="R115" s="273"/>
      <c r="S115" s="273"/>
      <c r="T115" s="273"/>
      <c r="U115" s="273"/>
      <c r="V115" s="273"/>
      <c r="W115" s="273"/>
      <c r="X115" s="273"/>
      <c r="Y115" s="273"/>
      <c r="Z115" s="273"/>
    </row>
    <row r="116" customFormat="false" ht="15" hidden="false" customHeight="false" outlineLevel="0" collapsed="false">
      <c r="A116" s="539" t="s">
        <v>2583</v>
      </c>
      <c r="B116" s="540" t="s">
        <v>2584</v>
      </c>
      <c r="C116" s="541" t="s">
        <v>3873</v>
      </c>
      <c r="D116" s="541" t="s">
        <v>7</v>
      </c>
      <c r="E116" s="541" t="s">
        <v>3874</v>
      </c>
      <c r="F116" s="541" t="s">
        <v>3875</v>
      </c>
      <c r="G116" s="541" t="s">
        <v>3876</v>
      </c>
      <c r="H116" s="541" t="s">
        <v>3876</v>
      </c>
      <c r="I116" s="541" t="s">
        <v>3857</v>
      </c>
      <c r="J116" s="542" t="n">
        <v>3952925.308784</v>
      </c>
      <c r="K116" s="543" t="s">
        <v>3877</v>
      </c>
      <c r="L116" s="273"/>
      <c r="M116" s="273"/>
      <c r="N116" s="273"/>
      <c r="O116" s="273"/>
      <c r="P116" s="273"/>
      <c r="Q116" s="273"/>
      <c r="R116" s="273"/>
      <c r="S116" s="273"/>
      <c r="T116" s="273"/>
      <c r="U116" s="273"/>
      <c r="V116" s="273"/>
      <c r="W116" s="273"/>
      <c r="X116" s="273"/>
      <c r="Y116" s="273"/>
      <c r="Z116" s="273"/>
    </row>
    <row r="117" customFormat="false" ht="15" hidden="false" customHeight="false" outlineLevel="0" collapsed="false">
      <c r="A117" s="539" t="s">
        <v>3878</v>
      </c>
      <c r="B117" s="540" t="s">
        <v>3879</v>
      </c>
      <c r="C117" s="541" t="s">
        <v>3367</v>
      </c>
      <c r="D117" s="541" t="s">
        <v>25</v>
      </c>
      <c r="E117" s="541" t="s">
        <v>3880</v>
      </c>
      <c r="F117" s="541" t="s">
        <v>3881</v>
      </c>
      <c r="G117" s="541" t="s">
        <v>3882</v>
      </c>
      <c r="H117" s="541" t="s">
        <v>3882</v>
      </c>
      <c r="I117" s="541" t="s">
        <v>3883</v>
      </c>
      <c r="J117" s="542" t="n">
        <v>3958811.3929986</v>
      </c>
      <c r="K117" s="543" t="s">
        <v>3884</v>
      </c>
      <c r="L117" s="273"/>
      <c r="M117" s="273"/>
      <c r="N117" s="273"/>
      <c r="O117" s="273"/>
      <c r="P117" s="273"/>
      <c r="Q117" s="273"/>
      <c r="R117" s="273"/>
      <c r="S117" s="273"/>
      <c r="T117" s="273"/>
      <c r="U117" s="273"/>
      <c r="V117" s="273"/>
      <c r="W117" s="273"/>
      <c r="X117" s="273"/>
      <c r="Y117" s="273"/>
      <c r="Z117" s="273"/>
    </row>
    <row r="118" customFormat="false" ht="15" hidden="false" customHeight="false" outlineLevel="0" collapsed="false">
      <c r="A118" s="539" t="s">
        <v>1802</v>
      </c>
      <c r="B118" s="540" t="s">
        <v>1803</v>
      </c>
      <c r="C118" s="541" t="s">
        <v>2275</v>
      </c>
      <c r="D118" s="541" t="s">
        <v>65</v>
      </c>
      <c r="E118" s="541" t="s">
        <v>3885</v>
      </c>
      <c r="F118" s="541" t="s">
        <v>3886</v>
      </c>
      <c r="G118" s="541" t="s">
        <v>3887</v>
      </c>
      <c r="H118" s="541" t="s">
        <v>3887</v>
      </c>
      <c r="I118" s="541" t="s">
        <v>3883</v>
      </c>
      <c r="J118" s="542" t="n">
        <v>3964486.6785009</v>
      </c>
      <c r="K118" s="543" t="s">
        <v>3888</v>
      </c>
      <c r="L118" s="273"/>
      <c r="M118" s="273"/>
      <c r="N118" s="273"/>
      <c r="O118" s="273"/>
      <c r="P118" s="273"/>
      <c r="Q118" s="273"/>
      <c r="R118" s="273"/>
      <c r="S118" s="273"/>
      <c r="T118" s="273"/>
      <c r="U118" s="273"/>
      <c r="V118" s="273"/>
      <c r="W118" s="273"/>
      <c r="X118" s="273"/>
      <c r="Y118" s="273"/>
      <c r="Z118" s="273"/>
    </row>
    <row r="119" customFormat="false" ht="15" hidden="false" customHeight="false" outlineLevel="0" collapsed="false">
      <c r="A119" s="539" t="s">
        <v>1434</v>
      </c>
      <c r="B119" s="540" t="s">
        <v>1435</v>
      </c>
      <c r="C119" s="541" t="s">
        <v>2275</v>
      </c>
      <c r="D119" s="541" t="s">
        <v>1199</v>
      </c>
      <c r="E119" s="541" t="s">
        <v>3889</v>
      </c>
      <c r="F119" s="541" t="s">
        <v>3890</v>
      </c>
      <c r="G119" s="541" t="s">
        <v>3891</v>
      </c>
      <c r="H119" s="541" t="s">
        <v>3891</v>
      </c>
      <c r="I119" s="541" t="s">
        <v>3883</v>
      </c>
      <c r="J119" s="542" t="n">
        <v>3970072.2612998</v>
      </c>
      <c r="K119" s="543" t="s">
        <v>3892</v>
      </c>
      <c r="L119" s="273"/>
      <c r="M119" s="273"/>
      <c r="N119" s="273"/>
      <c r="O119" s="273"/>
      <c r="P119" s="273"/>
      <c r="Q119" s="273"/>
      <c r="R119" s="273"/>
      <c r="S119" s="273"/>
      <c r="T119" s="273"/>
      <c r="U119" s="273"/>
      <c r="V119" s="273"/>
      <c r="W119" s="273"/>
      <c r="X119" s="273"/>
      <c r="Y119" s="273"/>
      <c r="Z119" s="273"/>
    </row>
    <row r="120" customFormat="false" ht="15" hidden="false" customHeight="false" outlineLevel="0" collapsed="false">
      <c r="A120" s="539" t="s">
        <v>2595</v>
      </c>
      <c r="B120" s="540" t="s">
        <v>2596</v>
      </c>
      <c r="C120" s="541" t="s">
        <v>2275</v>
      </c>
      <c r="D120" s="541" t="s">
        <v>1199</v>
      </c>
      <c r="E120" s="541" t="s">
        <v>3893</v>
      </c>
      <c r="F120" s="541" t="s">
        <v>3894</v>
      </c>
      <c r="G120" s="541" t="s">
        <v>3895</v>
      </c>
      <c r="H120" s="541" t="s">
        <v>3895</v>
      </c>
      <c r="I120" s="541" t="s">
        <v>3896</v>
      </c>
      <c r="J120" s="542" t="n">
        <v>3975472.3790637</v>
      </c>
      <c r="K120" s="543" t="s">
        <v>3897</v>
      </c>
      <c r="L120" s="273"/>
      <c r="M120" s="273"/>
      <c r="N120" s="273"/>
      <c r="O120" s="273"/>
      <c r="P120" s="273"/>
      <c r="Q120" s="273"/>
      <c r="R120" s="273"/>
      <c r="S120" s="273"/>
      <c r="T120" s="273"/>
      <c r="U120" s="273"/>
      <c r="V120" s="273"/>
      <c r="W120" s="273"/>
      <c r="X120" s="273"/>
      <c r="Y120" s="273"/>
      <c r="Z120" s="273"/>
    </row>
    <row r="121" customFormat="false" ht="15" hidden="false" customHeight="false" outlineLevel="0" collapsed="false">
      <c r="A121" s="539" t="s">
        <v>1615</v>
      </c>
      <c r="B121" s="540" t="s">
        <v>1616</v>
      </c>
      <c r="C121" s="541" t="s">
        <v>3367</v>
      </c>
      <c r="D121" s="541" t="s">
        <v>7</v>
      </c>
      <c r="E121" s="541" t="s">
        <v>3898</v>
      </c>
      <c r="F121" s="541" t="s">
        <v>3899</v>
      </c>
      <c r="G121" s="541" t="s">
        <v>3900</v>
      </c>
      <c r="H121" s="541" t="s">
        <v>3900</v>
      </c>
      <c r="I121" s="541" t="s">
        <v>3896</v>
      </c>
      <c r="J121" s="542" t="n">
        <v>3980847.5400217</v>
      </c>
      <c r="K121" s="543" t="s">
        <v>3901</v>
      </c>
      <c r="L121" s="273"/>
      <c r="M121" s="273"/>
      <c r="N121" s="273"/>
      <c r="O121" s="273"/>
      <c r="P121" s="273"/>
      <c r="Q121" s="273"/>
      <c r="R121" s="273"/>
      <c r="S121" s="273"/>
      <c r="T121" s="273"/>
      <c r="U121" s="273"/>
      <c r="V121" s="273"/>
      <c r="W121" s="273"/>
      <c r="X121" s="273"/>
      <c r="Y121" s="273"/>
      <c r="Z121" s="273"/>
    </row>
    <row r="122" customFormat="false" ht="15" hidden="false" customHeight="false" outlineLevel="0" collapsed="false">
      <c r="A122" s="539" t="s">
        <v>2960</v>
      </c>
      <c r="B122" s="540" t="s">
        <v>2961</v>
      </c>
      <c r="C122" s="541" t="s">
        <v>2275</v>
      </c>
      <c r="D122" s="541" t="s">
        <v>152</v>
      </c>
      <c r="E122" s="541" t="s">
        <v>3902</v>
      </c>
      <c r="F122" s="541" t="s">
        <v>3903</v>
      </c>
      <c r="G122" s="541" t="s">
        <v>3904</v>
      </c>
      <c r="H122" s="541" t="s">
        <v>3904</v>
      </c>
      <c r="I122" s="541" t="s">
        <v>3896</v>
      </c>
      <c r="J122" s="542" t="n">
        <v>3986116.0275417</v>
      </c>
      <c r="K122" s="543" t="s">
        <v>3905</v>
      </c>
      <c r="L122" s="273"/>
      <c r="M122" s="273"/>
      <c r="N122" s="273"/>
      <c r="O122" s="273"/>
      <c r="P122" s="273"/>
      <c r="Q122" s="273"/>
      <c r="R122" s="273"/>
      <c r="S122" s="273"/>
      <c r="T122" s="273"/>
      <c r="U122" s="273"/>
      <c r="V122" s="273"/>
      <c r="W122" s="273"/>
      <c r="X122" s="273"/>
      <c r="Y122" s="273"/>
      <c r="Z122" s="273"/>
    </row>
    <row r="123" customFormat="false" ht="15" hidden="false" customHeight="false" outlineLevel="0" collapsed="false">
      <c r="A123" s="539" t="s">
        <v>3906</v>
      </c>
      <c r="B123" s="540" t="s">
        <v>3907</v>
      </c>
      <c r="C123" s="541" t="s">
        <v>1884</v>
      </c>
      <c r="D123" s="541" t="s">
        <v>25</v>
      </c>
      <c r="E123" s="541" t="s">
        <v>3908</v>
      </c>
      <c r="F123" s="541" t="s">
        <v>3909</v>
      </c>
      <c r="G123" s="541" t="s">
        <v>3910</v>
      </c>
      <c r="H123" s="541" t="s">
        <v>3910</v>
      </c>
      <c r="I123" s="541" t="s">
        <v>3896</v>
      </c>
      <c r="J123" s="542" t="n">
        <v>3991303.0577352</v>
      </c>
      <c r="K123" s="543" t="s">
        <v>3911</v>
      </c>
      <c r="L123" s="273"/>
      <c r="M123" s="273"/>
      <c r="N123" s="273"/>
      <c r="O123" s="273"/>
      <c r="P123" s="273"/>
      <c r="Q123" s="273"/>
      <c r="R123" s="273"/>
      <c r="S123" s="273"/>
      <c r="T123" s="273"/>
      <c r="U123" s="273"/>
      <c r="V123" s="273"/>
      <c r="W123" s="273"/>
      <c r="X123" s="273"/>
      <c r="Y123" s="273"/>
      <c r="Z123" s="273"/>
    </row>
    <row r="124" customFormat="false" ht="15" hidden="false" customHeight="false" outlineLevel="0" collapsed="false">
      <c r="A124" s="539" t="s">
        <v>1762</v>
      </c>
      <c r="B124" s="540" t="s">
        <v>1763</v>
      </c>
      <c r="C124" s="541" t="s">
        <v>2275</v>
      </c>
      <c r="D124" s="541" t="s">
        <v>1100</v>
      </c>
      <c r="E124" s="541" t="s">
        <v>3912</v>
      </c>
      <c r="F124" s="541" t="s">
        <v>3913</v>
      </c>
      <c r="G124" s="541" t="s">
        <v>3914</v>
      </c>
      <c r="H124" s="541" t="s">
        <v>3914</v>
      </c>
      <c r="I124" s="541" t="s">
        <v>3896</v>
      </c>
      <c r="J124" s="542" t="n">
        <v>3996483.478806</v>
      </c>
      <c r="K124" s="543" t="s">
        <v>3915</v>
      </c>
      <c r="L124" s="273"/>
      <c r="M124" s="273"/>
      <c r="N124" s="273"/>
      <c r="O124" s="273"/>
      <c r="P124" s="273"/>
      <c r="Q124" s="273"/>
      <c r="R124" s="273"/>
      <c r="S124" s="273"/>
      <c r="T124" s="273"/>
      <c r="U124" s="273"/>
      <c r="V124" s="273"/>
      <c r="W124" s="273"/>
      <c r="X124" s="273"/>
      <c r="Y124" s="273"/>
      <c r="Z124" s="273"/>
    </row>
    <row r="125" customFormat="false" ht="15" hidden="false" customHeight="false" outlineLevel="0" collapsed="false">
      <c r="A125" s="539" t="s">
        <v>2812</v>
      </c>
      <c r="B125" s="540" t="s">
        <v>2813</v>
      </c>
      <c r="C125" s="541" t="s">
        <v>2275</v>
      </c>
      <c r="D125" s="541" t="s">
        <v>152</v>
      </c>
      <c r="E125" s="541" t="s">
        <v>3916</v>
      </c>
      <c r="F125" s="541" t="s">
        <v>3917</v>
      </c>
      <c r="G125" s="541" t="s">
        <v>3918</v>
      </c>
      <c r="H125" s="541" t="s">
        <v>3918</v>
      </c>
      <c r="I125" s="541" t="s">
        <v>3896</v>
      </c>
      <c r="J125" s="542" t="n">
        <v>4001614.03308</v>
      </c>
      <c r="K125" s="543" t="s">
        <v>3919</v>
      </c>
      <c r="L125" s="273"/>
      <c r="M125" s="273"/>
      <c r="N125" s="273"/>
      <c r="O125" s="273"/>
      <c r="P125" s="273"/>
      <c r="Q125" s="273"/>
      <c r="R125" s="273"/>
      <c r="S125" s="273"/>
      <c r="T125" s="273"/>
      <c r="U125" s="273"/>
      <c r="V125" s="273"/>
      <c r="W125" s="273"/>
      <c r="X125" s="273"/>
      <c r="Y125" s="273"/>
      <c r="Z125" s="273"/>
    </row>
    <row r="126" customFormat="false" ht="15" hidden="false" customHeight="false" outlineLevel="0" collapsed="false">
      <c r="A126" s="539" t="s">
        <v>3920</v>
      </c>
      <c r="B126" s="540" t="s">
        <v>3921</v>
      </c>
      <c r="C126" s="541" t="s">
        <v>3311</v>
      </c>
      <c r="D126" s="541" t="s">
        <v>1199</v>
      </c>
      <c r="E126" s="541" t="s">
        <v>3724</v>
      </c>
      <c r="F126" s="541" t="s">
        <v>3922</v>
      </c>
      <c r="G126" s="541" t="s">
        <v>3923</v>
      </c>
      <c r="H126" s="541" t="s">
        <v>3923</v>
      </c>
      <c r="I126" s="541" t="s">
        <v>3924</v>
      </c>
      <c r="J126" s="542" t="n">
        <v>4006627.1747155</v>
      </c>
      <c r="K126" s="543" t="s">
        <v>3925</v>
      </c>
      <c r="L126" s="273"/>
      <c r="M126" s="273"/>
      <c r="N126" s="273"/>
      <c r="O126" s="273"/>
      <c r="P126" s="273"/>
      <c r="Q126" s="273"/>
      <c r="R126" s="273"/>
      <c r="S126" s="273"/>
      <c r="T126" s="273"/>
      <c r="U126" s="273"/>
      <c r="V126" s="273"/>
      <c r="W126" s="273"/>
      <c r="X126" s="273"/>
      <c r="Y126" s="273"/>
      <c r="Z126" s="273"/>
    </row>
    <row r="127" customFormat="false" ht="15" hidden="false" customHeight="false" outlineLevel="0" collapsed="false">
      <c r="A127" s="539" t="s">
        <v>1835</v>
      </c>
      <c r="B127" s="540" t="s">
        <v>1836</v>
      </c>
      <c r="C127" s="541" t="s">
        <v>2275</v>
      </c>
      <c r="D127" s="541" t="s">
        <v>1483</v>
      </c>
      <c r="E127" s="541" t="s">
        <v>3926</v>
      </c>
      <c r="F127" s="541" t="s">
        <v>3927</v>
      </c>
      <c r="G127" s="541" t="s">
        <v>3928</v>
      </c>
      <c r="H127" s="541" t="s">
        <v>3928</v>
      </c>
      <c r="I127" s="541" t="s">
        <v>3924</v>
      </c>
      <c r="J127" s="542" t="n">
        <v>4011624.2173286</v>
      </c>
      <c r="K127" s="543" t="s">
        <v>3929</v>
      </c>
      <c r="L127" s="273"/>
      <c r="M127" s="273"/>
      <c r="N127" s="273"/>
      <c r="O127" s="273"/>
      <c r="P127" s="273"/>
      <c r="Q127" s="273"/>
      <c r="R127" s="273"/>
      <c r="S127" s="273"/>
      <c r="T127" s="273"/>
      <c r="U127" s="273"/>
      <c r="V127" s="273"/>
      <c r="W127" s="273"/>
      <c r="X127" s="273"/>
      <c r="Y127" s="273"/>
      <c r="Z127" s="273"/>
    </row>
    <row r="128" customFormat="false" ht="15" hidden="false" customHeight="false" outlineLevel="0" collapsed="false">
      <c r="A128" s="539" t="s">
        <v>1625</v>
      </c>
      <c r="B128" s="540" t="s">
        <v>1626</v>
      </c>
      <c r="C128" s="541" t="s">
        <v>2275</v>
      </c>
      <c r="D128" s="541" t="s">
        <v>1352</v>
      </c>
      <c r="E128" s="541" t="s">
        <v>3930</v>
      </c>
      <c r="F128" s="541" t="s">
        <v>3931</v>
      </c>
      <c r="G128" s="541" t="s">
        <v>3932</v>
      </c>
      <c r="H128" s="541" t="s">
        <v>3932</v>
      </c>
      <c r="I128" s="541" t="s">
        <v>3924</v>
      </c>
      <c r="J128" s="542" t="n">
        <v>4016538.313925</v>
      </c>
      <c r="K128" s="543" t="s">
        <v>3933</v>
      </c>
      <c r="L128" s="273"/>
      <c r="M128" s="273"/>
      <c r="N128" s="273"/>
      <c r="O128" s="273"/>
      <c r="P128" s="273"/>
      <c r="Q128" s="273"/>
      <c r="R128" s="273"/>
      <c r="S128" s="273"/>
      <c r="T128" s="273"/>
      <c r="U128" s="273"/>
      <c r="V128" s="273"/>
      <c r="W128" s="273"/>
      <c r="X128" s="273"/>
      <c r="Y128" s="273"/>
      <c r="Z128" s="273"/>
    </row>
    <row r="129" customFormat="false" ht="15" hidden="false" customHeight="false" outlineLevel="0" collapsed="false">
      <c r="A129" s="539" t="s">
        <v>2984</v>
      </c>
      <c r="B129" s="540" t="s">
        <v>2985</v>
      </c>
      <c r="C129" s="541" t="s">
        <v>2275</v>
      </c>
      <c r="D129" s="541" t="s">
        <v>1483</v>
      </c>
      <c r="E129" s="541" t="s">
        <v>3934</v>
      </c>
      <c r="F129" s="541" t="s">
        <v>3935</v>
      </c>
      <c r="G129" s="541" t="s">
        <v>3936</v>
      </c>
      <c r="H129" s="541" t="s">
        <v>3936</v>
      </c>
      <c r="I129" s="541" t="s">
        <v>3924</v>
      </c>
      <c r="J129" s="542" t="n">
        <v>4021376.5646652</v>
      </c>
      <c r="K129" s="543" t="s">
        <v>3937</v>
      </c>
      <c r="L129" s="273"/>
      <c r="M129" s="273"/>
      <c r="N129" s="273"/>
      <c r="O129" s="273"/>
      <c r="P129" s="273"/>
      <c r="Q129" s="273"/>
      <c r="R129" s="273"/>
      <c r="S129" s="273"/>
      <c r="T129" s="273"/>
      <c r="U129" s="273"/>
      <c r="V129" s="273"/>
      <c r="W129" s="273"/>
      <c r="X129" s="273"/>
      <c r="Y129" s="273"/>
      <c r="Z129" s="273"/>
    </row>
    <row r="130" customFormat="false" ht="15" hidden="false" customHeight="false" outlineLevel="0" collapsed="false">
      <c r="A130" s="539" t="s">
        <v>3938</v>
      </c>
      <c r="B130" s="540" t="s">
        <v>3939</v>
      </c>
      <c r="C130" s="541" t="s">
        <v>2275</v>
      </c>
      <c r="D130" s="541" t="s">
        <v>7</v>
      </c>
      <c r="E130" s="541" t="s">
        <v>3940</v>
      </c>
      <c r="F130" s="541" t="s">
        <v>3941</v>
      </c>
      <c r="G130" s="541" t="s">
        <v>3942</v>
      </c>
      <c r="H130" s="541" t="s">
        <v>3942</v>
      </c>
      <c r="I130" s="541" t="s">
        <v>3924</v>
      </c>
      <c r="J130" s="542" t="n">
        <v>4026160.2927333</v>
      </c>
      <c r="K130" s="543" t="s">
        <v>3943</v>
      </c>
      <c r="L130" s="273"/>
      <c r="M130" s="273"/>
      <c r="N130" s="273"/>
      <c r="O130" s="273"/>
      <c r="P130" s="273"/>
      <c r="Q130" s="273"/>
      <c r="R130" s="273"/>
      <c r="S130" s="273"/>
      <c r="T130" s="273"/>
      <c r="U130" s="273"/>
      <c r="V130" s="273"/>
      <c r="W130" s="273"/>
      <c r="X130" s="273"/>
      <c r="Y130" s="273"/>
      <c r="Z130" s="273"/>
    </row>
    <row r="131" customFormat="false" ht="15" hidden="false" customHeight="false" outlineLevel="0" collapsed="false">
      <c r="A131" s="539" t="s">
        <v>2669</v>
      </c>
      <c r="B131" s="540" t="s">
        <v>2670</v>
      </c>
      <c r="C131" s="541" t="s">
        <v>2275</v>
      </c>
      <c r="D131" s="541" t="s">
        <v>1483</v>
      </c>
      <c r="E131" s="541" t="s">
        <v>3944</v>
      </c>
      <c r="F131" s="541" t="s">
        <v>3945</v>
      </c>
      <c r="G131" s="541" t="s">
        <v>3946</v>
      </c>
      <c r="H131" s="541" t="s">
        <v>3946</v>
      </c>
      <c r="I131" s="541" t="s">
        <v>3947</v>
      </c>
      <c r="J131" s="542" t="n">
        <v>4030790.9291917</v>
      </c>
      <c r="K131" s="543" t="s">
        <v>3948</v>
      </c>
      <c r="L131" s="273"/>
      <c r="M131" s="273"/>
      <c r="N131" s="273"/>
      <c r="O131" s="273"/>
      <c r="P131" s="273"/>
      <c r="Q131" s="273"/>
      <c r="R131" s="273"/>
      <c r="S131" s="273"/>
      <c r="T131" s="273"/>
      <c r="U131" s="273"/>
      <c r="V131" s="273"/>
      <c r="W131" s="273"/>
      <c r="X131" s="273"/>
      <c r="Y131" s="273"/>
      <c r="Z131" s="273"/>
    </row>
    <row r="132" customFormat="false" ht="15" hidden="false" customHeight="false" outlineLevel="0" collapsed="false">
      <c r="A132" s="539" t="s">
        <v>2828</v>
      </c>
      <c r="B132" s="540" t="s">
        <v>2829</v>
      </c>
      <c r="C132" s="541" t="s">
        <v>2275</v>
      </c>
      <c r="D132" s="541" t="s">
        <v>1483</v>
      </c>
      <c r="E132" s="541" t="s">
        <v>3676</v>
      </c>
      <c r="F132" s="541" t="s">
        <v>3949</v>
      </c>
      <c r="G132" s="541" t="s">
        <v>3950</v>
      </c>
      <c r="H132" s="541" t="s">
        <v>3950</v>
      </c>
      <c r="I132" s="541" t="s">
        <v>3947</v>
      </c>
      <c r="J132" s="542" t="n">
        <v>4035333.0719922</v>
      </c>
      <c r="K132" s="543" t="s">
        <v>3951</v>
      </c>
      <c r="L132" s="273"/>
      <c r="M132" s="273"/>
      <c r="N132" s="273"/>
      <c r="O132" s="273"/>
      <c r="P132" s="273"/>
      <c r="Q132" s="273"/>
      <c r="R132" s="273"/>
      <c r="S132" s="273"/>
      <c r="T132" s="273"/>
      <c r="U132" s="273"/>
      <c r="V132" s="273"/>
      <c r="W132" s="273"/>
      <c r="X132" s="273"/>
      <c r="Y132" s="273"/>
      <c r="Z132" s="273"/>
    </row>
    <row r="133" customFormat="false" ht="15" hidden="false" customHeight="false" outlineLevel="0" collapsed="false">
      <c r="A133" s="539" t="s">
        <v>1587</v>
      </c>
      <c r="B133" s="540" t="s">
        <v>1588</v>
      </c>
      <c r="C133" s="541" t="s">
        <v>2275</v>
      </c>
      <c r="D133" s="541" t="s">
        <v>1100</v>
      </c>
      <c r="E133" s="541" t="s">
        <v>3952</v>
      </c>
      <c r="F133" s="541" t="s">
        <v>3953</v>
      </c>
      <c r="G133" s="541" t="s">
        <v>3954</v>
      </c>
      <c r="H133" s="541" t="s">
        <v>3954</v>
      </c>
      <c r="I133" s="541" t="s">
        <v>3947</v>
      </c>
      <c r="J133" s="542" t="n">
        <v>4039762.0846165</v>
      </c>
      <c r="K133" s="543" t="s">
        <v>3955</v>
      </c>
      <c r="L133" s="273"/>
      <c r="M133" s="273"/>
      <c r="N133" s="273"/>
      <c r="O133" s="273"/>
      <c r="P133" s="273"/>
      <c r="Q133" s="273"/>
      <c r="R133" s="273"/>
      <c r="S133" s="273"/>
      <c r="T133" s="273"/>
      <c r="U133" s="273"/>
      <c r="V133" s="273"/>
      <c r="W133" s="273"/>
      <c r="X133" s="273"/>
      <c r="Y133" s="273"/>
      <c r="Z133" s="273"/>
    </row>
    <row r="134" customFormat="false" ht="15" hidden="false" customHeight="false" outlineLevel="0" collapsed="false">
      <c r="A134" s="539" t="s">
        <v>1551</v>
      </c>
      <c r="B134" s="540" t="s">
        <v>1552</v>
      </c>
      <c r="C134" s="541" t="s">
        <v>2275</v>
      </c>
      <c r="D134" s="541" t="s">
        <v>7</v>
      </c>
      <c r="E134" s="541" t="s">
        <v>3956</v>
      </c>
      <c r="F134" s="541" t="s">
        <v>3957</v>
      </c>
      <c r="G134" s="541" t="s">
        <v>3958</v>
      </c>
      <c r="H134" s="541" t="s">
        <v>3958</v>
      </c>
      <c r="I134" s="541" t="s">
        <v>3947</v>
      </c>
      <c r="J134" s="542" t="n">
        <v>4044184.0496839</v>
      </c>
      <c r="K134" s="543" t="s">
        <v>3959</v>
      </c>
      <c r="L134" s="273"/>
      <c r="M134" s="273"/>
      <c r="N134" s="273"/>
      <c r="O134" s="273"/>
      <c r="P134" s="273"/>
      <c r="Q134" s="273"/>
      <c r="R134" s="273"/>
      <c r="S134" s="273"/>
      <c r="T134" s="273"/>
      <c r="U134" s="273"/>
      <c r="V134" s="273"/>
      <c r="W134" s="273"/>
      <c r="X134" s="273"/>
      <c r="Y134" s="273"/>
      <c r="Z134" s="273"/>
    </row>
    <row r="135" customFormat="false" ht="15" hidden="false" customHeight="false" outlineLevel="0" collapsed="false">
      <c r="A135" s="539" t="s">
        <v>1685</v>
      </c>
      <c r="B135" s="540" t="s">
        <v>1686</v>
      </c>
      <c r="C135" s="541" t="s">
        <v>2275</v>
      </c>
      <c r="D135" s="541" t="s">
        <v>152</v>
      </c>
      <c r="E135" s="541" t="s">
        <v>3960</v>
      </c>
      <c r="F135" s="541" t="s">
        <v>3961</v>
      </c>
      <c r="G135" s="541" t="s">
        <v>3962</v>
      </c>
      <c r="H135" s="541" t="s">
        <v>3962</v>
      </c>
      <c r="I135" s="541" t="s">
        <v>3947</v>
      </c>
      <c r="J135" s="542" t="n">
        <v>4048593.1839993</v>
      </c>
      <c r="K135" s="543" t="s">
        <v>3963</v>
      </c>
      <c r="L135" s="273"/>
      <c r="M135" s="273"/>
      <c r="N135" s="273"/>
      <c r="O135" s="273"/>
      <c r="P135" s="273"/>
      <c r="Q135" s="273"/>
      <c r="R135" s="273"/>
      <c r="S135" s="273"/>
      <c r="T135" s="273"/>
      <c r="U135" s="273"/>
      <c r="V135" s="273"/>
      <c r="W135" s="273"/>
      <c r="X135" s="273"/>
      <c r="Y135" s="273"/>
      <c r="Z135" s="273"/>
    </row>
    <row r="136" customFormat="false" ht="15" hidden="false" customHeight="false" outlineLevel="0" collapsed="false">
      <c r="A136" s="539" t="s">
        <v>3964</v>
      </c>
      <c r="B136" s="540" t="s">
        <v>3965</v>
      </c>
      <c r="C136" s="541" t="s">
        <v>3367</v>
      </c>
      <c r="D136" s="541" t="s">
        <v>25</v>
      </c>
      <c r="E136" s="541" t="s">
        <v>3966</v>
      </c>
      <c r="F136" s="541" t="s">
        <v>3967</v>
      </c>
      <c r="G136" s="541" t="s">
        <v>3968</v>
      </c>
      <c r="H136" s="541" t="s">
        <v>3968</v>
      </c>
      <c r="I136" s="541" t="s">
        <v>3947</v>
      </c>
      <c r="J136" s="542" t="n">
        <v>4052818.9342889</v>
      </c>
      <c r="K136" s="543" t="s">
        <v>3969</v>
      </c>
      <c r="L136" s="273"/>
      <c r="M136" s="273"/>
      <c r="N136" s="273"/>
      <c r="O136" s="273"/>
      <c r="P136" s="273"/>
      <c r="Q136" s="273"/>
      <c r="R136" s="273"/>
      <c r="S136" s="273"/>
      <c r="T136" s="273"/>
      <c r="U136" s="273"/>
      <c r="V136" s="273"/>
      <c r="W136" s="273"/>
      <c r="X136" s="273"/>
      <c r="Y136" s="273"/>
      <c r="Z136" s="273"/>
    </row>
    <row r="137" customFormat="false" ht="15" hidden="false" customHeight="false" outlineLevel="0" collapsed="false">
      <c r="A137" s="539" t="s">
        <v>2579</v>
      </c>
      <c r="B137" s="540" t="s">
        <v>2580</v>
      </c>
      <c r="C137" s="541" t="s">
        <v>3873</v>
      </c>
      <c r="D137" s="541" t="s">
        <v>7</v>
      </c>
      <c r="E137" s="541" t="s">
        <v>3970</v>
      </c>
      <c r="F137" s="541" t="s">
        <v>3971</v>
      </c>
      <c r="G137" s="541" t="s">
        <v>3972</v>
      </c>
      <c r="H137" s="541" t="s">
        <v>3972</v>
      </c>
      <c r="I137" s="541" t="s">
        <v>3947</v>
      </c>
      <c r="J137" s="542" t="n">
        <v>4057015.6226481</v>
      </c>
      <c r="K137" s="543" t="s">
        <v>3973</v>
      </c>
      <c r="L137" s="273"/>
      <c r="M137" s="273"/>
      <c r="N137" s="273"/>
      <c r="O137" s="273"/>
      <c r="P137" s="273"/>
      <c r="Q137" s="273"/>
      <c r="R137" s="273"/>
      <c r="S137" s="273"/>
      <c r="T137" s="273"/>
      <c r="U137" s="273"/>
      <c r="V137" s="273"/>
      <c r="W137" s="273"/>
      <c r="X137" s="273"/>
      <c r="Y137" s="273"/>
      <c r="Z137" s="273"/>
    </row>
    <row r="138" customFormat="false" ht="15" hidden="false" customHeight="false" outlineLevel="0" collapsed="false">
      <c r="A138" s="539" t="s">
        <v>2180</v>
      </c>
      <c r="B138" s="540" t="s">
        <v>2181</v>
      </c>
      <c r="C138" s="541" t="s">
        <v>2275</v>
      </c>
      <c r="D138" s="541" t="s">
        <v>152</v>
      </c>
      <c r="E138" s="541" t="s">
        <v>3974</v>
      </c>
      <c r="F138" s="541" t="s">
        <v>3975</v>
      </c>
      <c r="G138" s="541" t="s">
        <v>3976</v>
      </c>
      <c r="H138" s="541" t="s">
        <v>3976</v>
      </c>
      <c r="I138" s="541" t="s">
        <v>3977</v>
      </c>
      <c r="J138" s="542" t="n">
        <v>4061084.668844</v>
      </c>
      <c r="K138" s="543" t="s">
        <v>3978</v>
      </c>
      <c r="L138" s="273"/>
      <c r="M138" s="273"/>
      <c r="N138" s="273"/>
      <c r="O138" s="273"/>
      <c r="P138" s="273"/>
      <c r="Q138" s="273"/>
      <c r="R138" s="273"/>
      <c r="S138" s="273"/>
      <c r="T138" s="273"/>
      <c r="U138" s="273"/>
      <c r="V138" s="273"/>
      <c r="W138" s="273"/>
      <c r="X138" s="273"/>
      <c r="Y138" s="273"/>
      <c r="Z138" s="273"/>
    </row>
    <row r="139" customFormat="false" ht="15" hidden="false" customHeight="false" outlineLevel="0" collapsed="false">
      <c r="A139" s="539" t="s">
        <v>3979</v>
      </c>
      <c r="B139" s="540" t="s">
        <v>3980</v>
      </c>
      <c r="C139" s="541" t="s">
        <v>1884</v>
      </c>
      <c r="D139" s="541" t="s">
        <v>25</v>
      </c>
      <c r="E139" s="541" t="s">
        <v>3981</v>
      </c>
      <c r="F139" s="541" t="s">
        <v>3982</v>
      </c>
      <c r="G139" s="541" t="s">
        <v>3983</v>
      </c>
      <c r="H139" s="541" t="s">
        <v>3983</v>
      </c>
      <c r="I139" s="541" t="s">
        <v>3977</v>
      </c>
      <c r="J139" s="542" t="n">
        <v>4065076.4513072</v>
      </c>
      <c r="K139" s="543" t="s">
        <v>3984</v>
      </c>
      <c r="L139" s="273"/>
      <c r="M139" s="273"/>
      <c r="N139" s="273"/>
      <c r="O139" s="273"/>
      <c r="P139" s="273"/>
      <c r="Q139" s="273"/>
      <c r="R139" s="273"/>
      <c r="S139" s="273"/>
      <c r="T139" s="273"/>
      <c r="U139" s="273"/>
      <c r="V139" s="273"/>
      <c r="W139" s="273"/>
      <c r="X139" s="273"/>
      <c r="Y139" s="273"/>
      <c r="Z139" s="273"/>
    </row>
    <row r="140" customFormat="false" ht="15" hidden="false" customHeight="false" outlineLevel="0" collapsed="false">
      <c r="A140" s="539" t="s">
        <v>3985</v>
      </c>
      <c r="B140" s="540" t="s">
        <v>3986</v>
      </c>
      <c r="C140" s="541" t="s">
        <v>1884</v>
      </c>
      <c r="D140" s="541" t="s">
        <v>25</v>
      </c>
      <c r="E140" s="541" t="s">
        <v>3987</v>
      </c>
      <c r="F140" s="541" t="s">
        <v>3343</v>
      </c>
      <c r="G140" s="541" t="s">
        <v>3988</v>
      </c>
      <c r="H140" s="541" t="s">
        <v>3988</v>
      </c>
      <c r="I140" s="541" t="s">
        <v>3977</v>
      </c>
      <c r="J140" s="542" t="n">
        <v>4068957.0625491</v>
      </c>
      <c r="K140" s="543" t="s">
        <v>3989</v>
      </c>
      <c r="L140" s="273"/>
      <c r="M140" s="273"/>
      <c r="N140" s="273"/>
      <c r="O140" s="273"/>
      <c r="P140" s="273"/>
      <c r="Q140" s="273"/>
      <c r="R140" s="273"/>
      <c r="S140" s="273"/>
      <c r="T140" s="273"/>
      <c r="U140" s="273"/>
      <c r="V140" s="273"/>
      <c r="W140" s="273"/>
      <c r="X140" s="273"/>
      <c r="Y140" s="273"/>
      <c r="Z140" s="273"/>
    </row>
    <row r="141" customFormat="false" ht="15" hidden="false" customHeight="false" outlineLevel="0" collapsed="false">
      <c r="A141" s="539" t="s">
        <v>3990</v>
      </c>
      <c r="B141" s="540" t="s">
        <v>3991</v>
      </c>
      <c r="C141" s="541" t="s">
        <v>1884</v>
      </c>
      <c r="D141" s="541" t="s">
        <v>25</v>
      </c>
      <c r="E141" s="541" t="s">
        <v>3992</v>
      </c>
      <c r="F141" s="541" t="s">
        <v>3982</v>
      </c>
      <c r="G141" s="541" t="s">
        <v>3993</v>
      </c>
      <c r="H141" s="541" t="s">
        <v>3993</v>
      </c>
      <c r="I141" s="541" t="s">
        <v>3977</v>
      </c>
      <c r="J141" s="542" t="n">
        <v>4072825.7615445</v>
      </c>
      <c r="K141" s="543" t="s">
        <v>3994</v>
      </c>
      <c r="L141" s="273"/>
      <c r="M141" s="273"/>
      <c r="N141" s="273"/>
      <c r="O141" s="273"/>
      <c r="P141" s="273"/>
      <c r="Q141" s="273"/>
      <c r="R141" s="273"/>
      <c r="S141" s="273"/>
      <c r="T141" s="273"/>
      <c r="U141" s="273"/>
      <c r="V141" s="273"/>
      <c r="W141" s="273"/>
      <c r="X141" s="273"/>
      <c r="Y141" s="273"/>
      <c r="Z141" s="273"/>
    </row>
    <row r="142" customFormat="false" ht="15" hidden="false" customHeight="false" outlineLevel="0" collapsed="false">
      <c r="A142" s="539" t="s">
        <v>2573</v>
      </c>
      <c r="B142" s="540" t="s">
        <v>2574</v>
      </c>
      <c r="C142" s="541" t="s">
        <v>2275</v>
      </c>
      <c r="D142" s="541" t="s">
        <v>1199</v>
      </c>
      <c r="E142" s="541" t="s">
        <v>3995</v>
      </c>
      <c r="F142" s="541" t="s">
        <v>3996</v>
      </c>
      <c r="G142" s="541" t="s">
        <v>3997</v>
      </c>
      <c r="H142" s="541" t="s">
        <v>3997</v>
      </c>
      <c r="I142" s="541" t="s">
        <v>3998</v>
      </c>
      <c r="J142" s="542" t="n">
        <v>4076519.6627446</v>
      </c>
      <c r="K142" s="543" t="s">
        <v>3999</v>
      </c>
      <c r="L142" s="273"/>
      <c r="M142" s="273"/>
      <c r="N142" s="273"/>
      <c r="O142" s="273"/>
      <c r="P142" s="273"/>
      <c r="Q142" s="273"/>
      <c r="R142" s="273"/>
      <c r="S142" s="273"/>
      <c r="T142" s="273"/>
      <c r="U142" s="273"/>
      <c r="V142" s="273"/>
      <c r="W142" s="273"/>
      <c r="X142" s="273"/>
      <c r="Y142" s="273"/>
      <c r="Z142" s="273"/>
    </row>
    <row r="143" customFormat="false" ht="15" hidden="false" customHeight="false" outlineLevel="0" collapsed="false">
      <c r="A143" s="539" t="s">
        <v>1048</v>
      </c>
      <c r="B143" s="540" t="s">
        <v>1049</v>
      </c>
      <c r="C143" s="541" t="s">
        <v>2275</v>
      </c>
      <c r="D143" s="541" t="s">
        <v>1039</v>
      </c>
      <c r="E143" s="541" t="s">
        <v>4000</v>
      </c>
      <c r="F143" s="541" t="s">
        <v>4001</v>
      </c>
      <c r="G143" s="541" t="s">
        <v>4002</v>
      </c>
      <c r="H143" s="541" t="s">
        <v>4002</v>
      </c>
      <c r="I143" s="541" t="s">
        <v>3998</v>
      </c>
      <c r="J143" s="542" t="n">
        <v>4080173.5712149</v>
      </c>
      <c r="K143" s="543" t="s">
        <v>4003</v>
      </c>
      <c r="L143" s="273"/>
      <c r="M143" s="273"/>
      <c r="N143" s="273"/>
      <c r="O143" s="273"/>
      <c r="P143" s="273"/>
      <c r="Q143" s="273"/>
      <c r="R143" s="273"/>
      <c r="S143" s="273"/>
      <c r="T143" s="273"/>
      <c r="U143" s="273"/>
      <c r="V143" s="273"/>
      <c r="W143" s="273"/>
      <c r="X143" s="273"/>
      <c r="Y143" s="273"/>
      <c r="Z143" s="273"/>
    </row>
    <row r="144" customFormat="false" ht="15" hidden="false" customHeight="false" outlineLevel="0" collapsed="false">
      <c r="A144" s="539" t="s">
        <v>4004</v>
      </c>
      <c r="B144" s="540" t="s">
        <v>4005</v>
      </c>
      <c r="C144" s="541" t="s">
        <v>1884</v>
      </c>
      <c r="D144" s="541" t="s">
        <v>25</v>
      </c>
      <c r="E144" s="541" t="s">
        <v>4006</v>
      </c>
      <c r="F144" s="541" t="s">
        <v>3343</v>
      </c>
      <c r="G144" s="541" t="s">
        <v>4007</v>
      </c>
      <c r="H144" s="541" t="s">
        <v>4007</v>
      </c>
      <c r="I144" s="541" t="s">
        <v>3998</v>
      </c>
      <c r="J144" s="542" t="n">
        <v>4083798.1968597</v>
      </c>
      <c r="K144" s="543" t="s">
        <v>4008</v>
      </c>
      <c r="L144" s="273"/>
      <c r="M144" s="273"/>
      <c r="N144" s="273"/>
      <c r="O144" s="273"/>
      <c r="P144" s="273"/>
      <c r="Q144" s="273"/>
      <c r="R144" s="273"/>
      <c r="S144" s="273"/>
      <c r="T144" s="273"/>
      <c r="U144" s="273"/>
      <c r="V144" s="273"/>
      <c r="W144" s="273"/>
      <c r="X144" s="273"/>
      <c r="Y144" s="273"/>
      <c r="Z144" s="273"/>
    </row>
    <row r="145" customFormat="false" ht="15" hidden="false" customHeight="false" outlineLevel="0" collapsed="false">
      <c r="A145" s="539" t="s">
        <v>4009</v>
      </c>
      <c r="B145" s="540" t="s">
        <v>4010</v>
      </c>
      <c r="C145" s="541" t="s">
        <v>1884</v>
      </c>
      <c r="D145" s="541" t="s">
        <v>25</v>
      </c>
      <c r="E145" s="541" t="s">
        <v>4011</v>
      </c>
      <c r="F145" s="541" t="s">
        <v>3343</v>
      </c>
      <c r="G145" s="541" t="s">
        <v>4012</v>
      </c>
      <c r="H145" s="541" t="s">
        <v>4012</v>
      </c>
      <c r="I145" s="541" t="s">
        <v>3998</v>
      </c>
      <c r="J145" s="542" t="n">
        <v>4087395.3155454</v>
      </c>
      <c r="K145" s="543" t="s">
        <v>4013</v>
      </c>
      <c r="L145" s="273"/>
      <c r="M145" s="273"/>
      <c r="N145" s="273"/>
      <c r="O145" s="273"/>
      <c r="P145" s="273"/>
      <c r="Q145" s="273"/>
      <c r="R145" s="273"/>
      <c r="S145" s="273"/>
      <c r="T145" s="273"/>
      <c r="U145" s="273"/>
      <c r="V145" s="273"/>
      <c r="W145" s="273"/>
      <c r="X145" s="273"/>
      <c r="Y145" s="273"/>
      <c r="Z145" s="273"/>
    </row>
    <row r="146" customFormat="false" ht="15" hidden="false" customHeight="false" outlineLevel="0" collapsed="false">
      <c r="A146" s="539" t="s">
        <v>1643</v>
      </c>
      <c r="B146" s="540" t="s">
        <v>4014</v>
      </c>
      <c r="C146" s="541" t="s">
        <v>2275</v>
      </c>
      <c r="D146" s="541" t="s">
        <v>1483</v>
      </c>
      <c r="E146" s="541" t="s">
        <v>4015</v>
      </c>
      <c r="F146" s="541" t="s">
        <v>4016</v>
      </c>
      <c r="G146" s="541" t="s">
        <v>4017</v>
      </c>
      <c r="H146" s="541" t="s">
        <v>4017</v>
      </c>
      <c r="I146" s="541" t="s">
        <v>3998</v>
      </c>
      <c r="J146" s="542" t="n">
        <v>4090983.6968175</v>
      </c>
      <c r="K146" s="543" t="s">
        <v>4018</v>
      </c>
      <c r="L146" s="273"/>
      <c r="M146" s="273"/>
      <c r="N146" s="273"/>
      <c r="O146" s="273"/>
      <c r="P146" s="273"/>
      <c r="Q146" s="273"/>
      <c r="R146" s="273"/>
      <c r="S146" s="273"/>
      <c r="T146" s="273"/>
      <c r="U146" s="273"/>
      <c r="V146" s="273"/>
      <c r="W146" s="273"/>
      <c r="X146" s="273"/>
      <c r="Y146" s="273"/>
      <c r="Z146" s="273"/>
    </row>
    <row r="147" customFormat="false" ht="15" hidden="false" customHeight="false" outlineLevel="0" collapsed="false">
      <c r="A147" s="539" t="s">
        <v>1410</v>
      </c>
      <c r="B147" s="540" t="s">
        <v>1411</v>
      </c>
      <c r="C147" s="541" t="s">
        <v>2275</v>
      </c>
      <c r="D147" s="541" t="s">
        <v>1100</v>
      </c>
      <c r="E147" s="541" t="s">
        <v>4019</v>
      </c>
      <c r="F147" s="541" t="s">
        <v>4020</v>
      </c>
      <c r="G147" s="541" t="s">
        <v>4021</v>
      </c>
      <c r="H147" s="541" t="s">
        <v>4021</v>
      </c>
      <c r="I147" s="541" t="s">
        <v>3998</v>
      </c>
      <c r="J147" s="542" t="n">
        <v>4094445.1782001</v>
      </c>
      <c r="K147" s="543" t="s">
        <v>4022</v>
      </c>
      <c r="L147" s="273"/>
      <c r="M147" s="273"/>
      <c r="N147" s="273"/>
      <c r="O147" s="273"/>
      <c r="P147" s="273"/>
      <c r="Q147" s="273"/>
      <c r="R147" s="273"/>
      <c r="S147" s="273"/>
      <c r="T147" s="273"/>
      <c r="U147" s="273"/>
      <c r="V147" s="273"/>
      <c r="W147" s="273"/>
      <c r="X147" s="273"/>
      <c r="Y147" s="273"/>
      <c r="Z147" s="273"/>
    </row>
    <row r="148" customFormat="false" ht="15" hidden="false" customHeight="false" outlineLevel="0" collapsed="false">
      <c r="A148" s="539" t="s">
        <v>4023</v>
      </c>
      <c r="B148" s="540" t="s">
        <v>4024</v>
      </c>
      <c r="C148" s="541" t="s">
        <v>1884</v>
      </c>
      <c r="D148" s="541" t="s">
        <v>25</v>
      </c>
      <c r="E148" s="541" t="s">
        <v>4025</v>
      </c>
      <c r="F148" s="541" t="s">
        <v>4026</v>
      </c>
      <c r="G148" s="541" t="s">
        <v>4027</v>
      </c>
      <c r="H148" s="541" t="s">
        <v>4027</v>
      </c>
      <c r="I148" s="541" t="s">
        <v>3998</v>
      </c>
      <c r="J148" s="542" t="n">
        <v>4097860.3474248</v>
      </c>
      <c r="K148" s="543" t="s">
        <v>4028</v>
      </c>
      <c r="L148" s="273"/>
      <c r="M148" s="273"/>
      <c r="N148" s="273"/>
      <c r="O148" s="273"/>
      <c r="P148" s="273"/>
      <c r="Q148" s="273"/>
      <c r="R148" s="273"/>
      <c r="S148" s="273"/>
      <c r="T148" s="273"/>
      <c r="U148" s="273"/>
      <c r="V148" s="273"/>
      <c r="W148" s="273"/>
      <c r="X148" s="273"/>
      <c r="Y148" s="273"/>
      <c r="Z148" s="273"/>
    </row>
    <row r="149" customFormat="false" ht="15" hidden="false" customHeight="false" outlineLevel="0" collapsed="false">
      <c r="A149" s="539" t="s">
        <v>1609</v>
      </c>
      <c r="B149" s="540" t="s">
        <v>1610</v>
      </c>
      <c r="C149" s="541" t="s">
        <v>2275</v>
      </c>
      <c r="D149" s="541" t="s">
        <v>1534</v>
      </c>
      <c r="E149" s="541" t="s">
        <v>4029</v>
      </c>
      <c r="F149" s="541" t="s">
        <v>4030</v>
      </c>
      <c r="G149" s="541" t="s">
        <v>4031</v>
      </c>
      <c r="H149" s="541" t="s">
        <v>4031</v>
      </c>
      <c r="I149" s="541" t="s">
        <v>3998</v>
      </c>
      <c r="J149" s="542" t="n">
        <v>4101256.9351178</v>
      </c>
      <c r="K149" s="543" t="s">
        <v>4032</v>
      </c>
      <c r="L149" s="273"/>
      <c r="M149" s="273"/>
      <c r="N149" s="273"/>
      <c r="O149" s="273"/>
      <c r="P149" s="273"/>
      <c r="Q149" s="273"/>
      <c r="R149" s="273"/>
      <c r="S149" s="273"/>
      <c r="T149" s="273"/>
      <c r="U149" s="273"/>
      <c r="V149" s="273"/>
      <c r="W149" s="273"/>
      <c r="X149" s="273"/>
      <c r="Y149" s="273"/>
      <c r="Z149" s="273"/>
    </row>
    <row r="150" customFormat="false" ht="15" hidden="false" customHeight="false" outlineLevel="0" collapsed="false">
      <c r="A150" s="539" t="s">
        <v>1660</v>
      </c>
      <c r="B150" s="540" t="s">
        <v>1661</v>
      </c>
      <c r="C150" s="541" t="s">
        <v>2275</v>
      </c>
      <c r="D150" s="541" t="s">
        <v>65</v>
      </c>
      <c r="E150" s="541" t="s">
        <v>4033</v>
      </c>
      <c r="F150" s="541" t="s">
        <v>4034</v>
      </c>
      <c r="G150" s="541" t="s">
        <v>4035</v>
      </c>
      <c r="H150" s="541" t="s">
        <v>4035</v>
      </c>
      <c r="I150" s="541" t="s">
        <v>3998</v>
      </c>
      <c r="J150" s="542" t="n">
        <v>4104573.1723346</v>
      </c>
      <c r="K150" s="543" t="s">
        <v>4036</v>
      </c>
      <c r="L150" s="273"/>
      <c r="M150" s="273"/>
      <c r="N150" s="273"/>
      <c r="O150" s="273"/>
      <c r="P150" s="273"/>
      <c r="Q150" s="273"/>
      <c r="R150" s="273"/>
      <c r="S150" s="273"/>
      <c r="T150" s="273"/>
      <c r="U150" s="273"/>
      <c r="V150" s="273"/>
      <c r="W150" s="273"/>
      <c r="X150" s="273"/>
      <c r="Y150" s="273"/>
      <c r="Z150" s="273"/>
    </row>
    <row r="151" customFormat="false" ht="15" hidden="false" customHeight="false" outlineLevel="0" collapsed="false">
      <c r="A151" s="539" t="s">
        <v>1782</v>
      </c>
      <c r="B151" s="540" t="s">
        <v>1783</v>
      </c>
      <c r="C151" s="541" t="s">
        <v>2275</v>
      </c>
      <c r="D151" s="541" t="s">
        <v>1199</v>
      </c>
      <c r="E151" s="541" t="s">
        <v>4037</v>
      </c>
      <c r="F151" s="541" t="s">
        <v>4038</v>
      </c>
      <c r="G151" s="541" t="s">
        <v>4039</v>
      </c>
      <c r="H151" s="541" t="s">
        <v>4039</v>
      </c>
      <c r="I151" s="541" t="s">
        <v>4040</v>
      </c>
      <c r="J151" s="542" t="n">
        <v>4107802.0856401</v>
      </c>
      <c r="K151" s="543" t="s">
        <v>4041</v>
      </c>
      <c r="L151" s="273"/>
      <c r="M151" s="273"/>
      <c r="N151" s="273"/>
      <c r="O151" s="273"/>
      <c r="P151" s="273"/>
      <c r="Q151" s="273"/>
      <c r="R151" s="273"/>
      <c r="S151" s="273"/>
      <c r="T151" s="273"/>
      <c r="U151" s="273"/>
      <c r="V151" s="273"/>
      <c r="W151" s="273"/>
      <c r="X151" s="273"/>
      <c r="Y151" s="273"/>
      <c r="Z151" s="273"/>
    </row>
    <row r="152" customFormat="false" ht="15" hidden="false" customHeight="false" outlineLevel="0" collapsed="false">
      <c r="A152" s="539" t="s">
        <v>4042</v>
      </c>
      <c r="B152" s="540" t="s">
        <v>4043</v>
      </c>
      <c r="C152" s="541" t="s">
        <v>2275</v>
      </c>
      <c r="D152" s="541" t="s">
        <v>1456</v>
      </c>
      <c r="E152" s="541" t="s">
        <v>4044</v>
      </c>
      <c r="F152" s="541" t="s">
        <v>4045</v>
      </c>
      <c r="G152" s="541" t="s">
        <v>4046</v>
      </c>
      <c r="H152" s="541" t="s">
        <v>4046</v>
      </c>
      <c r="I152" s="541" t="s">
        <v>4040</v>
      </c>
      <c r="J152" s="542" t="n">
        <v>4111028.2690863</v>
      </c>
      <c r="K152" s="543" t="s">
        <v>4047</v>
      </c>
      <c r="L152" s="273"/>
      <c r="M152" s="273"/>
      <c r="N152" s="273"/>
      <c r="O152" s="273"/>
      <c r="P152" s="273"/>
      <c r="Q152" s="273"/>
      <c r="R152" s="273"/>
      <c r="S152" s="273"/>
      <c r="T152" s="273"/>
      <c r="U152" s="273"/>
      <c r="V152" s="273"/>
      <c r="W152" s="273"/>
      <c r="X152" s="273"/>
      <c r="Y152" s="273"/>
      <c r="Z152" s="273"/>
    </row>
    <row r="153" customFormat="false" ht="15" hidden="false" customHeight="false" outlineLevel="0" collapsed="false">
      <c r="A153" s="539" t="s">
        <v>4048</v>
      </c>
      <c r="B153" s="540" t="s">
        <v>3019</v>
      </c>
      <c r="C153" s="541" t="s">
        <v>2275</v>
      </c>
      <c r="D153" s="541" t="s">
        <v>1100</v>
      </c>
      <c r="E153" s="541" t="s">
        <v>4049</v>
      </c>
      <c r="F153" s="541" t="s">
        <v>4050</v>
      </c>
      <c r="G153" s="541" t="s">
        <v>4051</v>
      </c>
      <c r="H153" s="541" t="s">
        <v>4051</v>
      </c>
      <c r="I153" s="541" t="s">
        <v>4040</v>
      </c>
      <c r="J153" s="542" t="n">
        <v>4114167.9418041</v>
      </c>
      <c r="K153" s="543" t="s">
        <v>4052</v>
      </c>
      <c r="L153" s="273"/>
      <c r="M153" s="273"/>
      <c r="N153" s="273"/>
      <c r="O153" s="273"/>
      <c r="P153" s="273"/>
      <c r="Q153" s="273"/>
      <c r="R153" s="273"/>
      <c r="S153" s="273"/>
      <c r="T153" s="273"/>
      <c r="U153" s="273"/>
      <c r="V153" s="273"/>
      <c r="W153" s="273"/>
      <c r="X153" s="273"/>
      <c r="Y153" s="273"/>
      <c r="Z153" s="273"/>
    </row>
    <row r="154" customFormat="false" ht="15" hidden="false" customHeight="false" outlineLevel="0" collapsed="false">
      <c r="A154" s="539" t="s">
        <v>4053</v>
      </c>
      <c r="B154" s="540" t="s">
        <v>1887</v>
      </c>
      <c r="C154" s="541" t="s">
        <v>1884</v>
      </c>
      <c r="D154" s="541" t="s">
        <v>4054</v>
      </c>
      <c r="E154" s="541" t="s">
        <v>4055</v>
      </c>
      <c r="F154" s="541" t="s">
        <v>4056</v>
      </c>
      <c r="G154" s="541" t="s">
        <v>4057</v>
      </c>
      <c r="H154" s="541" t="s">
        <v>4057</v>
      </c>
      <c r="I154" s="541" t="s">
        <v>4040</v>
      </c>
      <c r="J154" s="542" t="n">
        <v>4117233.0897367</v>
      </c>
      <c r="K154" s="543" t="s">
        <v>4058</v>
      </c>
      <c r="L154" s="273"/>
      <c r="M154" s="273"/>
      <c r="N154" s="273"/>
      <c r="O154" s="273"/>
      <c r="P154" s="273"/>
      <c r="Q154" s="273"/>
      <c r="R154" s="273"/>
      <c r="S154" s="273"/>
      <c r="T154" s="273"/>
      <c r="U154" s="273"/>
      <c r="V154" s="273"/>
      <c r="W154" s="273"/>
      <c r="X154" s="273"/>
      <c r="Y154" s="273"/>
      <c r="Z154" s="273"/>
    </row>
    <row r="155" customFormat="false" ht="15" hidden="false" customHeight="false" outlineLevel="0" collapsed="false">
      <c r="A155" s="539" t="s">
        <v>1894</v>
      </c>
      <c r="B155" s="540" t="s">
        <v>1895</v>
      </c>
      <c r="C155" s="541" t="s">
        <v>2275</v>
      </c>
      <c r="D155" s="541" t="s">
        <v>65</v>
      </c>
      <c r="E155" s="541" t="s">
        <v>4059</v>
      </c>
      <c r="F155" s="541" t="s">
        <v>4060</v>
      </c>
      <c r="G155" s="541" t="s">
        <v>4061</v>
      </c>
      <c r="H155" s="541" t="s">
        <v>4061</v>
      </c>
      <c r="I155" s="541" t="s">
        <v>4040</v>
      </c>
      <c r="J155" s="542" t="n">
        <v>4120212.9828051</v>
      </c>
      <c r="K155" s="543" t="s">
        <v>4062</v>
      </c>
      <c r="L155" s="273"/>
      <c r="M155" s="273"/>
      <c r="N155" s="273"/>
      <c r="O155" s="273"/>
      <c r="P155" s="273"/>
      <c r="Q155" s="273"/>
      <c r="R155" s="273"/>
      <c r="S155" s="273"/>
      <c r="T155" s="273"/>
      <c r="U155" s="273"/>
      <c r="V155" s="273"/>
      <c r="W155" s="273"/>
      <c r="X155" s="273"/>
      <c r="Y155" s="273"/>
      <c r="Z155" s="273"/>
    </row>
    <row r="156" customFormat="false" ht="15" hidden="false" customHeight="false" outlineLevel="0" collapsed="false">
      <c r="A156" s="539" t="s">
        <v>4063</v>
      </c>
      <c r="B156" s="540" t="s">
        <v>4064</v>
      </c>
      <c r="C156" s="541" t="s">
        <v>3311</v>
      </c>
      <c r="D156" s="541" t="s">
        <v>2648</v>
      </c>
      <c r="E156" s="541" t="s">
        <v>3375</v>
      </c>
      <c r="F156" s="541" t="s">
        <v>3560</v>
      </c>
      <c r="G156" s="541" t="s">
        <v>4065</v>
      </c>
      <c r="H156" s="541" t="s">
        <v>4065</v>
      </c>
      <c r="I156" s="541" t="s">
        <v>4040</v>
      </c>
      <c r="J156" s="542" t="n">
        <v>4123184.2862422</v>
      </c>
      <c r="K156" s="543" t="s">
        <v>4066</v>
      </c>
      <c r="L156" s="273"/>
      <c r="M156" s="273"/>
      <c r="N156" s="273"/>
      <c r="O156" s="273"/>
      <c r="P156" s="273"/>
      <c r="Q156" s="273"/>
      <c r="R156" s="273"/>
      <c r="S156" s="273"/>
      <c r="T156" s="273"/>
      <c r="U156" s="273"/>
      <c r="V156" s="273"/>
      <c r="W156" s="273"/>
      <c r="X156" s="273"/>
      <c r="Y156" s="273"/>
      <c r="Z156" s="273"/>
    </row>
    <row r="157" customFormat="false" ht="15" hidden="false" customHeight="false" outlineLevel="0" collapsed="false">
      <c r="A157" s="539" t="s">
        <v>1280</v>
      </c>
      <c r="B157" s="540" t="s">
        <v>1281</v>
      </c>
      <c r="C157" s="541" t="s">
        <v>2275</v>
      </c>
      <c r="D157" s="541" t="s">
        <v>1199</v>
      </c>
      <c r="E157" s="541" t="s">
        <v>4067</v>
      </c>
      <c r="F157" s="541" t="s">
        <v>4068</v>
      </c>
      <c r="G157" s="541" t="s">
        <v>4069</v>
      </c>
      <c r="H157" s="541" t="s">
        <v>4069</v>
      </c>
      <c r="I157" s="541" t="s">
        <v>4040</v>
      </c>
      <c r="J157" s="542" t="n">
        <v>4126124.8981157</v>
      </c>
      <c r="K157" s="543" t="s">
        <v>4070</v>
      </c>
      <c r="L157" s="273"/>
      <c r="M157" s="273"/>
      <c r="N157" s="273"/>
      <c r="O157" s="273"/>
      <c r="P157" s="273"/>
      <c r="Q157" s="273"/>
      <c r="R157" s="273"/>
      <c r="S157" s="273"/>
      <c r="T157" s="273"/>
      <c r="U157" s="273"/>
      <c r="V157" s="273"/>
      <c r="W157" s="273"/>
      <c r="X157" s="273"/>
      <c r="Y157" s="273"/>
      <c r="Z157" s="273"/>
    </row>
    <row r="158" customFormat="false" ht="15" hidden="false" customHeight="false" outlineLevel="0" collapsed="false">
      <c r="A158" s="539" t="s">
        <v>4071</v>
      </c>
      <c r="B158" s="540" t="s">
        <v>4072</v>
      </c>
      <c r="C158" s="541" t="s">
        <v>2275</v>
      </c>
      <c r="D158" s="541" t="s">
        <v>1199</v>
      </c>
      <c r="E158" s="541" t="s">
        <v>4073</v>
      </c>
      <c r="F158" s="541" t="s">
        <v>4074</v>
      </c>
      <c r="G158" s="541" t="s">
        <v>4075</v>
      </c>
      <c r="H158" s="541" t="s">
        <v>4075</v>
      </c>
      <c r="I158" s="541" t="s">
        <v>4040</v>
      </c>
      <c r="J158" s="542" t="n">
        <v>4128994.7612114</v>
      </c>
      <c r="K158" s="543" t="s">
        <v>4076</v>
      </c>
      <c r="L158" s="273"/>
      <c r="M158" s="273"/>
      <c r="N158" s="273"/>
      <c r="O158" s="273"/>
      <c r="P158" s="273"/>
      <c r="Q158" s="273"/>
      <c r="R158" s="273"/>
      <c r="S158" s="273"/>
      <c r="T158" s="273"/>
      <c r="U158" s="273"/>
      <c r="V158" s="273"/>
      <c r="W158" s="273"/>
      <c r="X158" s="273"/>
      <c r="Y158" s="273"/>
      <c r="Z158" s="273"/>
    </row>
    <row r="159" customFormat="false" ht="15" hidden="false" customHeight="false" outlineLevel="0" collapsed="false">
      <c r="A159" s="539" t="s">
        <v>1535</v>
      </c>
      <c r="B159" s="540" t="s">
        <v>1536</v>
      </c>
      <c r="C159" s="541" t="s">
        <v>2275</v>
      </c>
      <c r="D159" s="541" t="s">
        <v>152</v>
      </c>
      <c r="E159" s="541" t="s">
        <v>4077</v>
      </c>
      <c r="F159" s="541" t="s">
        <v>4078</v>
      </c>
      <c r="G159" s="541" t="s">
        <v>4079</v>
      </c>
      <c r="H159" s="541" t="s">
        <v>4079</v>
      </c>
      <c r="I159" s="541" t="s">
        <v>4080</v>
      </c>
      <c r="J159" s="542" t="n">
        <v>4131862.5132027</v>
      </c>
      <c r="K159" s="543" t="s">
        <v>4081</v>
      </c>
      <c r="L159" s="273"/>
      <c r="M159" s="273"/>
      <c r="N159" s="273"/>
      <c r="O159" s="273"/>
      <c r="P159" s="273"/>
      <c r="Q159" s="273"/>
      <c r="R159" s="273"/>
      <c r="S159" s="273"/>
      <c r="T159" s="273"/>
      <c r="U159" s="273"/>
      <c r="V159" s="273"/>
      <c r="W159" s="273"/>
      <c r="X159" s="273"/>
      <c r="Y159" s="273"/>
      <c r="Z159" s="273"/>
    </row>
    <row r="160" customFormat="false" ht="15" hidden="false" customHeight="false" outlineLevel="0" collapsed="false">
      <c r="A160" s="539" t="s">
        <v>4082</v>
      </c>
      <c r="B160" s="540" t="s">
        <v>4083</v>
      </c>
      <c r="C160" s="541" t="s">
        <v>3367</v>
      </c>
      <c r="D160" s="541" t="s">
        <v>25</v>
      </c>
      <c r="E160" s="541" t="s">
        <v>3880</v>
      </c>
      <c r="F160" s="541" t="s">
        <v>4084</v>
      </c>
      <c r="G160" s="541" t="s">
        <v>4085</v>
      </c>
      <c r="H160" s="541" t="s">
        <v>4085</v>
      </c>
      <c r="I160" s="541" t="s">
        <v>4080</v>
      </c>
      <c r="J160" s="542" t="n">
        <v>4134728.7802985</v>
      </c>
      <c r="K160" s="543" t="s">
        <v>4086</v>
      </c>
      <c r="L160" s="273"/>
      <c r="M160" s="273"/>
      <c r="N160" s="273"/>
      <c r="O160" s="273"/>
      <c r="P160" s="273"/>
      <c r="Q160" s="273"/>
      <c r="R160" s="273"/>
      <c r="S160" s="273"/>
      <c r="T160" s="273"/>
      <c r="U160" s="273"/>
      <c r="V160" s="273"/>
      <c r="W160" s="273"/>
      <c r="X160" s="273"/>
      <c r="Y160" s="273"/>
      <c r="Z160" s="273"/>
    </row>
    <row r="161" customFormat="false" ht="15" hidden="false" customHeight="false" outlineLevel="0" collapsed="false">
      <c r="A161" s="539" t="s">
        <v>2838</v>
      </c>
      <c r="B161" s="540" t="s">
        <v>2839</v>
      </c>
      <c r="C161" s="541" t="s">
        <v>2275</v>
      </c>
      <c r="D161" s="541" t="s">
        <v>7</v>
      </c>
      <c r="E161" s="541" t="s">
        <v>4087</v>
      </c>
      <c r="F161" s="541" t="s">
        <v>4088</v>
      </c>
      <c r="G161" s="541" t="s">
        <v>4089</v>
      </c>
      <c r="H161" s="541" t="s">
        <v>4089</v>
      </c>
      <c r="I161" s="541" t="s">
        <v>4080</v>
      </c>
      <c r="J161" s="542" t="n">
        <v>4137515.8898223</v>
      </c>
      <c r="K161" s="543" t="s">
        <v>4090</v>
      </c>
      <c r="L161" s="273"/>
      <c r="M161" s="273"/>
      <c r="N161" s="273"/>
      <c r="O161" s="273"/>
      <c r="P161" s="273"/>
      <c r="Q161" s="273"/>
      <c r="R161" s="273"/>
      <c r="S161" s="273"/>
      <c r="T161" s="273"/>
      <c r="U161" s="273"/>
      <c r="V161" s="273"/>
      <c r="W161" s="273"/>
      <c r="X161" s="273"/>
      <c r="Y161" s="273"/>
      <c r="Z161" s="273"/>
    </row>
    <row r="162" customFormat="false" ht="15" hidden="false" customHeight="false" outlineLevel="0" collapsed="false">
      <c r="A162" s="539" t="s">
        <v>2938</v>
      </c>
      <c r="B162" s="540" t="s">
        <v>4091</v>
      </c>
      <c r="C162" s="541" t="s">
        <v>2275</v>
      </c>
      <c r="D162" s="541" t="s">
        <v>7</v>
      </c>
      <c r="E162" s="541" t="s">
        <v>4000</v>
      </c>
      <c r="F162" s="541" t="s">
        <v>4092</v>
      </c>
      <c r="G162" s="541" t="s">
        <v>4093</v>
      </c>
      <c r="H162" s="541" t="s">
        <v>4093</v>
      </c>
      <c r="I162" s="541" t="s">
        <v>4080</v>
      </c>
      <c r="J162" s="542" t="n">
        <v>4140299.6716152</v>
      </c>
      <c r="K162" s="543" t="s">
        <v>4094</v>
      </c>
      <c r="L162" s="273"/>
      <c r="M162" s="273"/>
      <c r="N162" s="273"/>
      <c r="O162" s="273"/>
      <c r="P162" s="273"/>
      <c r="Q162" s="273"/>
      <c r="R162" s="273"/>
      <c r="S162" s="273"/>
      <c r="T162" s="273"/>
      <c r="U162" s="273"/>
      <c r="V162" s="273"/>
      <c r="W162" s="273"/>
      <c r="X162" s="273"/>
      <c r="Y162" s="273"/>
      <c r="Z162" s="273"/>
    </row>
    <row r="163" customFormat="false" ht="15" hidden="false" customHeight="false" outlineLevel="0" collapsed="false">
      <c r="A163" s="539" t="s">
        <v>3092</v>
      </c>
      <c r="B163" s="540" t="s">
        <v>3093</v>
      </c>
      <c r="C163" s="541" t="s">
        <v>2275</v>
      </c>
      <c r="D163" s="541" t="s">
        <v>1199</v>
      </c>
      <c r="E163" s="541" t="s">
        <v>4095</v>
      </c>
      <c r="F163" s="541" t="s">
        <v>4096</v>
      </c>
      <c r="G163" s="541" t="s">
        <v>4097</v>
      </c>
      <c r="H163" s="541" t="s">
        <v>4097</v>
      </c>
      <c r="I163" s="541" t="s">
        <v>4080</v>
      </c>
      <c r="J163" s="542" t="n">
        <v>4143030.4867802</v>
      </c>
      <c r="K163" s="543" t="s">
        <v>4098</v>
      </c>
      <c r="L163" s="273"/>
      <c r="M163" s="273"/>
      <c r="N163" s="273"/>
      <c r="O163" s="273"/>
      <c r="P163" s="273"/>
      <c r="Q163" s="273"/>
      <c r="R163" s="273"/>
      <c r="S163" s="273"/>
      <c r="T163" s="273"/>
      <c r="U163" s="273"/>
      <c r="V163" s="273"/>
      <c r="W163" s="273"/>
      <c r="X163" s="273"/>
      <c r="Y163" s="273"/>
      <c r="Z163" s="273"/>
    </row>
    <row r="164" customFormat="false" ht="15" hidden="false" customHeight="false" outlineLevel="0" collapsed="false">
      <c r="A164" s="539" t="s">
        <v>2742</v>
      </c>
      <c r="B164" s="540" t="s">
        <v>2743</v>
      </c>
      <c r="C164" s="541" t="s">
        <v>2275</v>
      </c>
      <c r="D164" s="541" t="s">
        <v>7</v>
      </c>
      <c r="E164" s="541" t="s">
        <v>3807</v>
      </c>
      <c r="F164" s="541" t="s">
        <v>4099</v>
      </c>
      <c r="G164" s="541" t="s">
        <v>4100</v>
      </c>
      <c r="H164" s="541" t="s">
        <v>4100</v>
      </c>
      <c r="I164" s="541" t="s">
        <v>4080</v>
      </c>
      <c r="J164" s="542" t="n">
        <v>4145758.8263781</v>
      </c>
      <c r="K164" s="543" t="s">
        <v>4101</v>
      </c>
      <c r="L164" s="273"/>
      <c r="M164" s="273"/>
      <c r="N164" s="273"/>
      <c r="O164" s="273"/>
      <c r="P164" s="273"/>
      <c r="Q164" s="273"/>
      <c r="R164" s="273"/>
      <c r="S164" s="273"/>
      <c r="T164" s="273"/>
      <c r="U164" s="273"/>
      <c r="V164" s="273"/>
      <c r="W164" s="273"/>
      <c r="X164" s="273"/>
      <c r="Y164" s="273"/>
      <c r="Z164" s="273"/>
    </row>
    <row r="165" customFormat="false" ht="15" hidden="false" customHeight="false" outlineLevel="0" collapsed="false">
      <c r="A165" s="539" t="s">
        <v>2410</v>
      </c>
      <c r="B165" s="540" t="s">
        <v>2411</v>
      </c>
      <c r="C165" s="541" t="s">
        <v>2275</v>
      </c>
      <c r="D165" s="541" t="s">
        <v>152</v>
      </c>
      <c r="E165" s="541" t="s">
        <v>4102</v>
      </c>
      <c r="F165" s="541" t="s">
        <v>4103</v>
      </c>
      <c r="G165" s="541" t="s">
        <v>4104</v>
      </c>
      <c r="H165" s="541" t="s">
        <v>4104</v>
      </c>
      <c r="I165" s="541" t="s">
        <v>4080</v>
      </c>
      <c r="J165" s="542" t="n">
        <v>4148470.9610258</v>
      </c>
      <c r="K165" s="543" t="s">
        <v>4105</v>
      </c>
      <c r="L165" s="273"/>
      <c r="M165" s="273"/>
      <c r="N165" s="273"/>
      <c r="O165" s="273"/>
      <c r="P165" s="273"/>
      <c r="Q165" s="273"/>
      <c r="R165" s="273"/>
      <c r="S165" s="273"/>
      <c r="T165" s="273"/>
      <c r="U165" s="273"/>
      <c r="V165" s="273"/>
      <c r="W165" s="273"/>
      <c r="X165" s="273"/>
      <c r="Y165" s="273"/>
      <c r="Z165" s="273"/>
    </row>
    <row r="166" customFormat="false" ht="15" hidden="false" customHeight="false" outlineLevel="0" collapsed="false">
      <c r="A166" s="539" t="s">
        <v>2382</v>
      </c>
      <c r="B166" s="540" t="s">
        <v>2383</v>
      </c>
      <c r="C166" s="541" t="s">
        <v>2275</v>
      </c>
      <c r="D166" s="541" t="s">
        <v>152</v>
      </c>
      <c r="E166" s="541" t="s">
        <v>4106</v>
      </c>
      <c r="F166" s="541" t="s">
        <v>4107</v>
      </c>
      <c r="G166" s="541" t="s">
        <v>4108</v>
      </c>
      <c r="H166" s="541" t="s">
        <v>4108</v>
      </c>
      <c r="I166" s="541" t="s">
        <v>4080</v>
      </c>
      <c r="J166" s="542" t="n">
        <v>4151124.5096422</v>
      </c>
      <c r="K166" s="543" t="s">
        <v>4109</v>
      </c>
      <c r="L166" s="273"/>
      <c r="M166" s="273"/>
      <c r="N166" s="273"/>
      <c r="O166" s="273"/>
      <c r="P166" s="273"/>
      <c r="Q166" s="273"/>
      <c r="R166" s="273"/>
      <c r="S166" s="273"/>
      <c r="T166" s="273"/>
      <c r="U166" s="273"/>
      <c r="V166" s="273"/>
      <c r="W166" s="273"/>
      <c r="X166" s="273"/>
      <c r="Y166" s="273"/>
      <c r="Z166" s="273"/>
    </row>
    <row r="167" customFormat="false" ht="15" hidden="false" customHeight="false" outlineLevel="0" collapsed="false">
      <c r="A167" s="539" t="s">
        <v>2061</v>
      </c>
      <c r="B167" s="540" t="s">
        <v>2062</v>
      </c>
      <c r="C167" s="541" t="s">
        <v>3367</v>
      </c>
      <c r="D167" s="541" t="s">
        <v>7</v>
      </c>
      <c r="E167" s="541" t="s">
        <v>3449</v>
      </c>
      <c r="F167" s="541" t="s">
        <v>4110</v>
      </c>
      <c r="G167" s="541" t="s">
        <v>4111</v>
      </c>
      <c r="H167" s="541" t="s">
        <v>4111</v>
      </c>
      <c r="I167" s="541" t="s">
        <v>4080</v>
      </c>
      <c r="J167" s="542" t="n">
        <v>4153699.373892</v>
      </c>
      <c r="K167" s="543" t="s">
        <v>4112</v>
      </c>
      <c r="L167" s="273"/>
      <c r="M167" s="273"/>
      <c r="N167" s="273"/>
      <c r="O167" s="273"/>
      <c r="P167" s="273"/>
      <c r="Q167" s="273"/>
      <c r="R167" s="273"/>
      <c r="S167" s="273"/>
      <c r="T167" s="273"/>
      <c r="U167" s="273"/>
      <c r="V167" s="273"/>
      <c r="W167" s="273"/>
      <c r="X167" s="273"/>
      <c r="Y167" s="273"/>
      <c r="Z167" s="273"/>
    </row>
    <row r="168" customFormat="false" ht="15" hidden="false" customHeight="false" outlineLevel="0" collapsed="false">
      <c r="A168" s="539" t="s">
        <v>2980</v>
      </c>
      <c r="B168" s="540" t="s">
        <v>2981</v>
      </c>
      <c r="C168" s="541" t="s">
        <v>2275</v>
      </c>
      <c r="D168" s="541" t="s">
        <v>1483</v>
      </c>
      <c r="E168" s="541" t="s">
        <v>4113</v>
      </c>
      <c r="F168" s="541" t="s">
        <v>4114</v>
      </c>
      <c r="G168" s="541" t="s">
        <v>4115</v>
      </c>
      <c r="H168" s="541" t="s">
        <v>4115</v>
      </c>
      <c r="I168" s="541" t="s">
        <v>4080</v>
      </c>
      <c r="J168" s="542" t="n">
        <v>4156257.2297395</v>
      </c>
      <c r="K168" s="543" t="s">
        <v>4116</v>
      </c>
      <c r="L168" s="273"/>
      <c r="M168" s="273"/>
      <c r="N168" s="273"/>
      <c r="O168" s="273"/>
      <c r="P168" s="273"/>
      <c r="Q168" s="273"/>
      <c r="R168" s="273"/>
      <c r="S168" s="273"/>
      <c r="T168" s="273"/>
      <c r="U168" s="273"/>
      <c r="V168" s="273"/>
      <c r="W168" s="273"/>
      <c r="X168" s="273"/>
      <c r="Y168" s="273"/>
      <c r="Z168" s="273"/>
    </row>
    <row r="169" customFormat="false" ht="15" hidden="false" customHeight="false" outlineLevel="0" collapsed="false">
      <c r="A169" s="539" t="s">
        <v>2027</v>
      </c>
      <c r="B169" s="540" t="s">
        <v>2028</v>
      </c>
      <c r="C169" s="541" t="s">
        <v>2275</v>
      </c>
      <c r="D169" s="541" t="s">
        <v>1199</v>
      </c>
      <c r="E169" s="541" t="s">
        <v>4117</v>
      </c>
      <c r="F169" s="541" t="s">
        <v>3560</v>
      </c>
      <c r="G169" s="541" t="s">
        <v>4118</v>
      </c>
      <c r="H169" s="541" t="s">
        <v>4118</v>
      </c>
      <c r="I169" s="541" t="s">
        <v>4080</v>
      </c>
      <c r="J169" s="542" t="n">
        <v>4158812.8814155</v>
      </c>
      <c r="K169" s="543" t="s">
        <v>4119</v>
      </c>
      <c r="L169" s="273"/>
      <c r="M169" s="273"/>
      <c r="N169" s="273"/>
      <c r="O169" s="273"/>
      <c r="P169" s="273"/>
      <c r="Q169" s="273"/>
      <c r="R169" s="273"/>
      <c r="S169" s="273"/>
      <c r="T169" s="273"/>
      <c r="U169" s="273"/>
      <c r="V169" s="273"/>
      <c r="W169" s="273"/>
      <c r="X169" s="273"/>
      <c r="Y169" s="273"/>
      <c r="Z169" s="273"/>
    </row>
    <row r="170" customFormat="false" ht="15" hidden="false" customHeight="false" outlineLevel="0" collapsed="false">
      <c r="A170" s="539" t="s">
        <v>1653</v>
      </c>
      <c r="B170" s="540" t="s">
        <v>4120</v>
      </c>
      <c r="C170" s="541" t="s">
        <v>2275</v>
      </c>
      <c r="D170" s="541" t="s">
        <v>1100</v>
      </c>
      <c r="E170" s="541" t="s">
        <v>4121</v>
      </c>
      <c r="F170" s="541" t="s">
        <v>4122</v>
      </c>
      <c r="G170" s="541" t="s">
        <v>4123</v>
      </c>
      <c r="H170" s="541" t="s">
        <v>4123</v>
      </c>
      <c r="I170" s="541" t="s">
        <v>4080</v>
      </c>
      <c r="J170" s="542" t="n">
        <v>4161274.7517736</v>
      </c>
      <c r="K170" s="543" t="s">
        <v>4124</v>
      </c>
      <c r="L170" s="273"/>
      <c r="M170" s="273"/>
      <c r="N170" s="273"/>
      <c r="O170" s="273"/>
      <c r="P170" s="273"/>
      <c r="Q170" s="273"/>
      <c r="R170" s="273"/>
      <c r="S170" s="273"/>
      <c r="T170" s="273"/>
      <c r="U170" s="273"/>
      <c r="V170" s="273"/>
      <c r="W170" s="273"/>
      <c r="X170" s="273"/>
      <c r="Y170" s="273"/>
      <c r="Z170" s="273"/>
    </row>
    <row r="171" customFormat="false" ht="15" hidden="false" customHeight="false" outlineLevel="0" collapsed="false">
      <c r="A171" s="539" t="s">
        <v>1061</v>
      </c>
      <c r="B171" s="540" t="s">
        <v>1062</v>
      </c>
      <c r="C171" s="541" t="s">
        <v>3367</v>
      </c>
      <c r="D171" s="541" t="s">
        <v>1039</v>
      </c>
      <c r="E171" s="541" t="s">
        <v>4125</v>
      </c>
      <c r="F171" s="541" t="s">
        <v>4126</v>
      </c>
      <c r="G171" s="541" t="s">
        <v>4127</v>
      </c>
      <c r="H171" s="541" t="s">
        <v>4127</v>
      </c>
      <c r="I171" s="541" t="s">
        <v>4080</v>
      </c>
      <c r="J171" s="542" t="n">
        <v>4163708.3723347</v>
      </c>
      <c r="K171" s="543" t="s">
        <v>4128</v>
      </c>
      <c r="L171" s="273"/>
      <c r="M171" s="273"/>
      <c r="N171" s="273"/>
      <c r="O171" s="273"/>
      <c r="P171" s="273"/>
      <c r="Q171" s="273"/>
      <c r="R171" s="273"/>
      <c r="S171" s="273"/>
      <c r="T171" s="273"/>
      <c r="U171" s="273"/>
      <c r="V171" s="273"/>
      <c r="W171" s="273"/>
      <c r="X171" s="273"/>
      <c r="Y171" s="273"/>
      <c r="Z171" s="273"/>
    </row>
    <row r="172" customFormat="false" ht="15" hidden="false" customHeight="false" outlineLevel="0" collapsed="false">
      <c r="A172" s="539" t="s">
        <v>4129</v>
      </c>
      <c r="B172" s="540" t="s">
        <v>4130</v>
      </c>
      <c r="C172" s="541" t="s">
        <v>1884</v>
      </c>
      <c r="D172" s="541" t="s">
        <v>25</v>
      </c>
      <c r="E172" s="541" t="s">
        <v>4131</v>
      </c>
      <c r="F172" s="541" t="s">
        <v>4132</v>
      </c>
      <c r="G172" s="541" t="s">
        <v>4133</v>
      </c>
      <c r="H172" s="541" t="s">
        <v>4133</v>
      </c>
      <c r="I172" s="541" t="s">
        <v>4134</v>
      </c>
      <c r="J172" s="542" t="n">
        <v>4166097.6772611</v>
      </c>
      <c r="K172" s="543" t="s">
        <v>4135</v>
      </c>
      <c r="L172" s="273"/>
      <c r="M172" s="273"/>
      <c r="N172" s="273"/>
      <c r="O172" s="273"/>
      <c r="P172" s="273"/>
      <c r="Q172" s="273"/>
      <c r="R172" s="273"/>
      <c r="S172" s="273"/>
      <c r="T172" s="273"/>
      <c r="U172" s="273"/>
      <c r="V172" s="273"/>
      <c r="W172" s="273"/>
      <c r="X172" s="273"/>
      <c r="Y172" s="273"/>
      <c r="Z172" s="273"/>
    </row>
    <row r="173" customFormat="false" ht="15" hidden="false" customHeight="false" outlineLevel="0" collapsed="false">
      <c r="A173" s="539" t="s">
        <v>1605</v>
      </c>
      <c r="B173" s="540" t="s">
        <v>1606</v>
      </c>
      <c r="C173" s="541" t="s">
        <v>2275</v>
      </c>
      <c r="D173" s="541" t="s">
        <v>65</v>
      </c>
      <c r="E173" s="541" t="s">
        <v>4136</v>
      </c>
      <c r="F173" s="541" t="s">
        <v>4137</v>
      </c>
      <c r="G173" s="541" t="s">
        <v>4138</v>
      </c>
      <c r="H173" s="541" t="s">
        <v>4138</v>
      </c>
      <c r="I173" s="541" t="s">
        <v>4134</v>
      </c>
      <c r="J173" s="542" t="n">
        <v>4168474.0687206</v>
      </c>
      <c r="K173" s="543" t="s">
        <v>4139</v>
      </c>
      <c r="L173" s="273"/>
      <c r="M173" s="273"/>
      <c r="N173" s="273"/>
      <c r="O173" s="273"/>
      <c r="P173" s="273"/>
      <c r="Q173" s="273"/>
      <c r="R173" s="273"/>
      <c r="S173" s="273"/>
      <c r="T173" s="273"/>
      <c r="U173" s="273"/>
      <c r="V173" s="273"/>
      <c r="W173" s="273"/>
      <c r="X173" s="273"/>
      <c r="Y173" s="273"/>
      <c r="Z173" s="273"/>
    </row>
    <row r="174" customFormat="false" ht="15" hidden="false" customHeight="false" outlineLevel="0" collapsed="false">
      <c r="A174" s="539" t="s">
        <v>1751</v>
      </c>
      <c r="B174" s="540" t="s">
        <v>4140</v>
      </c>
      <c r="C174" s="541" t="s">
        <v>2275</v>
      </c>
      <c r="D174" s="541" t="s">
        <v>1100</v>
      </c>
      <c r="E174" s="541" t="s">
        <v>4141</v>
      </c>
      <c r="F174" s="541" t="s">
        <v>4142</v>
      </c>
      <c r="G174" s="541" t="s">
        <v>4143</v>
      </c>
      <c r="H174" s="541" t="s">
        <v>4143</v>
      </c>
      <c r="I174" s="541" t="s">
        <v>4134</v>
      </c>
      <c r="J174" s="542" t="n">
        <v>4170789.0425846</v>
      </c>
      <c r="K174" s="543" t="s">
        <v>4144</v>
      </c>
      <c r="L174" s="273"/>
      <c r="M174" s="273"/>
      <c r="N174" s="273"/>
      <c r="O174" s="273"/>
      <c r="P174" s="273"/>
      <c r="Q174" s="273"/>
      <c r="R174" s="273"/>
      <c r="S174" s="273"/>
      <c r="T174" s="273"/>
      <c r="U174" s="273"/>
      <c r="V174" s="273"/>
      <c r="W174" s="273"/>
      <c r="X174" s="273"/>
      <c r="Y174" s="273"/>
      <c r="Z174" s="273"/>
    </row>
    <row r="175" customFormat="false" ht="15" hidden="false" customHeight="false" outlineLevel="0" collapsed="false">
      <c r="A175" s="539" t="s">
        <v>1443</v>
      </c>
      <c r="B175" s="540" t="s">
        <v>1444</v>
      </c>
      <c r="C175" s="541" t="s">
        <v>2275</v>
      </c>
      <c r="D175" s="541" t="s">
        <v>1352</v>
      </c>
      <c r="E175" s="541" t="s">
        <v>4145</v>
      </c>
      <c r="F175" s="541" t="s">
        <v>4146</v>
      </c>
      <c r="G175" s="541" t="s">
        <v>4147</v>
      </c>
      <c r="H175" s="541" t="s">
        <v>4147</v>
      </c>
      <c r="I175" s="541" t="s">
        <v>4134</v>
      </c>
      <c r="J175" s="542" t="n">
        <v>4173094.0512709</v>
      </c>
      <c r="K175" s="543" t="s">
        <v>4148</v>
      </c>
      <c r="L175" s="273"/>
      <c r="M175" s="273"/>
      <c r="N175" s="273"/>
      <c r="O175" s="273"/>
      <c r="P175" s="273"/>
      <c r="Q175" s="273"/>
      <c r="R175" s="273"/>
      <c r="S175" s="273"/>
      <c r="T175" s="273"/>
      <c r="U175" s="273"/>
      <c r="V175" s="273"/>
      <c r="W175" s="273"/>
      <c r="X175" s="273"/>
      <c r="Y175" s="273"/>
      <c r="Z175" s="273"/>
    </row>
    <row r="176" customFormat="false" ht="15" hidden="false" customHeight="false" outlineLevel="0" collapsed="false">
      <c r="A176" s="539" t="s">
        <v>2559</v>
      </c>
      <c r="B176" s="540" t="s">
        <v>2560</v>
      </c>
      <c r="C176" s="541" t="s">
        <v>2275</v>
      </c>
      <c r="D176" s="541" t="s">
        <v>1199</v>
      </c>
      <c r="E176" s="541" t="s">
        <v>4149</v>
      </c>
      <c r="F176" s="541" t="s">
        <v>4150</v>
      </c>
      <c r="G176" s="541" t="s">
        <v>4151</v>
      </c>
      <c r="H176" s="541" t="s">
        <v>4151</v>
      </c>
      <c r="I176" s="541" t="s">
        <v>4134</v>
      </c>
      <c r="J176" s="542" t="n">
        <v>4175335.8826094</v>
      </c>
      <c r="K176" s="543" t="s">
        <v>4152</v>
      </c>
      <c r="L176" s="273"/>
      <c r="M176" s="273"/>
      <c r="N176" s="273"/>
      <c r="O176" s="273"/>
      <c r="P176" s="273"/>
      <c r="Q176" s="273"/>
      <c r="R176" s="273"/>
      <c r="S176" s="273"/>
      <c r="T176" s="273"/>
      <c r="U176" s="273"/>
      <c r="V176" s="273"/>
      <c r="W176" s="273"/>
      <c r="X176" s="273"/>
      <c r="Y176" s="273"/>
      <c r="Z176" s="273"/>
    </row>
    <row r="177" customFormat="false" ht="15" hidden="false" customHeight="false" outlineLevel="0" collapsed="false">
      <c r="A177" s="539" t="s">
        <v>2076</v>
      </c>
      <c r="B177" s="540" t="s">
        <v>2077</v>
      </c>
      <c r="C177" s="541" t="s">
        <v>2275</v>
      </c>
      <c r="D177" s="541" t="s">
        <v>7</v>
      </c>
      <c r="E177" s="541" t="s">
        <v>4153</v>
      </c>
      <c r="F177" s="541" t="s">
        <v>4154</v>
      </c>
      <c r="G177" s="541" t="s">
        <v>4155</v>
      </c>
      <c r="H177" s="541" t="s">
        <v>4155</v>
      </c>
      <c r="I177" s="541" t="s">
        <v>4134</v>
      </c>
      <c r="J177" s="542" t="n">
        <v>4177496.6253291</v>
      </c>
      <c r="K177" s="543" t="s">
        <v>4156</v>
      </c>
      <c r="L177" s="273"/>
      <c r="M177" s="273"/>
      <c r="N177" s="273"/>
      <c r="O177" s="273"/>
      <c r="P177" s="273"/>
      <c r="Q177" s="273"/>
      <c r="R177" s="273"/>
      <c r="S177" s="273"/>
      <c r="T177" s="273"/>
      <c r="U177" s="273"/>
      <c r="V177" s="273"/>
      <c r="W177" s="273"/>
      <c r="X177" s="273"/>
      <c r="Y177" s="273"/>
      <c r="Z177" s="273"/>
    </row>
    <row r="178" customFormat="false" ht="15" hidden="false" customHeight="false" outlineLevel="0" collapsed="false">
      <c r="A178" s="539" t="s">
        <v>2399</v>
      </c>
      <c r="B178" s="540" t="s">
        <v>2400</v>
      </c>
      <c r="C178" s="541" t="s">
        <v>2275</v>
      </c>
      <c r="D178" s="541" t="s">
        <v>152</v>
      </c>
      <c r="E178" s="541" t="s">
        <v>4157</v>
      </c>
      <c r="F178" s="541" t="s">
        <v>4158</v>
      </c>
      <c r="G178" s="541" t="s">
        <v>4159</v>
      </c>
      <c r="H178" s="541" t="s">
        <v>4159</v>
      </c>
      <c r="I178" s="541" t="s">
        <v>4134</v>
      </c>
      <c r="J178" s="542" t="n">
        <v>4179648.0521207</v>
      </c>
      <c r="K178" s="543" t="s">
        <v>4160</v>
      </c>
      <c r="L178" s="273"/>
      <c r="M178" s="273"/>
      <c r="N178" s="273"/>
      <c r="O178" s="273"/>
      <c r="P178" s="273"/>
      <c r="Q178" s="273"/>
      <c r="R178" s="273"/>
      <c r="S178" s="273"/>
      <c r="T178" s="273"/>
      <c r="U178" s="273"/>
      <c r="V178" s="273"/>
      <c r="W178" s="273"/>
      <c r="X178" s="273"/>
      <c r="Y178" s="273"/>
      <c r="Z178" s="273"/>
    </row>
    <row r="179" customFormat="false" ht="15" hidden="false" customHeight="false" outlineLevel="0" collapsed="false">
      <c r="A179" s="539" t="s">
        <v>4161</v>
      </c>
      <c r="B179" s="540" t="s">
        <v>4162</v>
      </c>
      <c r="C179" s="541" t="s">
        <v>1884</v>
      </c>
      <c r="D179" s="541" t="s">
        <v>25</v>
      </c>
      <c r="E179" s="541" t="s">
        <v>4163</v>
      </c>
      <c r="F179" s="541" t="s">
        <v>3758</v>
      </c>
      <c r="G179" s="541" t="s">
        <v>4164</v>
      </c>
      <c r="H179" s="541" t="s">
        <v>4164</v>
      </c>
      <c r="I179" s="541" t="s">
        <v>4134</v>
      </c>
      <c r="J179" s="542" t="n">
        <v>4181776.8194827</v>
      </c>
      <c r="K179" s="543" t="s">
        <v>4165</v>
      </c>
      <c r="L179" s="273"/>
      <c r="M179" s="273"/>
      <c r="N179" s="273"/>
      <c r="O179" s="273"/>
      <c r="P179" s="273"/>
      <c r="Q179" s="273"/>
      <c r="R179" s="273"/>
      <c r="S179" s="273"/>
      <c r="T179" s="273"/>
      <c r="U179" s="273"/>
      <c r="V179" s="273"/>
      <c r="W179" s="273"/>
      <c r="X179" s="273"/>
      <c r="Y179" s="273"/>
      <c r="Z179" s="273"/>
    </row>
    <row r="180" customFormat="false" ht="15" hidden="false" customHeight="false" outlineLevel="0" collapsed="false">
      <c r="A180" s="539" t="s">
        <v>2803</v>
      </c>
      <c r="B180" s="540" t="s">
        <v>2804</v>
      </c>
      <c r="C180" s="541" t="s">
        <v>2275</v>
      </c>
      <c r="D180" s="541" t="s">
        <v>152</v>
      </c>
      <c r="E180" s="541" t="s">
        <v>4166</v>
      </c>
      <c r="F180" s="541" t="s">
        <v>4167</v>
      </c>
      <c r="G180" s="541" t="s">
        <v>4168</v>
      </c>
      <c r="H180" s="541" t="s">
        <v>4168</v>
      </c>
      <c r="I180" s="541" t="s">
        <v>4134</v>
      </c>
      <c r="J180" s="542" t="n">
        <v>4183898.2435446</v>
      </c>
      <c r="K180" s="543" t="s">
        <v>4169</v>
      </c>
      <c r="L180" s="273"/>
      <c r="M180" s="273"/>
      <c r="N180" s="273"/>
      <c r="O180" s="273"/>
      <c r="P180" s="273"/>
      <c r="Q180" s="273"/>
      <c r="R180" s="273"/>
      <c r="S180" s="273"/>
      <c r="T180" s="273"/>
      <c r="U180" s="273"/>
      <c r="V180" s="273"/>
      <c r="W180" s="273"/>
      <c r="X180" s="273"/>
      <c r="Y180" s="273"/>
      <c r="Z180" s="273"/>
    </row>
    <row r="181" customFormat="false" ht="15" hidden="false" customHeight="false" outlineLevel="0" collapsed="false">
      <c r="A181" s="539" t="s">
        <v>4170</v>
      </c>
      <c r="B181" s="540" t="s">
        <v>4171</v>
      </c>
      <c r="C181" s="541" t="s">
        <v>3311</v>
      </c>
      <c r="D181" s="541" t="s">
        <v>1199</v>
      </c>
      <c r="E181" s="541" t="s">
        <v>4172</v>
      </c>
      <c r="F181" s="541" t="s">
        <v>4173</v>
      </c>
      <c r="G181" s="541" t="s">
        <v>4174</v>
      </c>
      <c r="H181" s="541" t="s">
        <v>4174</v>
      </c>
      <c r="I181" s="541" t="s">
        <v>4134</v>
      </c>
      <c r="J181" s="542" t="n">
        <v>4185997.2790245</v>
      </c>
      <c r="K181" s="543" t="s">
        <v>4175</v>
      </c>
      <c r="L181" s="273"/>
      <c r="M181" s="273"/>
      <c r="N181" s="273"/>
      <c r="O181" s="273"/>
      <c r="P181" s="273"/>
      <c r="Q181" s="273"/>
      <c r="R181" s="273"/>
      <c r="S181" s="273"/>
      <c r="T181" s="273"/>
      <c r="U181" s="273"/>
      <c r="V181" s="273"/>
      <c r="W181" s="273"/>
      <c r="X181" s="273"/>
      <c r="Y181" s="273"/>
      <c r="Z181" s="273"/>
    </row>
    <row r="182" customFormat="false" ht="15" hidden="false" customHeight="false" outlineLevel="0" collapsed="false">
      <c r="A182" s="539" t="s">
        <v>4176</v>
      </c>
      <c r="B182" s="540" t="s">
        <v>4177</v>
      </c>
      <c r="C182" s="541" t="s">
        <v>3311</v>
      </c>
      <c r="D182" s="541" t="s">
        <v>2648</v>
      </c>
      <c r="E182" s="541" t="s">
        <v>4178</v>
      </c>
      <c r="F182" s="541" t="s">
        <v>4179</v>
      </c>
      <c r="G182" s="541" t="s">
        <v>4180</v>
      </c>
      <c r="H182" s="541" t="s">
        <v>4180</v>
      </c>
      <c r="I182" s="541" t="s">
        <v>4134</v>
      </c>
      <c r="J182" s="542" t="n">
        <v>4188095.3339098</v>
      </c>
      <c r="K182" s="543" t="s">
        <v>4181</v>
      </c>
      <c r="L182" s="273"/>
      <c r="M182" s="273"/>
      <c r="N182" s="273"/>
      <c r="O182" s="273"/>
      <c r="P182" s="273"/>
      <c r="Q182" s="273"/>
      <c r="R182" s="273"/>
      <c r="S182" s="273"/>
      <c r="T182" s="273"/>
      <c r="U182" s="273"/>
      <c r="V182" s="273"/>
      <c r="W182" s="273"/>
      <c r="X182" s="273"/>
      <c r="Y182" s="273"/>
      <c r="Z182" s="273"/>
    </row>
    <row r="183" customFormat="false" ht="15" hidden="false" customHeight="false" outlineLevel="0" collapsed="false">
      <c r="A183" s="539" t="s">
        <v>4182</v>
      </c>
      <c r="B183" s="540" t="s">
        <v>4183</v>
      </c>
      <c r="C183" s="541" t="s">
        <v>3311</v>
      </c>
      <c r="D183" s="541" t="s">
        <v>2648</v>
      </c>
      <c r="E183" s="541" t="s">
        <v>4178</v>
      </c>
      <c r="F183" s="541" t="s">
        <v>4060</v>
      </c>
      <c r="G183" s="541" t="s">
        <v>4184</v>
      </c>
      <c r="H183" s="541" t="s">
        <v>4184</v>
      </c>
      <c r="I183" s="541" t="s">
        <v>4134</v>
      </c>
      <c r="J183" s="542" t="n">
        <v>4190152.250464</v>
      </c>
      <c r="K183" s="543" t="s">
        <v>4185</v>
      </c>
      <c r="L183" s="273"/>
      <c r="M183" s="273"/>
      <c r="N183" s="273"/>
      <c r="O183" s="273"/>
      <c r="P183" s="273"/>
      <c r="Q183" s="273"/>
      <c r="R183" s="273"/>
      <c r="S183" s="273"/>
      <c r="T183" s="273"/>
      <c r="U183" s="273"/>
      <c r="V183" s="273"/>
      <c r="W183" s="273"/>
      <c r="X183" s="273"/>
      <c r="Y183" s="273"/>
      <c r="Z183" s="273"/>
    </row>
    <row r="184" customFormat="false" ht="15" hidden="false" customHeight="false" outlineLevel="0" collapsed="false">
      <c r="A184" s="539" t="s">
        <v>2256</v>
      </c>
      <c r="B184" s="540" t="s">
        <v>2257</v>
      </c>
      <c r="C184" s="541" t="s">
        <v>2275</v>
      </c>
      <c r="D184" s="541" t="s">
        <v>7</v>
      </c>
      <c r="E184" s="541" t="s">
        <v>4186</v>
      </c>
      <c r="F184" s="541" t="s">
        <v>4187</v>
      </c>
      <c r="G184" s="541" t="s">
        <v>4188</v>
      </c>
      <c r="H184" s="541" t="s">
        <v>4188</v>
      </c>
      <c r="I184" s="541" t="s">
        <v>4134</v>
      </c>
      <c r="J184" s="542" t="n">
        <v>4192183.965077</v>
      </c>
      <c r="K184" s="543" t="s">
        <v>4189</v>
      </c>
      <c r="L184" s="273"/>
      <c r="M184" s="273"/>
      <c r="N184" s="273"/>
      <c r="O184" s="273"/>
      <c r="P184" s="273"/>
      <c r="Q184" s="273"/>
      <c r="R184" s="273"/>
      <c r="S184" s="273"/>
      <c r="T184" s="273"/>
      <c r="U184" s="273"/>
      <c r="V184" s="273"/>
      <c r="W184" s="273"/>
      <c r="X184" s="273"/>
      <c r="Y184" s="273"/>
      <c r="Z184" s="273"/>
    </row>
    <row r="185" customFormat="false" ht="15" hidden="false" customHeight="false" outlineLevel="0" collapsed="false">
      <c r="A185" s="544" t="s">
        <v>1452</v>
      </c>
      <c r="B185" s="545" t="s">
        <v>1453</v>
      </c>
      <c r="C185" s="546" t="s">
        <v>2275</v>
      </c>
      <c r="D185" s="546" t="s">
        <v>1199</v>
      </c>
      <c r="E185" s="546" t="s">
        <v>4190</v>
      </c>
      <c r="F185" s="546" t="s">
        <v>4191</v>
      </c>
      <c r="G185" s="546" t="s">
        <v>4192</v>
      </c>
      <c r="H185" s="546" t="s">
        <v>4192</v>
      </c>
      <c r="I185" s="546" t="s">
        <v>4134</v>
      </c>
      <c r="J185" s="547" t="n">
        <v>4194201.1493726</v>
      </c>
      <c r="K185" s="548" t="s">
        <v>4193</v>
      </c>
      <c r="L185" s="273"/>
      <c r="M185" s="273"/>
      <c r="N185" s="273"/>
      <c r="O185" s="273"/>
      <c r="P185" s="273"/>
      <c r="Q185" s="273"/>
      <c r="R185" s="273"/>
      <c r="S185" s="273"/>
      <c r="T185" s="273"/>
      <c r="U185" s="273"/>
      <c r="V185" s="273"/>
      <c r="W185" s="273"/>
      <c r="X185" s="273"/>
      <c r="Y185" s="273"/>
      <c r="Z185" s="273"/>
    </row>
    <row r="186" customFormat="false" ht="15" hidden="false" customHeight="false" outlineLevel="0" collapsed="false">
      <c r="A186" s="544" t="s">
        <v>4194</v>
      </c>
      <c r="B186" s="545" t="s">
        <v>4195</v>
      </c>
      <c r="C186" s="546" t="s">
        <v>2275</v>
      </c>
      <c r="D186" s="546" t="s">
        <v>152</v>
      </c>
      <c r="E186" s="546" t="s">
        <v>4196</v>
      </c>
      <c r="F186" s="546" t="s">
        <v>4197</v>
      </c>
      <c r="G186" s="546" t="s">
        <v>4198</v>
      </c>
      <c r="H186" s="546" t="s">
        <v>4198</v>
      </c>
      <c r="I186" s="546" t="s">
        <v>4134</v>
      </c>
      <c r="J186" s="547" t="n">
        <v>4196212.0877808</v>
      </c>
      <c r="K186" s="548" t="s">
        <v>4199</v>
      </c>
      <c r="L186" s="273"/>
      <c r="M186" s="273"/>
      <c r="N186" s="273"/>
      <c r="O186" s="273"/>
      <c r="P186" s="273"/>
      <c r="Q186" s="273"/>
      <c r="R186" s="273"/>
      <c r="S186" s="273"/>
      <c r="T186" s="273"/>
      <c r="U186" s="273"/>
      <c r="V186" s="273"/>
      <c r="W186" s="273"/>
      <c r="X186" s="273"/>
      <c r="Y186" s="273"/>
      <c r="Z186" s="273"/>
    </row>
    <row r="187" customFormat="false" ht="15" hidden="false" customHeight="false" outlineLevel="0" collapsed="false">
      <c r="A187" s="544" t="s">
        <v>4200</v>
      </c>
      <c r="B187" s="545" t="s">
        <v>4201</v>
      </c>
      <c r="C187" s="546" t="s">
        <v>2275</v>
      </c>
      <c r="D187" s="546" t="s">
        <v>1100</v>
      </c>
      <c r="E187" s="546" t="s">
        <v>4202</v>
      </c>
      <c r="F187" s="546" t="s">
        <v>4203</v>
      </c>
      <c r="G187" s="546" t="s">
        <v>4204</v>
      </c>
      <c r="H187" s="546" t="s">
        <v>4204</v>
      </c>
      <c r="I187" s="546" t="s">
        <v>4134</v>
      </c>
      <c r="J187" s="547" t="n">
        <v>4198212.3179283</v>
      </c>
      <c r="K187" s="548" t="s">
        <v>4205</v>
      </c>
      <c r="L187" s="273"/>
      <c r="M187" s="273"/>
      <c r="N187" s="273"/>
      <c r="O187" s="273"/>
      <c r="P187" s="273"/>
      <c r="Q187" s="273"/>
      <c r="R187" s="273"/>
      <c r="S187" s="273"/>
      <c r="T187" s="273"/>
      <c r="U187" s="273"/>
      <c r="V187" s="273"/>
      <c r="W187" s="273"/>
      <c r="X187" s="273"/>
      <c r="Y187" s="273"/>
      <c r="Z187" s="273"/>
    </row>
    <row r="188" customFormat="false" ht="15" hidden="false" customHeight="false" outlineLevel="0" collapsed="false">
      <c r="A188" s="544" t="s">
        <v>1364</v>
      </c>
      <c r="B188" s="545" t="s">
        <v>1365</v>
      </c>
      <c r="C188" s="546" t="s">
        <v>3311</v>
      </c>
      <c r="D188" s="546" t="s">
        <v>1100</v>
      </c>
      <c r="E188" s="546" t="s">
        <v>4206</v>
      </c>
      <c r="F188" s="546" t="s">
        <v>4207</v>
      </c>
      <c r="G188" s="546" t="s">
        <v>4208</v>
      </c>
      <c r="H188" s="546" t="s">
        <v>4208</v>
      </c>
      <c r="I188" s="546" t="s">
        <v>4209</v>
      </c>
      <c r="J188" s="547" t="n">
        <v>4200194.7766717</v>
      </c>
      <c r="K188" s="548" t="s">
        <v>4210</v>
      </c>
      <c r="L188" s="273"/>
      <c r="M188" s="273"/>
      <c r="N188" s="273"/>
      <c r="O188" s="273"/>
      <c r="P188" s="273"/>
      <c r="Q188" s="273"/>
      <c r="R188" s="273"/>
      <c r="S188" s="273"/>
      <c r="T188" s="273"/>
      <c r="U188" s="273"/>
      <c r="V188" s="273"/>
      <c r="W188" s="273"/>
      <c r="X188" s="273"/>
      <c r="Y188" s="273"/>
      <c r="Z188" s="273"/>
    </row>
    <row r="189" customFormat="false" ht="15" hidden="false" customHeight="false" outlineLevel="0" collapsed="false">
      <c r="A189" s="544" t="s">
        <v>2860</v>
      </c>
      <c r="B189" s="545" t="s">
        <v>2861</v>
      </c>
      <c r="C189" s="546" t="s">
        <v>2275</v>
      </c>
      <c r="D189" s="546" t="s">
        <v>7</v>
      </c>
      <c r="E189" s="546" t="s">
        <v>4073</v>
      </c>
      <c r="F189" s="546" t="s">
        <v>4211</v>
      </c>
      <c r="G189" s="546" t="s">
        <v>4212</v>
      </c>
      <c r="H189" s="546" t="s">
        <v>4212</v>
      </c>
      <c r="I189" s="546" t="s">
        <v>4209</v>
      </c>
      <c r="J189" s="547" t="n">
        <v>4202165.8926058</v>
      </c>
      <c r="K189" s="548" t="s">
        <v>4213</v>
      </c>
      <c r="L189" s="273"/>
      <c r="M189" s="273"/>
      <c r="N189" s="273"/>
      <c r="O189" s="273"/>
      <c r="P189" s="273"/>
      <c r="Q189" s="273"/>
      <c r="R189" s="273"/>
      <c r="S189" s="273"/>
      <c r="T189" s="273"/>
      <c r="U189" s="273"/>
      <c r="V189" s="273"/>
      <c r="W189" s="273"/>
      <c r="X189" s="273"/>
      <c r="Y189" s="273"/>
      <c r="Z189" s="273"/>
    </row>
    <row r="190" customFormat="false" ht="15" hidden="false" customHeight="false" outlineLevel="0" collapsed="false">
      <c r="A190" s="544" t="s">
        <v>2290</v>
      </c>
      <c r="B190" s="545" t="s">
        <v>2291</v>
      </c>
      <c r="C190" s="546" t="s">
        <v>2275</v>
      </c>
      <c r="D190" s="546" t="s">
        <v>1199</v>
      </c>
      <c r="E190" s="546" t="s">
        <v>3449</v>
      </c>
      <c r="F190" s="546" t="s">
        <v>4214</v>
      </c>
      <c r="G190" s="546" t="s">
        <v>4215</v>
      </c>
      <c r="H190" s="546" t="s">
        <v>4215</v>
      </c>
      <c r="I190" s="546" t="s">
        <v>4209</v>
      </c>
      <c r="J190" s="547" t="n">
        <v>4204113.2847167</v>
      </c>
      <c r="K190" s="548" t="s">
        <v>4216</v>
      </c>
      <c r="L190" s="273"/>
      <c r="M190" s="273"/>
      <c r="N190" s="273"/>
      <c r="O190" s="273"/>
      <c r="P190" s="273"/>
      <c r="Q190" s="273"/>
      <c r="R190" s="273"/>
      <c r="S190" s="273"/>
      <c r="T190" s="273"/>
      <c r="U190" s="273"/>
      <c r="V190" s="273"/>
      <c r="W190" s="273"/>
      <c r="X190" s="273"/>
      <c r="Y190" s="273"/>
      <c r="Z190" s="273"/>
    </row>
    <row r="191" customFormat="false" ht="15" hidden="false" customHeight="false" outlineLevel="0" collapsed="false">
      <c r="A191" s="544" t="s">
        <v>2855</v>
      </c>
      <c r="B191" s="545" t="s">
        <v>2856</v>
      </c>
      <c r="C191" s="546" t="s">
        <v>2275</v>
      </c>
      <c r="D191" s="546" t="s">
        <v>152</v>
      </c>
      <c r="E191" s="546" t="s">
        <v>4217</v>
      </c>
      <c r="F191" s="546" t="s">
        <v>4218</v>
      </c>
      <c r="G191" s="546" t="s">
        <v>4219</v>
      </c>
      <c r="H191" s="546" t="s">
        <v>4219</v>
      </c>
      <c r="I191" s="546" t="s">
        <v>4209</v>
      </c>
      <c r="J191" s="547" t="n">
        <v>4206059.74946</v>
      </c>
      <c r="K191" s="548" t="s">
        <v>4220</v>
      </c>
      <c r="L191" s="273"/>
      <c r="M191" s="273"/>
      <c r="N191" s="273"/>
      <c r="O191" s="273"/>
      <c r="P191" s="273"/>
      <c r="Q191" s="273"/>
      <c r="R191" s="273"/>
      <c r="S191" s="273"/>
      <c r="T191" s="273"/>
      <c r="U191" s="273"/>
      <c r="V191" s="273"/>
      <c r="W191" s="273"/>
      <c r="X191" s="273"/>
      <c r="Y191" s="273"/>
      <c r="Z191" s="273"/>
    </row>
    <row r="192" customFormat="false" ht="15" hidden="false" customHeight="false" outlineLevel="0" collapsed="false">
      <c r="A192" s="544" t="s">
        <v>1948</v>
      </c>
      <c r="B192" s="545" t="s">
        <v>1949</v>
      </c>
      <c r="C192" s="546" t="s">
        <v>2275</v>
      </c>
      <c r="D192" s="546" t="s">
        <v>7</v>
      </c>
      <c r="E192" s="546" t="s">
        <v>3874</v>
      </c>
      <c r="F192" s="546" t="s">
        <v>4221</v>
      </c>
      <c r="G192" s="546" t="s">
        <v>4222</v>
      </c>
      <c r="H192" s="546" t="s">
        <v>4222</v>
      </c>
      <c r="I192" s="546" t="s">
        <v>4209</v>
      </c>
      <c r="J192" s="547" t="n">
        <v>4207941.5462991</v>
      </c>
      <c r="K192" s="548" t="s">
        <v>4223</v>
      </c>
      <c r="L192" s="273"/>
      <c r="M192" s="273"/>
      <c r="N192" s="273"/>
      <c r="O192" s="273"/>
      <c r="P192" s="273"/>
      <c r="Q192" s="273"/>
      <c r="R192" s="273"/>
      <c r="S192" s="273"/>
      <c r="T192" s="273"/>
      <c r="U192" s="273"/>
      <c r="V192" s="273"/>
      <c r="W192" s="273"/>
      <c r="X192" s="273"/>
      <c r="Y192" s="273"/>
      <c r="Z192" s="273"/>
    </row>
    <row r="193" customFormat="false" ht="15" hidden="false" customHeight="false" outlineLevel="0" collapsed="false">
      <c r="A193" s="544" t="s">
        <v>2326</v>
      </c>
      <c r="B193" s="545" t="s">
        <v>2327</v>
      </c>
      <c r="C193" s="546" t="s">
        <v>2275</v>
      </c>
      <c r="D193" s="546" t="s">
        <v>7</v>
      </c>
      <c r="E193" s="546" t="s">
        <v>4224</v>
      </c>
      <c r="F193" s="546" t="s">
        <v>4225</v>
      </c>
      <c r="G193" s="546" t="s">
        <v>4226</v>
      </c>
      <c r="H193" s="546" t="s">
        <v>4226</v>
      </c>
      <c r="I193" s="546" t="s">
        <v>4209</v>
      </c>
      <c r="J193" s="547" t="n">
        <v>4209792.9338736</v>
      </c>
      <c r="K193" s="548" t="s">
        <v>4227</v>
      </c>
      <c r="L193" s="273"/>
      <c r="M193" s="273"/>
      <c r="N193" s="273"/>
      <c r="O193" s="273"/>
      <c r="P193" s="273"/>
      <c r="Q193" s="273"/>
      <c r="R193" s="273"/>
      <c r="S193" s="273"/>
      <c r="T193" s="273"/>
      <c r="U193" s="273"/>
      <c r="V193" s="273"/>
      <c r="W193" s="273"/>
      <c r="X193" s="273"/>
      <c r="Y193" s="273"/>
      <c r="Z193" s="273"/>
    </row>
    <row r="194" customFormat="false" ht="15" hidden="false" customHeight="false" outlineLevel="0" collapsed="false">
      <c r="A194" s="544" t="s">
        <v>2567</v>
      </c>
      <c r="B194" s="545" t="s">
        <v>2568</v>
      </c>
      <c r="C194" s="546" t="s">
        <v>2275</v>
      </c>
      <c r="D194" s="546" t="s">
        <v>7</v>
      </c>
      <c r="E194" s="546" t="s">
        <v>3874</v>
      </c>
      <c r="F194" s="546" t="s">
        <v>4228</v>
      </c>
      <c r="G194" s="546" t="s">
        <v>4229</v>
      </c>
      <c r="H194" s="546" t="s">
        <v>4229</v>
      </c>
      <c r="I194" s="546" t="s">
        <v>4209</v>
      </c>
      <c r="J194" s="547" t="n">
        <v>4211626.6834751</v>
      </c>
      <c r="K194" s="548" t="s">
        <v>4230</v>
      </c>
      <c r="L194" s="273"/>
      <c r="M194" s="273"/>
      <c r="N194" s="273"/>
      <c r="O194" s="273"/>
      <c r="P194" s="273"/>
      <c r="Q194" s="273"/>
      <c r="R194" s="273"/>
      <c r="S194" s="273"/>
      <c r="T194" s="273"/>
      <c r="U194" s="273"/>
      <c r="V194" s="273"/>
      <c r="W194" s="273"/>
      <c r="X194" s="273"/>
      <c r="Y194" s="273"/>
      <c r="Z194" s="273"/>
    </row>
    <row r="195" customFormat="false" ht="15" hidden="false" customHeight="false" outlineLevel="0" collapsed="false">
      <c r="A195" s="544" t="s">
        <v>4231</v>
      </c>
      <c r="B195" s="545" t="s">
        <v>4232</v>
      </c>
      <c r="C195" s="546" t="s">
        <v>1884</v>
      </c>
      <c r="D195" s="546" t="s">
        <v>25</v>
      </c>
      <c r="E195" s="546" t="s">
        <v>4131</v>
      </c>
      <c r="F195" s="546" t="s">
        <v>3758</v>
      </c>
      <c r="G195" s="546" t="s">
        <v>4233</v>
      </c>
      <c r="H195" s="546" t="s">
        <v>4233</v>
      </c>
      <c r="I195" s="546" t="s">
        <v>4209</v>
      </c>
      <c r="J195" s="547" t="n">
        <v>4213450.3225709</v>
      </c>
      <c r="K195" s="548" t="s">
        <v>4234</v>
      </c>
      <c r="L195" s="273"/>
      <c r="M195" s="273"/>
      <c r="N195" s="273"/>
      <c r="O195" s="273"/>
      <c r="P195" s="273"/>
      <c r="Q195" s="273"/>
      <c r="R195" s="273"/>
      <c r="S195" s="273"/>
      <c r="T195" s="273"/>
      <c r="U195" s="273"/>
      <c r="V195" s="273"/>
      <c r="W195" s="273"/>
      <c r="X195" s="273"/>
      <c r="Y195" s="273"/>
      <c r="Z195" s="273"/>
    </row>
    <row r="196" customFormat="false" ht="15" hidden="false" customHeight="false" outlineLevel="0" collapsed="false">
      <c r="A196" s="544" t="s">
        <v>1967</v>
      </c>
      <c r="B196" s="545" t="s">
        <v>1968</v>
      </c>
      <c r="C196" s="546" t="s">
        <v>2275</v>
      </c>
      <c r="D196" s="546" t="s">
        <v>7</v>
      </c>
      <c r="E196" s="546" t="s">
        <v>4235</v>
      </c>
      <c r="F196" s="546" t="s">
        <v>4236</v>
      </c>
      <c r="G196" s="546" t="s">
        <v>4237</v>
      </c>
      <c r="H196" s="546" t="s">
        <v>4237</v>
      </c>
      <c r="I196" s="546" t="s">
        <v>4209</v>
      </c>
      <c r="J196" s="547" t="n">
        <v>4215242.2207101</v>
      </c>
      <c r="K196" s="548" t="s">
        <v>4238</v>
      </c>
      <c r="L196" s="273"/>
      <c r="M196" s="273"/>
      <c r="N196" s="273"/>
      <c r="O196" s="273"/>
      <c r="P196" s="273"/>
      <c r="Q196" s="273"/>
      <c r="R196" s="273"/>
      <c r="S196" s="273"/>
      <c r="T196" s="273"/>
      <c r="U196" s="273"/>
      <c r="V196" s="273"/>
      <c r="W196" s="273"/>
      <c r="X196" s="273"/>
      <c r="Y196" s="273"/>
      <c r="Z196" s="273"/>
    </row>
    <row r="197" customFormat="false" ht="15" hidden="false" customHeight="false" outlineLevel="0" collapsed="false">
      <c r="A197" s="544" t="s">
        <v>2523</v>
      </c>
      <c r="B197" s="545" t="s">
        <v>2524</v>
      </c>
      <c r="C197" s="546" t="s">
        <v>2275</v>
      </c>
      <c r="D197" s="546" t="s">
        <v>1199</v>
      </c>
      <c r="E197" s="546" t="s">
        <v>3940</v>
      </c>
      <c r="F197" s="546" t="s">
        <v>4239</v>
      </c>
      <c r="G197" s="546" t="s">
        <v>4240</v>
      </c>
      <c r="H197" s="546" t="s">
        <v>4240</v>
      </c>
      <c r="I197" s="546" t="s">
        <v>4209</v>
      </c>
      <c r="J197" s="547" t="n">
        <v>4217020.3182597</v>
      </c>
      <c r="K197" s="548" t="s">
        <v>4241</v>
      </c>
      <c r="L197" s="273"/>
      <c r="M197" s="273"/>
      <c r="N197" s="273"/>
      <c r="O197" s="273"/>
      <c r="P197" s="273"/>
      <c r="Q197" s="273"/>
      <c r="R197" s="273"/>
      <c r="S197" s="273"/>
      <c r="T197" s="273"/>
      <c r="U197" s="273"/>
      <c r="V197" s="273"/>
      <c r="W197" s="273"/>
      <c r="X197" s="273"/>
      <c r="Y197" s="273"/>
      <c r="Z197" s="273"/>
    </row>
    <row r="198" customFormat="false" ht="15" hidden="false" customHeight="false" outlineLevel="0" collapsed="false">
      <c r="A198" s="544" t="s">
        <v>1929</v>
      </c>
      <c r="B198" s="545" t="s">
        <v>1930</v>
      </c>
      <c r="C198" s="546" t="s">
        <v>2275</v>
      </c>
      <c r="D198" s="546" t="s">
        <v>7</v>
      </c>
      <c r="E198" s="546" t="s">
        <v>3874</v>
      </c>
      <c r="F198" s="546" t="s">
        <v>4242</v>
      </c>
      <c r="G198" s="546" t="s">
        <v>4243</v>
      </c>
      <c r="H198" s="546" t="s">
        <v>4243</v>
      </c>
      <c r="I198" s="546" t="s">
        <v>4209</v>
      </c>
      <c r="J198" s="547" t="n">
        <v>4218775.4814478</v>
      </c>
      <c r="K198" s="548" t="s">
        <v>4244</v>
      </c>
      <c r="L198" s="273"/>
      <c r="M198" s="273"/>
      <c r="N198" s="273"/>
      <c r="O198" s="273"/>
      <c r="P198" s="273"/>
      <c r="Q198" s="273"/>
      <c r="R198" s="273"/>
      <c r="S198" s="273"/>
      <c r="T198" s="273"/>
      <c r="U198" s="273"/>
      <c r="V198" s="273"/>
      <c r="W198" s="273"/>
      <c r="X198" s="273"/>
      <c r="Y198" s="273"/>
      <c r="Z198" s="273"/>
    </row>
    <row r="199" customFormat="false" ht="15" hidden="false" customHeight="false" outlineLevel="0" collapsed="false">
      <c r="A199" s="544" t="s">
        <v>4245</v>
      </c>
      <c r="B199" s="545" t="s">
        <v>4246</v>
      </c>
      <c r="C199" s="546" t="s">
        <v>2275</v>
      </c>
      <c r="D199" s="546" t="s">
        <v>7</v>
      </c>
      <c r="E199" s="546" t="s">
        <v>4247</v>
      </c>
      <c r="F199" s="546" t="s">
        <v>4248</v>
      </c>
      <c r="G199" s="546" t="s">
        <v>4249</v>
      </c>
      <c r="H199" s="546" t="s">
        <v>4249</v>
      </c>
      <c r="I199" s="546" t="s">
        <v>4209</v>
      </c>
      <c r="J199" s="547" t="n">
        <v>4220526.2686198</v>
      </c>
      <c r="K199" s="548" t="s">
        <v>4250</v>
      </c>
      <c r="L199" s="273"/>
      <c r="M199" s="273"/>
      <c r="N199" s="273"/>
      <c r="O199" s="273"/>
      <c r="P199" s="273"/>
      <c r="Q199" s="273"/>
      <c r="R199" s="273"/>
      <c r="S199" s="273"/>
      <c r="T199" s="273"/>
      <c r="U199" s="273"/>
      <c r="V199" s="273"/>
      <c r="W199" s="273"/>
      <c r="X199" s="273"/>
      <c r="Y199" s="273"/>
      <c r="Z199" s="273"/>
    </row>
    <row r="200" customFormat="false" ht="15" hidden="false" customHeight="false" outlineLevel="0" collapsed="false">
      <c r="A200" s="544" t="s">
        <v>4251</v>
      </c>
      <c r="B200" s="545" t="s">
        <v>4252</v>
      </c>
      <c r="C200" s="546" t="s">
        <v>2275</v>
      </c>
      <c r="D200" s="546" t="s">
        <v>1147</v>
      </c>
      <c r="E200" s="546" t="s">
        <v>4253</v>
      </c>
      <c r="F200" s="546" t="s">
        <v>4254</v>
      </c>
      <c r="G200" s="546" t="s">
        <v>4255</v>
      </c>
      <c r="H200" s="546" t="s">
        <v>4255</v>
      </c>
      <c r="I200" s="546" t="s">
        <v>4209</v>
      </c>
      <c r="J200" s="547" t="n">
        <v>4222253.4353777</v>
      </c>
      <c r="K200" s="548" t="s">
        <v>4256</v>
      </c>
      <c r="L200" s="273"/>
      <c r="M200" s="273"/>
      <c r="N200" s="273"/>
      <c r="O200" s="273"/>
      <c r="P200" s="273"/>
      <c r="Q200" s="273"/>
      <c r="R200" s="273"/>
      <c r="S200" s="273"/>
      <c r="T200" s="273"/>
      <c r="U200" s="273"/>
      <c r="V200" s="273"/>
      <c r="W200" s="273"/>
      <c r="X200" s="273"/>
      <c r="Y200" s="273"/>
      <c r="Z200" s="273"/>
    </row>
    <row r="201" customFormat="false" ht="15" hidden="false" customHeight="false" outlineLevel="0" collapsed="false">
      <c r="A201" s="544" t="s">
        <v>2530</v>
      </c>
      <c r="B201" s="545" t="s">
        <v>2531</v>
      </c>
      <c r="C201" s="546" t="s">
        <v>2275</v>
      </c>
      <c r="D201" s="546" t="s">
        <v>7</v>
      </c>
      <c r="E201" s="546" t="s">
        <v>4224</v>
      </c>
      <c r="F201" s="546" t="s">
        <v>4257</v>
      </c>
      <c r="G201" s="546" t="s">
        <v>4258</v>
      </c>
      <c r="H201" s="546" t="s">
        <v>4258</v>
      </c>
      <c r="I201" s="546" t="s">
        <v>4209</v>
      </c>
      <c r="J201" s="547" t="n">
        <v>4223967.2167832</v>
      </c>
      <c r="K201" s="548" t="s">
        <v>4259</v>
      </c>
      <c r="L201" s="273"/>
      <c r="M201" s="273"/>
      <c r="N201" s="273"/>
      <c r="O201" s="273"/>
      <c r="P201" s="273"/>
      <c r="Q201" s="273"/>
      <c r="R201" s="273"/>
      <c r="S201" s="273"/>
      <c r="T201" s="273"/>
      <c r="U201" s="273"/>
      <c r="V201" s="273"/>
      <c r="W201" s="273"/>
      <c r="X201" s="273"/>
      <c r="Y201" s="273"/>
      <c r="Z201" s="273"/>
    </row>
    <row r="202" customFormat="false" ht="15" hidden="false" customHeight="false" outlineLevel="0" collapsed="false">
      <c r="A202" s="544" t="s">
        <v>4260</v>
      </c>
      <c r="B202" s="545" t="s">
        <v>4261</v>
      </c>
      <c r="C202" s="546" t="s">
        <v>1884</v>
      </c>
      <c r="D202" s="546" t="s">
        <v>25</v>
      </c>
      <c r="E202" s="546" t="s">
        <v>4262</v>
      </c>
      <c r="F202" s="546" t="s">
        <v>3758</v>
      </c>
      <c r="G202" s="546" t="s">
        <v>4263</v>
      </c>
      <c r="H202" s="546" t="s">
        <v>4263</v>
      </c>
      <c r="I202" s="546" t="s">
        <v>4209</v>
      </c>
      <c r="J202" s="547" t="n">
        <v>4225662.1003044</v>
      </c>
      <c r="K202" s="548" t="s">
        <v>4264</v>
      </c>
      <c r="L202" s="273"/>
      <c r="M202" s="273"/>
      <c r="N202" s="273"/>
      <c r="O202" s="273"/>
      <c r="P202" s="273"/>
      <c r="Q202" s="273"/>
      <c r="R202" s="273"/>
      <c r="S202" s="273"/>
      <c r="T202" s="273"/>
      <c r="U202" s="273"/>
      <c r="V202" s="273"/>
      <c r="W202" s="273"/>
      <c r="X202" s="273"/>
      <c r="Y202" s="273"/>
      <c r="Z202" s="273"/>
    </row>
    <row r="203" customFormat="false" ht="15" hidden="false" customHeight="false" outlineLevel="0" collapsed="false">
      <c r="A203" s="544" t="s">
        <v>1250</v>
      </c>
      <c r="B203" s="545" t="s">
        <v>4265</v>
      </c>
      <c r="C203" s="546" t="s">
        <v>2275</v>
      </c>
      <c r="D203" s="546" t="s">
        <v>1100</v>
      </c>
      <c r="E203" s="546" t="s">
        <v>4266</v>
      </c>
      <c r="F203" s="546" t="s">
        <v>4267</v>
      </c>
      <c r="G203" s="546" t="s">
        <v>4268</v>
      </c>
      <c r="H203" s="546" t="s">
        <v>4268</v>
      </c>
      <c r="I203" s="546" t="s">
        <v>4209</v>
      </c>
      <c r="J203" s="547" t="n">
        <v>4227340.5961455</v>
      </c>
      <c r="K203" s="548" t="s">
        <v>4269</v>
      </c>
      <c r="L203" s="273"/>
      <c r="M203" s="273"/>
      <c r="N203" s="273"/>
      <c r="O203" s="273"/>
      <c r="P203" s="273"/>
      <c r="Q203" s="273"/>
      <c r="R203" s="273"/>
      <c r="S203" s="273"/>
      <c r="T203" s="273"/>
      <c r="U203" s="273"/>
      <c r="V203" s="273"/>
      <c r="W203" s="273"/>
      <c r="X203" s="273"/>
      <c r="Y203" s="273"/>
      <c r="Z203" s="273"/>
    </row>
    <row r="204" customFormat="false" ht="15" hidden="false" customHeight="false" outlineLevel="0" collapsed="false">
      <c r="A204" s="544" t="s">
        <v>2738</v>
      </c>
      <c r="B204" s="545" t="s">
        <v>2739</v>
      </c>
      <c r="C204" s="546" t="s">
        <v>2275</v>
      </c>
      <c r="D204" s="546" t="s">
        <v>7</v>
      </c>
      <c r="E204" s="546" t="s">
        <v>3449</v>
      </c>
      <c r="F204" s="546" t="s">
        <v>4270</v>
      </c>
      <c r="G204" s="546" t="s">
        <v>4271</v>
      </c>
      <c r="H204" s="546" t="s">
        <v>4271</v>
      </c>
      <c r="I204" s="546" t="s">
        <v>4209</v>
      </c>
      <c r="J204" s="547" t="n">
        <v>4229017.7425317</v>
      </c>
      <c r="K204" s="548" t="s">
        <v>4272</v>
      </c>
      <c r="L204" s="273"/>
      <c r="M204" s="273"/>
      <c r="N204" s="273"/>
      <c r="O204" s="273"/>
      <c r="P204" s="273"/>
      <c r="Q204" s="273"/>
      <c r="R204" s="273"/>
      <c r="S204" s="273"/>
      <c r="T204" s="273"/>
      <c r="U204" s="273"/>
      <c r="V204" s="273"/>
      <c r="W204" s="273"/>
      <c r="X204" s="273"/>
      <c r="Y204" s="273"/>
      <c r="Z204" s="273"/>
    </row>
    <row r="205" customFormat="false" ht="15" hidden="false" customHeight="false" outlineLevel="0" collapsed="false">
      <c r="A205" s="544" t="s">
        <v>2772</v>
      </c>
      <c r="B205" s="545" t="s">
        <v>2773</v>
      </c>
      <c r="C205" s="546" t="s">
        <v>2275</v>
      </c>
      <c r="D205" s="546" t="s">
        <v>7</v>
      </c>
      <c r="E205" s="546" t="s">
        <v>4273</v>
      </c>
      <c r="F205" s="546" t="s">
        <v>4274</v>
      </c>
      <c r="G205" s="546" t="s">
        <v>4275</v>
      </c>
      <c r="H205" s="546" t="s">
        <v>4275</v>
      </c>
      <c r="I205" s="546" t="s">
        <v>4209</v>
      </c>
      <c r="J205" s="547" t="n">
        <v>4230680.2289143</v>
      </c>
      <c r="K205" s="548" t="s">
        <v>4276</v>
      </c>
      <c r="L205" s="273"/>
      <c r="M205" s="273"/>
      <c r="N205" s="273"/>
      <c r="O205" s="273"/>
      <c r="P205" s="273"/>
      <c r="Q205" s="273"/>
      <c r="R205" s="273"/>
      <c r="S205" s="273"/>
      <c r="T205" s="273"/>
      <c r="U205" s="273"/>
      <c r="V205" s="273"/>
      <c r="W205" s="273"/>
      <c r="X205" s="273"/>
      <c r="Y205" s="273"/>
      <c r="Z205" s="273"/>
    </row>
    <row r="206" customFormat="false" ht="15" hidden="false" customHeight="false" outlineLevel="0" collapsed="false">
      <c r="A206" s="544" t="s">
        <v>1923</v>
      </c>
      <c r="B206" s="545" t="s">
        <v>1924</v>
      </c>
      <c r="C206" s="546" t="s">
        <v>2275</v>
      </c>
      <c r="D206" s="546" t="s">
        <v>7</v>
      </c>
      <c r="E206" s="546" t="s">
        <v>3874</v>
      </c>
      <c r="F206" s="546" t="s">
        <v>4277</v>
      </c>
      <c r="G206" s="546" t="s">
        <v>4278</v>
      </c>
      <c r="H206" s="546" t="s">
        <v>4278</v>
      </c>
      <c r="I206" s="546" t="s">
        <v>4209</v>
      </c>
      <c r="J206" s="547" t="n">
        <v>4232340.4568369</v>
      </c>
      <c r="K206" s="548" t="s">
        <v>4279</v>
      </c>
      <c r="L206" s="273"/>
      <c r="M206" s="273"/>
      <c r="N206" s="273"/>
      <c r="O206" s="273"/>
      <c r="P206" s="273"/>
      <c r="Q206" s="273"/>
      <c r="R206" s="273"/>
      <c r="S206" s="273"/>
      <c r="T206" s="273"/>
      <c r="U206" s="273"/>
      <c r="V206" s="273"/>
      <c r="W206" s="273"/>
      <c r="X206" s="273"/>
      <c r="Y206" s="273"/>
      <c r="Z206" s="273"/>
    </row>
    <row r="207" customFormat="false" ht="15" hidden="false" customHeight="false" outlineLevel="0" collapsed="false">
      <c r="A207" s="544" t="s">
        <v>1953</v>
      </c>
      <c r="B207" s="545" t="s">
        <v>1954</v>
      </c>
      <c r="C207" s="546" t="s">
        <v>2275</v>
      </c>
      <c r="D207" s="546" t="s">
        <v>7</v>
      </c>
      <c r="E207" s="546" t="s">
        <v>4113</v>
      </c>
      <c r="F207" s="546" t="s">
        <v>4280</v>
      </c>
      <c r="G207" s="546" t="s">
        <v>4281</v>
      </c>
      <c r="H207" s="546" t="s">
        <v>4281</v>
      </c>
      <c r="I207" s="546" t="s">
        <v>4209</v>
      </c>
      <c r="J207" s="547" t="n">
        <v>4233972.8437438</v>
      </c>
      <c r="K207" s="548" t="s">
        <v>4282</v>
      </c>
      <c r="L207" s="273"/>
      <c r="M207" s="273"/>
      <c r="N207" s="273"/>
      <c r="O207" s="273"/>
      <c r="P207" s="273"/>
      <c r="Q207" s="273"/>
      <c r="R207" s="273"/>
      <c r="S207" s="273"/>
      <c r="T207" s="273"/>
      <c r="U207" s="273"/>
      <c r="V207" s="273"/>
      <c r="W207" s="273"/>
      <c r="X207" s="273"/>
      <c r="Y207" s="273"/>
      <c r="Z207" s="273"/>
    </row>
    <row r="208" customFormat="false" ht="15" hidden="false" customHeight="false" outlineLevel="0" collapsed="false">
      <c r="A208" s="544" t="s">
        <v>1258</v>
      </c>
      <c r="B208" s="545" t="s">
        <v>1259</v>
      </c>
      <c r="C208" s="546" t="s">
        <v>2275</v>
      </c>
      <c r="D208" s="546" t="s">
        <v>1260</v>
      </c>
      <c r="E208" s="546" t="s">
        <v>4283</v>
      </c>
      <c r="F208" s="546" t="s">
        <v>4284</v>
      </c>
      <c r="G208" s="546" t="s">
        <v>4285</v>
      </c>
      <c r="H208" s="546" t="s">
        <v>4285</v>
      </c>
      <c r="I208" s="546" t="s">
        <v>4209</v>
      </c>
      <c r="J208" s="547" t="n">
        <v>4235580.8841326</v>
      </c>
      <c r="K208" s="548" t="s">
        <v>4286</v>
      </c>
      <c r="L208" s="273"/>
      <c r="M208" s="273"/>
      <c r="N208" s="273"/>
      <c r="O208" s="273"/>
      <c r="P208" s="273"/>
      <c r="Q208" s="273"/>
      <c r="R208" s="273"/>
      <c r="S208" s="273"/>
      <c r="T208" s="273"/>
      <c r="U208" s="273"/>
      <c r="V208" s="273"/>
      <c r="W208" s="273"/>
      <c r="X208" s="273"/>
      <c r="Y208" s="273"/>
      <c r="Z208" s="273"/>
    </row>
    <row r="209" customFormat="false" ht="15" hidden="false" customHeight="false" outlineLevel="0" collapsed="false">
      <c r="A209" s="544" t="s">
        <v>1291</v>
      </c>
      <c r="B209" s="545" t="s">
        <v>1292</v>
      </c>
      <c r="C209" s="546" t="s">
        <v>2275</v>
      </c>
      <c r="D209" s="546" t="s">
        <v>7</v>
      </c>
      <c r="E209" s="546" t="s">
        <v>4287</v>
      </c>
      <c r="F209" s="546" t="s">
        <v>4288</v>
      </c>
      <c r="G209" s="546" t="s">
        <v>4289</v>
      </c>
      <c r="H209" s="546" t="s">
        <v>4289</v>
      </c>
      <c r="I209" s="546" t="s">
        <v>4209</v>
      </c>
      <c r="J209" s="547" t="n">
        <v>4237173.3593649</v>
      </c>
      <c r="K209" s="548" t="s">
        <v>4290</v>
      </c>
      <c r="L209" s="273"/>
      <c r="M209" s="273"/>
      <c r="N209" s="273"/>
      <c r="O209" s="273"/>
      <c r="P209" s="273"/>
      <c r="Q209" s="273"/>
      <c r="R209" s="273"/>
      <c r="S209" s="273"/>
      <c r="T209" s="273"/>
      <c r="U209" s="273"/>
      <c r="V209" s="273"/>
      <c r="W209" s="273"/>
      <c r="X209" s="273"/>
      <c r="Y209" s="273"/>
      <c r="Z209" s="273"/>
    </row>
    <row r="210" customFormat="false" ht="15" hidden="false" customHeight="false" outlineLevel="0" collapsed="false">
      <c r="A210" s="544" t="s">
        <v>4291</v>
      </c>
      <c r="B210" s="545" t="s">
        <v>4292</v>
      </c>
      <c r="C210" s="546" t="s">
        <v>2275</v>
      </c>
      <c r="D210" s="546" t="s">
        <v>1260</v>
      </c>
      <c r="E210" s="546" t="s">
        <v>4293</v>
      </c>
      <c r="F210" s="546" t="s">
        <v>4294</v>
      </c>
      <c r="G210" s="546" t="s">
        <v>4295</v>
      </c>
      <c r="H210" s="546" t="s">
        <v>4295</v>
      </c>
      <c r="I210" s="546" t="s">
        <v>4209</v>
      </c>
      <c r="J210" s="547" t="n">
        <v>4238742.8179572</v>
      </c>
      <c r="K210" s="548" t="s">
        <v>4296</v>
      </c>
      <c r="L210" s="273"/>
      <c r="M210" s="273"/>
      <c r="N210" s="273"/>
      <c r="O210" s="273"/>
      <c r="P210" s="273"/>
      <c r="Q210" s="273"/>
      <c r="R210" s="273"/>
      <c r="S210" s="273"/>
      <c r="T210" s="273"/>
      <c r="U210" s="273"/>
      <c r="V210" s="273"/>
      <c r="W210" s="273"/>
      <c r="X210" s="273"/>
      <c r="Y210" s="273"/>
      <c r="Z210" s="273"/>
    </row>
    <row r="211" customFormat="false" ht="15" hidden="false" customHeight="false" outlineLevel="0" collapsed="false">
      <c r="A211" s="544" t="s">
        <v>2777</v>
      </c>
      <c r="B211" s="545" t="s">
        <v>2778</v>
      </c>
      <c r="C211" s="546" t="s">
        <v>2275</v>
      </c>
      <c r="D211" s="546" t="s">
        <v>1199</v>
      </c>
      <c r="E211" s="546" t="s">
        <v>4297</v>
      </c>
      <c r="F211" s="546" t="s">
        <v>4298</v>
      </c>
      <c r="G211" s="546" t="s">
        <v>4299</v>
      </c>
      <c r="H211" s="546" t="s">
        <v>4299</v>
      </c>
      <c r="I211" s="546" t="s">
        <v>4209</v>
      </c>
      <c r="J211" s="547" t="n">
        <v>4240311.4983043</v>
      </c>
      <c r="K211" s="548" t="s">
        <v>4300</v>
      </c>
      <c r="L211" s="273"/>
      <c r="M211" s="273"/>
      <c r="N211" s="273"/>
      <c r="O211" s="273"/>
      <c r="P211" s="273"/>
      <c r="Q211" s="273"/>
      <c r="R211" s="273"/>
      <c r="S211" s="273"/>
      <c r="T211" s="273"/>
      <c r="U211" s="273"/>
      <c r="V211" s="273"/>
      <c r="W211" s="273"/>
      <c r="X211" s="273"/>
      <c r="Y211" s="273"/>
      <c r="Z211" s="273"/>
    </row>
    <row r="212" customFormat="false" ht="15" hidden="false" customHeight="false" outlineLevel="0" collapsed="false">
      <c r="A212" s="544" t="s">
        <v>1046</v>
      </c>
      <c r="B212" s="545" t="s">
        <v>1047</v>
      </c>
      <c r="C212" s="546" t="s">
        <v>3367</v>
      </c>
      <c r="D212" s="546" t="s">
        <v>1039</v>
      </c>
      <c r="E212" s="546" t="s">
        <v>4125</v>
      </c>
      <c r="F212" s="546" t="s">
        <v>4301</v>
      </c>
      <c r="G212" s="546" t="s">
        <v>4302</v>
      </c>
      <c r="H212" s="546" t="s">
        <v>4302</v>
      </c>
      <c r="I212" s="546" t="s">
        <v>4209</v>
      </c>
      <c r="J212" s="547" t="n">
        <v>4241875.5917791</v>
      </c>
      <c r="K212" s="548" t="s">
        <v>4303</v>
      </c>
      <c r="L212" s="273"/>
      <c r="M212" s="273"/>
      <c r="N212" s="273"/>
      <c r="O212" s="273"/>
      <c r="P212" s="273"/>
      <c r="Q212" s="273"/>
      <c r="R212" s="273"/>
      <c r="S212" s="273"/>
      <c r="T212" s="273"/>
      <c r="U212" s="273"/>
      <c r="V212" s="273"/>
      <c r="W212" s="273"/>
      <c r="X212" s="273"/>
      <c r="Y212" s="273"/>
      <c r="Z212" s="273"/>
    </row>
    <row r="213" customFormat="false" ht="15" hidden="false" customHeight="false" outlineLevel="0" collapsed="false">
      <c r="A213" s="544" t="s">
        <v>2165</v>
      </c>
      <c r="B213" s="545" t="s">
        <v>2166</v>
      </c>
      <c r="C213" s="546" t="s">
        <v>2275</v>
      </c>
      <c r="D213" s="546" t="s">
        <v>152</v>
      </c>
      <c r="E213" s="546" t="s">
        <v>4304</v>
      </c>
      <c r="F213" s="546" t="s">
        <v>4305</v>
      </c>
      <c r="G213" s="546" t="s">
        <v>4306</v>
      </c>
      <c r="H213" s="546" t="s">
        <v>4306</v>
      </c>
      <c r="I213" s="546" t="s">
        <v>4209</v>
      </c>
      <c r="J213" s="547" t="n">
        <v>4243424.0203356</v>
      </c>
      <c r="K213" s="548" t="s">
        <v>4307</v>
      </c>
      <c r="L213" s="273"/>
      <c r="M213" s="273"/>
      <c r="N213" s="273"/>
      <c r="O213" s="273"/>
      <c r="P213" s="273"/>
      <c r="Q213" s="273"/>
      <c r="R213" s="273"/>
      <c r="S213" s="273"/>
      <c r="T213" s="273"/>
      <c r="U213" s="273"/>
      <c r="V213" s="273"/>
      <c r="W213" s="273"/>
      <c r="X213" s="273"/>
      <c r="Y213" s="273"/>
      <c r="Z213" s="273"/>
    </row>
    <row r="214" customFormat="false" ht="15" hidden="false" customHeight="false" outlineLevel="0" collapsed="false">
      <c r="A214" s="544" t="s">
        <v>2798</v>
      </c>
      <c r="B214" s="545" t="s">
        <v>2799</v>
      </c>
      <c r="C214" s="546" t="s">
        <v>2275</v>
      </c>
      <c r="D214" s="546" t="s">
        <v>7</v>
      </c>
      <c r="E214" s="546" t="s">
        <v>4125</v>
      </c>
      <c r="F214" s="546" t="s">
        <v>4308</v>
      </c>
      <c r="G214" s="546" t="s">
        <v>4309</v>
      </c>
      <c r="H214" s="546" t="s">
        <v>4309</v>
      </c>
      <c r="I214" s="546" t="s">
        <v>4310</v>
      </c>
      <c r="J214" s="547" t="n">
        <v>4244955.8558066</v>
      </c>
      <c r="K214" s="548" t="s">
        <v>4311</v>
      </c>
      <c r="L214" s="273"/>
      <c r="M214" s="273"/>
      <c r="N214" s="273"/>
      <c r="O214" s="273"/>
      <c r="P214" s="273"/>
      <c r="Q214" s="273"/>
      <c r="R214" s="273"/>
      <c r="S214" s="273"/>
      <c r="T214" s="273"/>
      <c r="U214" s="273"/>
      <c r="V214" s="273"/>
      <c r="W214" s="273"/>
      <c r="X214" s="273"/>
      <c r="Y214" s="273"/>
      <c r="Z214" s="273"/>
    </row>
    <row r="215" customFormat="false" ht="15" hidden="false" customHeight="false" outlineLevel="0" collapsed="false">
      <c r="A215" s="544" t="s">
        <v>4312</v>
      </c>
      <c r="B215" s="545" t="s">
        <v>4313</v>
      </c>
      <c r="C215" s="546" t="s">
        <v>2275</v>
      </c>
      <c r="D215" s="546" t="s">
        <v>7</v>
      </c>
      <c r="E215" s="546" t="s">
        <v>4314</v>
      </c>
      <c r="F215" s="546" t="s">
        <v>4315</v>
      </c>
      <c r="G215" s="546" t="s">
        <v>4316</v>
      </c>
      <c r="H215" s="546" t="s">
        <v>4316</v>
      </c>
      <c r="I215" s="546" t="s">
        <v>4310</v>
      </c>
      <c r="J215" s="547" t="n">
        <v>4246467.5781573</v>
      </c>
      <c r="K215" s="548" t="s">
        <v>4317</v>
      </c>
      <c r="L215" s="273"/>
      <c r="M215" s="273"/>
      <c r="N215" s="273"/>
      <c r="O215" s="273"/>
      <c r="P215" s="273"/>
      <c r="Q215" s="273"/>
      <c r="R215" s="273"/>
      <c r="S215" s="273"/>
      <c r="T215" s="273"/>
      <c r="U215" s="273"/>
      <c r="V215" s="273"/>
      <c r="W215" s="273"/>
      <c r="X215" s="273"/>
      <c r="Y215" s="273"/>
      <c r="Z215" s="273"/>
    </row>
    <row r="216" customFormat="false" ht="15" hidden="false" customHeight="false" outlineLevel="0" collapsed="false">
      <c r="A216" s="544" t="s">
        <v>1824</v>
      </c>
      <c r="B216" s="545" t="s">
        <v>1825</v>
      </c>
      <c r="C216" s="546" t="s">
        <v>2275</v>
      </c>
      <c r="D216" s="546" t="s">
        <v>1100</v>
      </c>
      <c r="E216" s="546" t="s">
        <v>4318</v>
      </c>
      <c r="F216" s="546" t="s">
        <v>4319</v>
      </c>
      <c r="G216" s="546" t="s">
        <v>4320</v>
      </c>
      <c r="H216" s="546" t="s">
        <v>4320</v>
      </c>
      <c r="I216" s="546" t="s">
        <v>4310</v>
      </c>
      <c r="J216" s="547" t="n">
        <v>4247977.5549333</v>
      </c>
      <c r="K216" s="548" t="s">
        <v>4321</v>
      </c>
      <c r="L216" s="273"/>
      <c r="M216" s="273"/>
      <c r="N216" s="273"/>
      <c r="O216" s="273"/>
      <c r="P216" s="273"/>
      <c r="Q216" s="273"/>
      <c r="R216" s="273"/>
      <c r="S216" s="273"/>
      <c r="T216" s="273"/>
      <c r="U216" s="273"/>
      <c r="V216" s="273"/>
      <c r="W216" s="273"/>
      <c r="X216" s="273"/>
      <c r="Y216" s="273"/>
      <c r="Z216" s="273"/>
    </row>
    <row r="217" customFormat="false" ht="15" hidden="false" customHeight="false" outlineLevel="0" collapsed="false">
      <c r="A217" s="544" t="s">
        <v>4322</v>
      </c>
      <c r="B217" s="545" t="s">
        <v>4323</v>
      </c>
      <c r="C217" s="546" t="s">
        <v>3367</v>
      </c>
      <c r="D217" s="546" t="s">
        <v>25</v>
      </c>
      <c r="E217" s="546" t="s">
        <v>3966</v>
      </c>
      <c r="F217" s="546" t="s">
        <v>4324</v>
      </c>
      <c r="G217" s="546" t="s">
        <v>4325</v>
      </c>
      <c r="H217" s="546" t="s">
        <v>4325</v>
      </c>
      <c r="I217" s="546" t="s">
        <v>4310</v>
      </c>
      <c r="J217" s="547" t="n">
        <v>4249486.7514653</v>
      </c>
      <c r="K217" s="548" t="s">
        <v>4326</v>
      </c>
      <c r="L217" s="273"/>
      <c r="M217" s="273"/>
      <c r="N217" s="273"/>
      <c r="O217" s="273"/>
      <c r="P217" s="273"/>
      <c r="Q217" s="273"/>
      <c r="R217" s="273"/>
      <c r="S217" s="273"/>
      <c r="T217" s="273"/>
      <c r="U217" s="273"/>
      <c r="V217" s="273"/>
      <c r="W217" s="273"/>
      <c r="X217" s="273"/>
      <c r="Y217" s="273"/>
      <c r="Z217" s="273"/>
    </row>
    <row r="218" customFormat="false" ht="15" hidden="false" customHeight="false" outlineLevel="0" collapsed="false">
      <c r="A218" s="544" t="s">
        <v>1076</v>
      </c>
      <c r="B218" s="545" t="s">
        <v>1077</v>
      </c>
      <c r="C218" s="546" t="s">
        <v>4327</v>
      </c>
      <c r="D218" s="546" t="s">
        <v>25</v>
      </c>
      <c r="E218" s="546" t="s">
        <v>3544</v>
      </c>
      <c r="F218" s="546" t="s">
        <v>4328</v>
      </c>
      <c r="G218" s="546" t="s">
        <v>4329</v>
      </c>
      <c r="H218" s="546" t="s">
        <v>4329</v>
      </c>
      <c r="I218" s="546" t="s">
        <v>4310</v>
      </c>
      <c r="J218" s="547" t="n">
        <v>4250974.3041456</v>
      </c>
      <c r="K218" s="548" t="s">
        <v>4330</v>
      </c>
      <c r="L218" s="273"/>
      <c r="M218" s="273"/>
      <c r="N218" s="273"/>
      <c r="O218" s="273"/>
      <c r="P218" s="273"/>
      <c r="Q218" s="273"/>
      <c r="R218" s="273"/>
      <c r="S218" s="273"/>
      <c r="T218" s="273"/>
      <c r="U218" s="273"/>
      <c r="V218" s="273"/>
      <c r="W218" s="273"/>
      <c r="X218" s="273"/>
      <c r="Y218" s="273"/>
      <c r="Z218" s="273"/>
    </row>
    <row r="219" customFormat="false" ht="15" hidden="false" customHeight="false" outlineLevel="0" collapsed="false">
      <c r="A219" s="544" t="s">
        <v>1658</v>
      </c>
      <c r="B219" s="545" t="s">
        <v>1659</v>
      </c>
      <c r="C219" s="546" t="s">
        <v>2275</v>
      </c>
      <c r="D219" s="546" t="s">
        <v>65</v>
      </c>
      <c r="E219" s="546" t="s">
        <v>4331</v>
      </c>
      <c r="F219" s="546" t="s">
        <v>4332</v>
      </c>
      <c r="G219" s="546" t="s">
        <v>4333</v>
      </c>
      <c r="H219" s="546" t="s">
        <v>4333</v>
      </c>
      <c r="I219" s="546" t="s">
        <v>4310</v>
      </c>
      <c r="J219" s="547" t="n">
        <v>4252435.4357142</v>
      </c>
      <c r="K219" s="548" t="s">
        <v>4334</v>
      </c>
      <c r="L219" s="273"/>
      <c r="M219" s="273"/>
      <c r="N219" s="273"/>
      <c r="O219" s="273"/>
      <c r="P219" s="273"/>
      <c r="Q219" s="273"/>
      <c r="R219" s="273"/>
      <c r="S219" s="273"/>
      <c r="T219" s="273"/>
      <c r="U219" s="273"/>
      <c r="V219" s="273"/>
      <c r="W219" s="273"/>
      <c r="X219" s="273"/>
      <c r="Y219" s="273"/>
      <c r="Z219" s="273"/>
    </row>
    <row r="220" customFormat="false" ht="15" hidden="false" customHeight="false" outlineLevel="0" collapsed="false">
      <c r="A220" s="544" t="s">
        <v>4335</v>
      </c>
      <c r="B220" s="545" t="s">
        <v>4336</v>
      </c>
      <c r="C220" s="546" t="s">
        <v>3367</v>
      </c>
      <c r="D220" s="546" t="s">
        <v>25</v>
      </c>
      <c r="E220" s="546" t="s">
        <v>4337</v>
      </c>
      <c r="F220" s="546" t="s">
        <v>4338</v>
      </c>
      <c r="G220" s="546" t="s">
        <v>4339</v>
      </c>
      <c r="H220" s="546" t="s">
        <v>4339</v>
      </c>
      <c r="I220" s="546" t="s">
        <v>4310</v>
      </c>
      <c r="J220" s="547" t="n">
        <v>4253896.1930068</v>
      </c>
      <c r="K220" s="548" t="s">
        <v>4340</v>
      </c>
      <c r="L220" s="273"/>
      <c r="M220" s="273"/>
      <c r="N220" s="273"/>
      <c r="O220" s="273"/>
      <c r="P220" s="273"/>
      <c r="Q220" s="273"/>
      <c r="R220" s="273"/>
      <c r="S220" s="273"/>
      <c r="T220" s="273"/>
      <c r="U220" s="273"/>
      <c r="V220" s="273"/>
      <c r="W220" s="273"/>
      <c r="X220" s="273"/>
      <c r="Y220" s="273"/>
      <c r="Z220" s="273"/>
    </row>
    <row r="221" customFormat="false" ht="15" hidden="false" customHeight="false" outlineLevel="0" collapsed="false">
      <c r="A221" s="544" t="s">
        <v>4341</v>
      </c>
      <c r="B221" s="545" t="s">
        <v>4342</v>
      </c>
      <c r="C221" s="546" t="s">
        <v>1884</v>
      </c>
      <c r="D221" s="546" t="s">
        <v>25</v>
      </c>
      <c r="E221" s="546" t="s">
        <v>4343</v>
      </c>
      <c r="F221" s="546" t="s">
        <v>4344</v>
      </c>
      <c r="G221" s="546" t="s">
        <v>4345</v>
      </c>
      <c r="H221" s="546" t="s">
        <v>4345</v>
      </c>
      <c r="I221" s="546" t="s">
        <v>4310</v>
      </c>
      <c r="J221" s="547" t="n">
        <v>4255344.466808</v>
      </c>
      <c r="K221" s="548" t="s">
        <v>4346</v>
      </c>
      <c r="L221" s="273"/>
      <c r="M221" s="273"/>
      <c r="N221" s="273"/>
      <c r="O221" s="273"/>
      <c r="P221" s="273"/>
      <c r="Q221" s="273"/>
      <c r="R221" s="273"/>
      <c r="S221" s="273"/>
      <c r="T221" s="273"/>
      <c r="U221" s="273"/>
      <c r="V221" s="273"/>
      <c r="W221" s="273"/>
      <c r="X221" s="273"/>
      <c r="Y221" s="273"/>
      <c r="Z221" s="273"/>
    </row>
    <row r="222" customFormat="false" ht="15" hidden="false" customHeight="false" outlineLevel="0" collapsed="false">
      <c r="A222" s="544" t="s">
        <v>4347</v>
      </c>
      <c r="B222" s="545" t="s">
        <v>4348</v>
      </c>
      <c r="C222" s="546" t="s">
        <v>2275</v>
      </c>
      <c r="D222" s="546" t="s">
        <v>7</v>
      </c>
      <c r="E222" s="546" t="s">
        <v>4349</v>
      </c>
      <c r="F222" s="546" t="s">
        <v>4350</v>
      </c>
      <c r="G222" s="546" t="s">
        <v>4351</v>
      </c>
      <c r="H222" s="546" t="s">
        <v>4351</v>
      </c>
      <c r="I222" s="546" t="s">
        <v>4310</v>
      </c>
      <c r="J222" s="547" t="n">
        <v>4256783.4855689</v>
      </c>
      <c r="K222" s="548" t="s">
        <v>4352</v>
      </c>
      <c r="L222" s="273"/>
      <c r="M222" s="273"/>
      <c r="N222" s="273"/>
      <c r="O222" s="273"/>
      <c r="P222" s="273"/>
      <c r="Q222" s="273"/>
      <c r="R222" s="273"/>
      <c r="S222" s="273"/>
      <c r="T222" s="273"/>
      <c r="U222" s="273"/>
      <c r="V222" s="273"/>
      <c r="W222" s="273"/>
      <c r="X222" s="273"/>
      <c r="Y222" s="273"/>
      <c r="Z222" s="273"/>
    </row>
    <row r="223" customFormat="false" ht="15" hidden="false" customHeight="false" outlineLevel="0" collapsed="false">
      <c r="A223" s="544" t="s">
        <v>4353</v>
      </c>
      <c r="B223" s="545" t="s">
        <v>4354</v>
      </c>
      <c r="C223" s="546" t="s">
        <v>3367</v>
      </c>
      <c r="D223" s="546" t="s">
        <v>25</v>
      </c>
      <c r="E223" s="546" t="s">
        <v>4355</v>
      </c>
      <c r="F223" s="546" t="s">
        <v>4356</v>
      </c>
      <c r="G223" s="546" t="s">
        <v>4357</v>
      </c>
      <c r="H223" s="546" t="s">
        <v>4357</v>
      </c>
      <c r="I223" s="546" t="s">
        <v>4310</v>
      </c>
      <c r="J223" s="547" t="n">
        <v>4258213.1900201</v>
      </c>
      <c r="K223" s="548" t="s">
        <v>4358</v>
      </c>
      <c r="L223" s="273"/>
      <c r="M223" s="273"/>
      <c r="N223" s="273"/>
      <c r="O223" s="273"/>
      <c r="P223" s="273"/>
      <c r="Q223" s="273"/>
      <c r="R223" s="273"/>
      <c r="S223" s="273"/>
      <c r="T223" s="273"/>
      <c r="U223" s="273"/>
      <c r="V223" s="273"/>
      <c r="W223" s="273"/>
      <c r="X223" s="273"/>
      <c r="Y223" s="273"/>
      <c r="Z223" s="273"/>
    </row>
    <row r="224" customFormat="false" ht="15" hidden="false" customHeight="false" outlineLevel="0" collapsed="false">
      <c r="A224" s="544" t="s">
        <v>1936</v>
      </c>
      <c r="B224" s="545" t="s">
        <v>1937</v>
      </c>
      <c r="C224" s="546" t="s">
        <v>2275</v>
      </c>
      <c r="D224" s="546" t="s">
        <v>7</v>
      </c>
      <c r="E224" s="546" t="s">
        <v>3874</v>
      </c>
      <c r="F224" s="546" t="s">
        <v>4359</v>
      </c>
      <c r="G224" s="546" t="s">
        <v>4360</v>
      </c>
      <c r="H224" s="546" t="s">
        <v>4360</v>
      </c>
      <c r="I224" s="546" t="s">
        <v>4310</v>
      </c>
      <c r="J224" s="547" t="n">
        <v>4259637.0591112</v>
      </c>
      <c r="K224" s="548" t="s">
        <v>4361</v>
      </c>
      <c r="L224" s="273"/>
      <c r="M224" s="273"/>
      <c r="N224" s="273"/>
      <c r="O224" s="273"/>
      <c r="P224" s="273"/>
      <c r="Q224" s="273"/>
      <c r="R224" s="273"/>
      <c r="S224" s="273"/>
      <c r="T224" s="273"/>
      <c r="U224" s="273"/>
      <c r="V224" s="273"/>
      <c r="W224" s="273"/>
      <c r="X224" s="273"/>
      <c r="Y224" s="273"/>
      <c r="Z224" s="273"/>
    </row>
    <row r="225" customFormat="false" ht="15" hidden="false" customHeight="false" outlineLevel="0" collapsed="false">
      <c r="A225" s="544" t="s">
        <v>4362</v>
      </c>
      <c r="B225" s="545" t="s">
        <v>4363</v>
      </c>
      <c r="C225" s="546" t="s">
        <v>3367</v>
      </c>
      <c r="D225" s="546" t="s">
        <v>25</v>
      </c>
      <c r="E225" s="546" t="s">
        <v>4364</v>
      </c>
      <c r="F225" s="546" t="s">
        <v>4365</v>
      </c>
      <c r="G225" s="546" t="s">
        <v>4366</v>
      </c>
      <c r="H225" s="546" t="s">
        <v>4366</v>
      </c>
      <c r="I225" s="546" t="s">
        <v>4310</v>
      </c>
      <c r="J225" s="547" t="n">
        <v>4261057.5508544</v>
      </c>
      <c r="K225" s="548" t="s">
        <v>4367</v>
      </c>
      <c r="L225" s="273"/>
      <c r="M225" s="273"/>
      <c r="N225" s="273"/>
      <c r="O225" s="273"/>
      <c r="P225" s="273"/>
      <c r="Q225" s="273"/>
      <c r="R225" s="273"/>
      <c r="S225" s="273"/>
      <c r="T225" s="273"/>
      <c r="U225" s="273"/>
      <c r="V225" s="273"/>
      <c r="W225" s="273"/>
      <c r="X225" s="273"/>
      <c r="Y225" s="273"/>
      <c r="Z225" s="273"/>
    </row>
    <row r="226" customFormat="false" ht="15" hidden="false" customHeight="false" outlineLevel="0" collapsed="false">
      <c r="A226" s="544" t="s">
        <v>4368</v>
      </c>
      <c r="B226" s="545" t="s">
        <v>4369</v>
      </c>
      <c r="C226" s="546" t="s">
        <v>2275</v>
      </c>
      <c r="D226" s="546" t="s">
        <v>4370</v>
      </c>
      <c r="E226" s="546" t="s">
        <v>4371</v>
      </c>
      <c r="F226" s="546" t="s">
        <v>4372</v>
      </c>
      <c r="G226" s="546" t="s">
        <v>4373</v>
      </c>
      <c r="H226" s="546" t="s">
        <v>4373</v>
      </c>
      <c r="I226" s="546" t="s">
        <v>4310</v>
      </c>
      <c r="J226" s="547" t="n">
        <v>4262469.0443522</v>
      </c>
      <c r="K226" s="548" t="s">
        <v>4374</v>
      </c>
      <c r="L226" s="273"/>
      <c r="M226" s="273"/>
      <c r="N226" s="273"/>
      <c r="O226" s="273"/>
      <c r="P226" s="273"/>
      <c r="Q226" s="273"/>
      <c r="R226" s="273"/>
      <c r="S226" s="273"/>
      <c r="T226" s="273"/>
      <c r="U226" s="273"/>
      <c r="V226" s="273"/>
      <c r="W226" s="273"/>
      <c r="X226" s="273"/>
      <c r="Y226" s="273"/>
      <c r="Z226" s="273"/>
    </row>
    <row r="227" customFormat="false" ht="15" hidden="false" customHeight="false" outlineLevel="0" collapsed="false">
      <c r="A227" s="544" t="s">
        <v>4375</v>
      </c>
      <c r="B227" s="545" t="s">
        <v>4376</v>
      </c>
      <c r="C227" s="546" t="s">
        <v>1884</v>
      </c>
      <c r="D227" s="546" t="s">
        <v>25</v>
      </c>
      <c r="E227" s="546" t="s">
        <v>4377</v>
      </c>
      <c r="F227" s="546" t="s">
        <v>4132</v>
      </c>
      <c r="G227" s="546" t="s">
        <v>4378</v>
      </c>
      <c r="H227" s="546" t="s">
        <v>4378</v>
      </c>
      <c r="I227" s="546" t="s">
        <v>4310</v>
      </c>
      <c r="J227" s="547" t="n">
        <v>4263878.3582378</v>
      </c>
      <c r="K227" s="548" t="s">
        <v>4379</v>
      </c>
      <c r="L227" s="273"/>
      <c r="M227" s="273"/>
      <c r="N227" s="273"/>
      <c r="O227" s="273"/>
      <c r="P227" s="273"/>
      <c r="Q227" s="273"/>
      <c r="R227" s="273"/>
      <c r="S227" s="273"/>
      <c r="T227" s="273"/>
      <c r="U227" s="273"/>
      <c r="V227" s="273"/>
      <c r="W227" s="273"/>
      <c r="X227" s="273"/>
      <c r="Y227" s="273"/>
      <c r="Z227" s="273"/>
    </row>
    <row r="228" customFormat="false" ht="15" hidden="false" customHeight="false" outlineLevel="0" collapsed="false">
      <c r="A228" s="544" t="s">
        <v>2160</v>
      </c>
      <c r="B228" s="545" t="s">
        <v>2161</v>
      </c>
      <c r="C228" s="546" t="s">
        <v>2275</v>
      </c>
      <c r="D228" s="546" t="s">
        <v>152</v>
      </c>
      <c r="E228" s="546" t="s">
        <v>4380</v>
      </c>
      <c r="F228" s="546" t="s">
        <v>4381</v>
      </c>
      <c r="G228" s="546" t="s">
        <v>4382</v>
      </c>
      <c r="H228" s="546" t="s">
        <v>4382</v>
      </c>
      <c r="I228" s="546" t="s">
        <v>4310</v>
      </c>
      <c r="J228" s="547" t="n">
        <v>4265287.2845568</v>
      </c>
      <c r="K228" s="548" t="s">
        <v>4383</v>
      </c>
      <c r="L228" s="273"/>
      <c r="M228" s="273"/>
      <c r="N228" s="273"/>
      <c r="O228" s="273"/>
      <c r="P228" s="273"/>
      <c r="Q228" s="273"/>
      <c r="R228" s="273"/>
      <c r="S228" s="273"/>
      <c r="T228" s="273"/>
      <c r="U228" s="273"/>
      <c r="V228" s="273"/>
      <c r="W228" s="273"/>
      <c r="X228" s="273"/>
      <c r="Y228" s="273"/>
      <c r="Z228" s="273"/>
    </row>
    <row r="229" customFormat="false" ht="15" hidden="false" customHeight="false" outlineLevel="0" collapsed="false">
      <c r="A229" s="544" t="s">
        <v>2403</v>
      </c>
      <c r="B229" s="545" t="s">
        <v>2404</v>
      </c>
      <c r="C229" s="546" t="s">
        <v>2275</v>
      </c>
      <c r="D229" s="546" t="s">
        <v>152</v>
      </c>
      <c r="E229" s="546" t="s">
        <v>4384</v>
      </c>
      <c r="F229" s="546" t="s">
        <v>4385</v>
      </c>
      <c r="G229" s="546" t="s">
        <v>4386</v>
      </c>
      <c r="H229" s="546" t="s">
        <v>4386</v>
      </c>
      <c r="I229" s="546" t="s">
        <v>4310</v>
      </c>
      <c r="J229" s="547" t="n">
        <v>4266670.3157745</v>
      </c>
      <c r="K229" s="548" t="s">
        <v>4387</v>
      </c>
      <c r="L229" s="273"/>
      <c r="M229" s="273"/>
      <c r="N229" s="273"/>
      <c r="O229" s="273"/>
      <c r="P229" s="273"/>
      <c r="Q229" s="273"/>
      <c r="R229" s="273"/>
      <c r="S229" s="273"/>
      <c r="T229" s="273"/>
      <c r="U229" s="273"/>
      <c r="V229" s="273"/>
      <c r="W229" s="273"/>
      <c r="X229" s="273"/>
      <c r="Y229" s="273"/>
      <c r="Z229" s="273"/>
    </row>
    <row r="230" customFormat="false" ht="15" hidden="false" customHeight="false" outlineLevel="0" collapsed="false">
      <c r="A230" s="544" t="s">
        <v>2915</v>
      </c>
      <c r="B230" s="545" t="s">
        <v>2916</v>
      </c>
      <c r="C230" s="546" t="s">
        <v>2275</v>
      </c>
      <c r="D230" s="546" t="s">
        <v>152</v>
      </c>
      <c r="E230" s="546" t="s">
        <v>4388</v>
      </c>
      <c r="F230" s="546" t="s">
        <v>4389</v>
      </c>
      <c r="G230" s="546" t="s">
        <v>4390</v>
      </c>
      <c r="H230" s="546" t="s">
        <v>4390</v>
      </c>
      <c r="I230" s="546" t="s">
        <v>4310</v>
      </c>
      <c r="J230" s="547" t="n">
        <v>4268038.8870721</v>
      </c>
      <c r="K230" s="548" t="s">
        <v>4391</v>
      </c>
      <c r="L230" s="273"/>
      <c r="M230" s="273"/>
      <c r="N230" s="273"/>
      <c r="O230" s="273"/>
      <c r="P230" s="273"/>
      <c r="Q230" s="273"/>
      <c r="R230" s="273"/>
      <c r="S230" s="273"/>
      <c r="T230" s="273"/>
      <c r="U230" s="273"/>
      <c r="V230" s="273"/>
      <c r="W230" s="273"/>
      <c r="X230" s="273"/>
      <c r="Y230" s="273"/>
      <c r="Z230" s="273"/>
    </row>
    <row r="231" customFormat="false" ht="15" hidden="false" customHeight="false" outlineLevel="0" collapsed="false">
      <c r="A231" s="544" t="s">
        <v>4392</v>
      </c>
      <c r="B231" s="545" t="s">
        <v>4393</v>
      </c>
      <c r="C231" s="546" t="s">
        <v>2275</v>
      </c>
      <c r="D231" s="546" t="s">
        <v>1260</v>
      </c>
      <c r="E231" s="546" t="s">
        <v>4394</v>
      </c>
      <c r="F231" s="546" t="s">
        <v>4395</v>
      </c>
      <c r="G231" s="546" t="s">
        <v>4396</v>
      </c>
      <c r="H231" s="546" t="s">
        <v>4396</v>
      </c>
      <c r="I231" s="546" t="s">
        <v>4310</v>
      </c>
      <c r="J231" s="547" t="n">
        <v>4269396.7504565</v>
      </c>
      <c r="K231" s="548" t="s">
        <v>4397</v>
      </c>
      <c r="L231" s="273"/>
      <c r="M231" s="273"/>
      <c r="N231" s="273"/>
      <c r="O231" s="273"/>
      <c r="P231" s="273"/>
      <c r="Q231" s="273"/>
      <c r="R231" s="273"/>
      <c r="S231" s="273"/>
      <c r="T231" s="273"/>
      <c r="U231" s="273"/>
      <c r="V231" s="273"/>
      <c r="W231" s="273"/>
      <c r="X231" s="273"/>
      <c r="Y231" s="273"/>
      <c r="Z231" s="273"/>
    </row>
    <row r="232" customFormat="false" ht="15" hidden="false" customHeight="false" outlineLevel="0" collapsed="false">
      <c r="A232" s="544" t="s">
        <v>2231</v>
      </c>
      <c r="B232" s="545" t="s">
        <v>2232</v>
      </c>
      <c r="C232" s="546" t="s">
        <v>2275</v>
      </c>
      <c r="D232" s="546" t="s">
        <v>7</v>
      </c>
      <c r="E232" s="546" t="s">
        <v>4273</v>
      </c>
      <c r="F232" s="546" t="s">
        <v>4398</v>
      </c>
      <c r="G232" s="546" t="s">
        <v>4399</v>
      </c>
      <c r="H232" s="546" t="s">
        <v>4399</v>
      </c>
      <c r="I232" s="546" t="s">
        <v>4310</v>
      </c>
      <c r="J232" s="547" t="n">
        <v>4270746.1403336</v>
      </c>
      <c r="K232" s="548" t="s">
        <v>4400</v>
      </c>
      <c r="L232" s="273"/>
      <c r="M232" s="273"/>
      <c r="N232" s="273"/>
      <c r="O232" s="273"/>
      <c r="P232" s="273"/>
      <c r="Q232" s="273"/>
      <c r="R232" s="273"/>
      <c r="S232" s="273"/>
      <c r="T232" s="273"/>
      <c r="U232" s="273"/>
      <c r="V232" s="273"/>
      <c r="W232" s="273"/>
      <c r="X232" s="273"/>
      <c r="Y232" s="273"/>
      <c r="Z232" s="273"/>
    </row>
    <row r="233" customFormat="false" ht="15" hidden="false" customHeight="false" outlineLevel="0" collapsed="false">
      <c r="A233" s="544" t="s">
        <v>4401</v>
      </c>
      <c r="B233" s="545" t="s">
        <v>4402</v>
      </c>
      <c r="C233" s="546" t="s">
        <v>2275</v>
      </c>
      <c r="D233" s="546" t="s">
        <v>4403</v>
      </c>
      <c r="E233" s="546" t="s">
        <v>4404</v>
      </c>
      <c r="F233" s="546" t="s">
        <v>4405</v>
      </c>
      <c r="G233" s="546" t="s">
        <v>4406</v>
      </c>
      <c r="H233" s="546" t="s">
        <v>4406</v>
      </c>
      <c r="I233" s="546" t="s">
        <v>4310</v>
      </c>
      <c r="J233" s="547" t="n">
        <v>4272084.3378425</v>
      </c>
      <c r="K233" s="548" t="s">
        <v>4407</v>
      </c>
      <c r="L233" s="273"/>
      <c r="M233" s="273"/>
      <c r="N233" s="273"/>
      <c r="O233" s="273"/>
      <c r="P233" s="273"/>
      <c r="Q233" s="273"/>
      <c r="R233" s="273"/>
      <c r="S233" s="273"/>
      <c r="T233" s="273"/>
      <c r="U233" s="273"/>
      <c r="V233" s="273"/>
      <c r="W233" s="273"/>
      <c r="X233" s="273"/>
      <c r="Y233" s="273"/>
      <c r="Z233" s="273"/>
    </row>
    <row r="234" customFormat="false" ht="15" hidden="false" customHeight="false" outlineLevel="0" collapsed="false">
      <c r="A234" s="544" t="s">
        <v>1977</v>
      </c>
      <c r="B234" s="545" t="s">
        <v>1978</v>
      </c>
      <c r="C234" s="546" t="s">
        <v>2275</v>
      </c>
      <c r="D234" s="546" t="s">
        <v>1199</v>
      </c>
      <c r="E234" s="546" t="s">
        <v>3874</v>
      </c>
      <c r="F234" s="546" t="s">
        <v>4408</v>
      </c>
      <c r="G234" s="546" t="s">
        <v>4409</v>
      </c>
      <c r="H234" s="546" t="s">
        <v>4409</v>
      </c>
      <c r="I234" s="546" t="s">
        <v>4310</v>
      </c>
      <c r="J234" s="547" t="n">
        <v>4273420.1070073</v>
      </c>
      <c r="K234" s="548" t="s">
        <v>4410</v>
      </c>
      <c r="L234" s="273"/>
      <c r="M234" s="273"/>
      <c r="N234" s="273"/>
      <c r="O234" s="273"/>
      <c r="P234" s="273"/>
      <c r="Q234" s="273"/>
      <c r="R234" s="273"/>
      <c r="S234" s="273"/>
      <c r="T234" s="273"/>
      <c r="U234" s="273"/>
      <c r="V234" s="273"/>
      <c r="W234" s="273"/>
      <c r="X234" s="273"/>
      <c r="Y234" s="273"/>
      <c r="Z234" s="273"/>
    </row>
    <row r="235" customFormat="false" ht="15" hidden="false" customHeight="false" outlineLevel="0" collapsed="false">
      <c r="A235" s="544" t="s">
        <v>4411</v>
      </c>
      <c r="B235" s="545" t="s">
        <v>4412</v>
      </c>
      <c r="C235" s="546" t="s">
        <v>2275</v>
      </c>
      <c r="D235" s="546" t="s">
        <v>7</v>
      </c>
      <c r="E235" s="546" t="s">
        <v>4413</v>
      </c>
      <c r="F235" s="546" t="s">
        <v>4414</v>
      </c>
      <c r="G235" s="546" t="s">
        <v>4415</v>
      </c>
      <c r="H235" s="546" t="s">
        <v>4415</v>
      </c>
      <c r="I235" s="546" t="s">
        <v>4310</v>
      </c>
      <c r="J235" s="547" t="n">
        <v>4274727.6654085</v>
      </c>
      <c r="K235" s="548" t="s">
        <v>4416</v>
      </c>
      <c r="L235" s="273"/>
      <c r="M235" s="273"/>
      <c r="N235" s="273"/>
      <c r="O235" s="273"/>
      <c r="P235" s="273"/>
      <c r="Q235" s="273"/>
      <c r="R235" s="273"/>
      <c r="S235" s="273"/>
      <c r="T235" s="273"/>
      <c r="U235" s="273"/>
      <c r="V235" s="273"/>
      <c r="W235" s="273"/>
      <c r="X235" s="273"/>
      <c r="Y235" s="273"/>
      <c r="Z235" s="273"/>
    </row>
    <row r="236" customFormat="false" ht="15" hidden="false" customHeight="false" outlineLevel="0" collapsed="false">
      <c r="A236" s="544" t="s">
        <v>2753</v>
      </c>
      <c r="B236" s="545" t="s">
        <v>2754</v>
      </c>
      <c r="C236" s="546" t="s">
        <v>2275</v>
      </c>
      <c r="D236" s="546" t="s">
        <v>7</v>
      </c>
      <c r="E236" s="546" t="s">
        <v>3807</v>
      </c>
      <c r="F236" s="546" t="s">
        <v>4417</v>
      </c>
      <c r="G236" s="546" t="s">
        <v>4418</v>
      </c>
      <c r="H236" s="546" t="s">
        <v>4418</v>
      </c>
      <c r="I236" s="546" t="s">
        <v>4310</v>
      </c>
      <c r="J236" s="547" t="n">
        <v>4276034.6941708</v>
      </c>
      <c r="K236" s="548" t="s">
        <v>4419</v>
      </c>
      <c r="L236" s="273"/>
      <c r="M236" s="273"/>
      <c r="N236" s="273"/>
      <c r="O236" s="273"/>
      <c r="P236" s="273"/>
      <c r="Q236" s="273"/>
      <c r="R236" s="273"/>
      <c r="S236" s="273"/>
      <c r="T236" s="273"/>
      <c r="U236" s="273"/>
      <c r="V236" s="273"/>
      <c r="W236" s="273"/>
      <c r="X236" s="273"/>
      <c r="Y236" s="273"/>
      <c r="Z236" s="273"/>
    </row>
    <row r="237" customFormat="false" ht="15" hidden="false" customHeight="false" outlineLevel="0" collapsed="false">
      <c r="A237" s="544" t="s">
        <v>1532</v>
      </c>
      <c r="B237" s="545" t="s">
        <v>1533</v>
      </c>
      <c r="C237" s="546" t="s">
        <v>2275</v>
      </c>
      <c r="D237" s="546" t="s">
        <v>1534</v>
      </c>
      <c r="E237" s="546" t="s">
        <v>4420</v>
      </c>
      <c r="F237" s="546" t="s">
        <v>4421</v>
      </c>
      <c r="G237" s="546" t="s">
        <v>4422</v>
      </c>
      <c r="H237" s="546" t="s">
        <v>4422</v>
      </c>
      <c r="I237" s="546" t="s">
        <v>4310</v>
      </c>
      <c r="J237" s="547" t="n">
        <v>4277325.563439</v>
      </c>
      <c r="K237" s="548" t="s">
        <v>4423</v>
      </c>
      <c r="L237" s="273"/>
      <c r="M237" s="273"/>
      <c r="N237" s="273"/>
      <c r="O237" s="273"/>
      <c r="P237" s="273"/>
      <c r="Q237" s="273"/>
      <c r="R237" s="273"/>
      <c r="S237" s="273"/>
      <c r="T237" s="273"/>
      <c r="U237" s="273"/>
      <c r="V237" s="273"/>
      <c r="W237" s="273"/>
      <c r="X237" s="273"/>
      <c r="Y237" s="273"/>
      <c r="Z237" s="273"/>
    </row>
    <row r="238" customFormat="false" ht="15" hidden="false" customHeight="false" outlineLevel="0" collapsed="false">
      <c r="A238" s="544" t="s">
        <v>2950</v>
      </c>
      <c r="B238" s="545" t="s">
        <v>2951</v>
      </c>
      <c r="C238" s="546" t="s">
        <v>2275</v>
      </c>
      <c r="D238" s="546" t="s">
        <v>7</v>
      </c>
      <c r="E238" s="546" t="s">
        <v>4424</v>
      </c>
      <c r="F238" s="546" t="s">
        <v>3697</v>
      </c>
      <c r="G238" s="546" t="s">
        <v>4425</v>
      </c>
      <c r="H238" s="546" t="s">
        <v>4425</v>
      </c>
      <c r="I238" s="546" t="s">
        <v>4310</v>
      </c>
      <c r="J238" s="547" t="n">
        <v>4278607.8890459</v>
      </c>
      <c r="K238" s="548" t="s">
        <v>4426</v>
      </c>
      <c r="L238" s="273"/>
      <c r="M238" s="273"/>
      <c r="N238" s="273"/>
      <c r="O238" s="273"/>
      <c r="P238" s="273"/>
      <c r="Q238" s="273"/>
      <c r="R238" s="273"/>
      <c r="S238" s="273"/>
      <c r="T238" s="273"/>
      <c r="U238" s="273"/>
      <c r="V238" s="273"/>
      <c r="W238" s="273"/>
      <c r="X238" s="273"/>
      <c r="Y238" s="273"/>
      <c r="Z238" s="273"/>
    </row>
    <row r="239" customFormat="false" ht="15" hidden="false" customHeight="false" outlineLevel="0" collapsed="false">
      <c r="A239" s="544" t="s">
        <v>1474</v>
      </c>
      <c r="B239" s="545" t="s">
        <v>1475</v>
      </c>
      <c r="C239" s="546" t="s">
        <v>2275</v>
      </c>
      <c r="D239" s="546" t="s">
        <v>1476</v>
      </c>
      <c r="E239" s="546" t="s">
        <v>4427</v>
      </c>
      <c r="F239" s="546" t="s">
        <v>4428</v>
      </c>
      <c r="G239" s="546" t="s">
        <v>4429</v>
      </c>
      <c r="H239" s="546" t="s">
        <v>4429</v>
      </c>
      <c r="I239" s="546" t="s">
        <v>4310</v>
      </c>
      <c r="J239" s="547" t="n">
        <v>4279884.6635377</v>
      </c>
      <c r="K239" s="548" t="s">
        <v>4430</v>
      </c>
      <c r="L239" s="273"/>
      <c r="M239" s="273"/>
      <c r="N239" s="273"/>
      <c r="O239" s="273"/>
      <c r="P239" s="273"/>
      <c r="Q239" s="273"/>
      <c r="R239" s="273"/>
      <c r="S239" s="273"/>
      <c r="T239" s="273"/>
      <c r="U239" s="273"/>
      <c r="V239" s="273"/>
      <c r="W239" s="273"/>
      <c r="X239" s="273"/>
      <c r="Y239" s="273"/>
      <c r="Z239" s="273"/>
    </row>
    <row r="240" customFormat="false" ht="15" hidden="false" customHeight="false" outlineLevel="0" collapsed="false">
      <c r="A240" s="544" t="s">
        <v>4431</v>
      </c>
      <c r="B240" s="545" t="s">
        <v>4432</v>
      </c>
      <c r="C240" s="546" t="s">
        <v>2275</v>
      </c>
      <c r="D240" s="546" t="s">
        <v>1352</v>
      </c>
      <c r="E240" s="546" t="s">
        <v>4433</v>
      </c>
      <c r="F240" s="546" t="s">
        <v>4434</v>
      </c>
      <c r="G240" s="546" t="s">
        <v>4435</v>
      </c>
      <c r="H240" s="546" t="s">
        <v>4435</v>
      </c>
      <c r="I240" s="546" t="s">
        <v>4310</v>
      </c>
      <c r="J240" s="547" t="n">
        <v>4281140.5563515</v>
      </c>
      <c r="K240" s="548" t="s">
        <v>4436</v>
      </c>
      <c r="L240" s="273"/>
      <c r="M240" s="273"/>
      <c r="N240" s="273"/>
      <c r="O240" s="273"/>
      <c r="P240" s="273"/>
      <c r="Q240" s="273"/>
      <c r="R240" s="273"/>
      <c r="S240" s="273"/>
      <c r="T240" s="273"/>
      <c r="U240" s="273"/>
      <c r="V240" s="273"/>
      <c r="W240" s="273"/>
      <c r="X240" s="273"/>
      <c r="Y240" s="273"/>
      <c r="Z240" s="273"/>
    </row>
    <row r="241" customFormat="false" ht="15" hidden="false" customHeight="false" outlineLevel="0" collapsed="false">
      <c r="A241" s="544" t="s">
        <v>4437</v>
      </c>
      <c r="B241" s="545" t="s">
        <v>4438</v>
      </c>
      <c r="C241" s="546" t="s">
        <v>2275</v>
      </c>
      <c r="D241" s="546" t="s">
        <v>1100</v>
      </c>
      <c r="E241" s="546" t="s">
        <v>4439</v>
      </c>
      <c r="F241" s="546" t="s">
        <v>4440</v>
      </c>
      <c r="G241" s="546" t="s">
        <v>4441</v>
      </c>
      <c r="H241" s="546" t="s">
        <v>4441</v>
      </c>
      <c r="I241" s="546" t="s">
        <v>4310</v>
      </c>
      <c r="J241" s="547" t="n">
        <v>4282394.8441209</v>
      </c>
      <c r="K241" s="548" t="s">
        <v>4442</v>
      </c>
      <c r="L241" s="273"/>
      <c r="M241" s="273"/>
      <c r="N241" s="273"/>
      <c r="O241" s="273"/>
      <c r="P241" s="273"/>
      <c r="Q241" s="273"/>
      <c r="R241" s="273"/>
      <c r="S241" s="273"/>
      <c r="T241" s="273"/>
      <c r="U241" s="273"/>
      <c r="V241" s="273"/>
      <c r="W241" s="273"/>
      <c r="X241" s="273"/>
      <c r="Y241" s="273"/>
      <c r="Z241" s="273"/>
    </row>
    <row r="242" customFormat="false" ht="15" hidden="false" customHeight="false" outlineLevel="0" collapsed="false">
      <c r="A242" s="544" t="s">
        <v>4443</v>
      </c>
      <c r="B242" s="545" t="s">
        <v>4444</v>
      </c>
      <c r="C242" s="546" t="s">
        <v>3311</v>
      </c>
      <c r="D242" s="546" t="s">
        <v>2648</v>
      </c>
      <c r="E242" s="546" t="s">
        <v>3556</v>
      </c>
      <c r="F242" s="546" t="s">
        <v>4445</v>
      </c>
      <c r="G242" s="546" t="s">
        <v>4446</v>
      </c>
      <c r="H242" s="546" t="s">
        <v>4446</v>
      </c>
      <c r="I242" s="546" t="s">
        <v>4310</v>
      </c>
      <c r="J242" s="547" t="n">
        <v>4283641.9551496</v>
      </c>
      <c r="K242" s="548" t="s">
        <v>4447</v>
      </c>
      <c r="L242" s="273"/>
      <c r="M242" s="273"/>
      <c r="N242" s="273"/>
      <c r="O242" s="273"/>
      <c r="P242" s="273"/>
      <c r="Q242" s="273"/>
      <c r="R242" s="273"/>
      <c r="S242" s="273"/>
      <c r="T242" s="273"/>
      <c r="U242" s="273"/>
      <c r="V242" s="273"/>
      <c r="W242" s="273"/>
      <c r="X242" s="273"/>
      <c r="Y242" s="273"/>
      <c r="Z242" s="273"/>
    </row>
    <row r="243" customFormat="false" ht="15" hidden="false" customHeight="false" outlineLevel="0" collapsed="false">
      <c r="A243" s="544" t="s">
        <v>2976</v>
      </c>
      <c r="B243" s="545" t="s">
        <v>2977</v>
      </c>
      <c r="C243" s="546" t="s">
        <v>2275</v>
      </c>
      <c r="D243" s="546" t="s">
        <v>1483</v>
      </c>
      <c r="E243" s="546" t="s">
        <v>4448</v>
      </c>
      <c r="F243" s="546" t="s">
        <v>4449</v>
      </c>
      <c r="G243" s="546" t="s">
        <v>4450</v>
      </c>
      <c r="H243" s="546" t="s">
        <v>4450</v>
      </c>
      <c r="I243" s="546" t="s">
        <v>4310</v>
      </c>
      <c r="J243" s="547" t="n">
        <v>4284886.9701979</v>
      </c>
      <c r="K243" s="548" t="s">
        <v>4451</v>
      </c>
      <c r="L243" s="273"/>
      <c r="M243" s="273"/>
      <c r="N243" s="273"/>
      <c r="O243" s="273"/>
      <c r="P243" s="273"/>
      <c r="Q243" s="273"/>
      <c r="R243" s="273"/>
      <c r="S243" s="273"/>
      <c r="T243" s="273"/>
      <c r="U243" s="273"/>
      <c r="V243" s="273"/>
      <c r="W243" s="273"/>
      <c r="X243" s="273"/>
      <c r="Y243" s="273"/>
      <c r="Z243" s="273"/>
    </row>
    <row r="244" customFormat="false" ht="15" hidden="false" customHeight="false" outlineLevel="0" collapsed="false">
      <c r="A244" s="544" t="s">
        <v>2070</v>
      </c>
      <c r="B244" s="545" t="s">
        <v>2071</v>
      </c>
      <c r="C244" s="546" t="s">
        <v>2275</v>
      </c>
      <c r="D244" s="546" t="s">
        <v>7</v>
      </c>
      <c r="E244" s="546" t="s">
        <v>4452</v>
      </c>
      <c r="F244" s="546" t="s">
        <v>4453</v>
      </c>
      <c r="G244" s="546" t="s">
        <v>4454</v>
      </c>
      <c r="H244" s="546" t="s">
        <v>4454</v>
      </c>
      <c r="I244" s="546" t="s">
        <v>4310</v>
      </c>
      <c r="J244" s="547" t="n">
        <v>4286122.7066301</v>
      </c>
      <c r="K244" s="548" t="s">
        <v>4455</v>
      </c>
      <c r="L244" s="273"/>
      <c r="M244" s="273"/>
      <c r="N244" s="273"/>
      <c r="O244" s="273"/>
      <c r="P244" s="273"/>
      <c r="Q244" s="273"/>
      <c r="R244" s="273"/>
      <c r="S244" s="273"/>
      <c r="T244" s="273"/>
      <c r="U244" s="273"/>
      <c r="V244" s="273"/>
      <c r="W244" s="273"/>
      <c r="X244" s="273"/>
      <c r="Y244" s="273"/>
      <c r="Z244" s="273"/>
    </row>
    <row r="245" customFormat="false" ht="15" hidden="false" customHeight="false" outlineLevel="0" collapsed="false">
      <c r="A245" s="544" t="s">
        <v>4456</v>
      </c>
      <c r="B245" s="545" t="s">
        <v>4457</v>
      </c>
      <c r="C245" s="546" t="s">
        <v>3367</v>
      </c>
      <c r="D245" s="546" t="s">
        <v>25</v>
      </c>
      <c r="E245" s="546" t="s">
        <v>4458</v>
      </c>
      <c r="F245" s="546" t="s">
        <v>4060</v>
      </c>
      <c r="G245" s="546" t="s">
        <v>4459</v>
      </c>
      <c r="H245" s="546" t="s">
        <v>4459</v>
      </c>
      <c r="I245" s="546" t="s">
        <v>4310</v>
      </c>
      <c r="J245" s="547" t="n">
        <v>4287353.323508</v>
      </c>
      <c r="K245" s="548" t="s">
        <v>4460</v>
      </c>
      <c r="L245" s="273"/>
      <c r="M245" s="273"/>
      <c r="N245" s="273"/>
      <c r="O245" s="273"/>
      <c r="P245" s="273"/>
      <c r="Q245" s="273"/>
      <c r="R245" s="273"/>
      <c r="S245" s="273"/>
      <c r="T245" s="273"/>
      <c r="U245" s="273"/>
      <c r="V245" s="273"/>
      <c r="W245" s="273"/>
      <c r="X245" s="273"/>
      <c r="Y245" s="273"/>
      <c r="Z245" s="273"/>
    </row>
    <row r="246" customFormat="false" ht="15" hidden="false" customHeight="false" outlineLevel="0" collapsed="false">
      <c r="A246" s="544" t="s">
        <v>2386</v>
      </c>
      <c r="B246" s="545" t="s">
        <v>2387</v>
      </c>
      <c r="C246" s="546" t="s">
        <v>2275</v>
      </c>
      <c r="D246" s="546" t="s">
        <v>152</v>
      </c>
      <c r="E246" s="546" t="s">
        <v>4461</v>
      </c>
      <c r="F246" s="546" t="s">
        <v>4462</v>
      </c>
      <c r="G246" s="546" t="s">
        <v>4463</v>
      </c>
      <c r="H246" s="546" t="s">
        <v>4463</v>
      </c>
      <c r="I246" s="546" t="s">
        <v>4310</v>
      </c>
      <c r="J246" s="547" t="n">
        <v>4288577.5602646</v>
      </c>
      <c r="K246" s="548" t="s">
        <v>4464</v>
      </c>
      <c r="L246" s="273"/>
      <c r="M246" s="273"/>
      <c r="N246" s="273"/>
      <c r="O246" s="273"/>
      <c r="P246" s="273"/>
      <c r="Q246" s="273"/>
      <c r="R246" s="273"/>
      <c r="S246" s="273"/>
      <c r="T246" s="273"/>
      <c r="U246" s="273"/>
      <c r="V246" s="273"/>
      <c r="W246" s="273"/>
      <c r="X246" s="273"/>
      <c r="Y246" s="273"/>
      <c r="Z246" s="273"/>
    </row>
    <row r="247" customFormat="false" ht="15" hidden="false" customHeight="false" outlineLevel="0" collapsed="false">
      <c r="A247" s="544" t="s">
        <v>4465</v>
      </c>
      <c r="B247" s="545" t="s">
        <v>4466</v>
      </c>
      <c r="C247" s="546" t="s">
        <v>1884</v>
      </c>
      <c r="D247" s="546" t="s">
        <v>25</v>
      </c>
      <c r="E247" s="546" t="s">
        <v>4467</v>
      </c>
      <c r="F247" s="546" t="s">
        <v>3343</v>
      </c>
      <c r="G247" s="546" t="s">
        <v>4468</v>
      </c>
      <c r="H247" s="546" t="s">
        <v>4468</v>
      </c>
      <c r="I247" s="546" t="s">
        <v>4310</v>
      </c>
      <c r="J247" s="547" t="n">
        <v>4289799.2152155</v>
      </c>
      <c r="K247" s="548" t="s">
        <v>4469</v>
      </c>
      <c r="L247" s="273"/>
      <c r="M247" s="273"/>
      <c r="N247" s="273"/>
      <c r="O247" s="273"/>
      <c r="P247" s="273"/>
      <c r="Q247" s="273"/>
      <c r="R247" s="273"/>
      <c r="S247" s="273"/>
      <c r="T247" s="273"/>
      <c r="U247" s="273"/>
      <c r="V247" s="273"/>
      <c r="W247" s="273"/>
      <c r="X247" s="273"/>
      <c r="Y247" s="273"/>
      <c r="Z247" s="273"/>
    </row>
    <row r="248" customFormat="false" ht="15" hidden="false" customHeight="false" outlineLevel="0" collapsed="false">
      <c r="A248" s="544" t="s">
        <v>4470</v>
      </c>
      <c r="B248" s="545" t="s">
        <v>4471</v>
      </c>
      <c r="C248" s="546" t="s">
        <v>3367</v>
      </c>
      <c r="D248" s="546" t="s">
        <v>25</v>
      </c>
      <c r="E248" s="546" t="s">
        <v>4458</v>
      </c>
      <c r="F248" s="546" t="s">
        <v>4472</v>
      </c>
      <c r="G248" s="546" t="s">
        <v>4473</v>
      </c>
      <c r="H248" s="546" t="s">
        <v>4473</v>
      </c>
      <c r="I248" s="546" t="s">
        <v>4310</v>
      </c>
      <c r="J248" s="547" t="n">
        <v>4291013.4238683</v>
      </c>
      <c r="K248" s="548" t="s">
        <v>4474</v>
      </c>
      <c r="L248" s="273"/>
      <c r="M248" s="273"/>
      <c r="N248" s="273"/>
      <c r="O248" s="273"/>
      <c r="P248" s="273"/>
      <c r="Q248" s="273"/>
      <c r="R248" s="273"/>
      <c r="S248" s="273"/>
      <c r="T248" s="273"/>
      <c r="U248" s="273"/>
      <c r="V248" s="273"/>
      <c r="W248" s="273"/>
      <c r="X248" s="273"/>
      <c r="Y248" s="273"/>
      <c r="Z248" s="273"/>
    </row>
    <row r="249" customFormat="false" ht="15" hidden="false" customHeight="false" outlineLevel="0" collapsed="false">
      <c r="A249" s="544" t="s">
        <v>1565</v>
      </c>
      <c r="B249" s="545" t="s">
        <v>1566</v>
      </c>
      <c r="C249" s="546" t="s">
        <v>2275</v>
      </c>
      <c r="D249" s="546" t="s">
        <v>7</v>
      </c>
      <c r="E249" s="546" t="s">
        <v>4475</v>
      </c>
      <c r="F249" s="546" t="s">
        <v>4476</v>
      </c>
      <c r="G249" s="546" t="s">
        <v>4477</v>
      </c>
      <c r="H249" s="546" t="s">
        <v>4477</v>
      </c>
      <c r="I249" s="546" t="s">
        <v>4310</v>
      </c>
      <c r="J249" s="547" t="n">
        <v>4292226.6949462</v>
      </c>
      <c r="K249" s="548" t="s">
        <v>4478</v>
      </c>
      <c r="L249" s="273"/>
      <c r="M249" s="273"/>
      <c r="N249" s="273"/>
      <c r="O249" s="273"/>
      <c r="P249" s="273"/>
      <c r="Q249" s="273"/>
      <c r="R249" s="273"/>
      <c r="S249" s="273"/>
      <c r="T249" s="273"/>
      <c r="U249" s="273"/>
      <c r="V249" s="273"/>
      <c r="W249" s="273"/>
      <c r="X249" s="273"/>
      <c r="Y249" s="273"/>
      <c r="Z249" s="273"/>
    </row>
    <row r="250" customFormat="false" ht="15" hidden="false" customHeight="false" outlineLevel="0" collapsed="false">
      <c r="A250" s="544" t="s">
        <v>1542</v>
      </c>
      <c r="B250" s="545" t="s">
        <v>1543</v>
      </c>
      <c r="C250" s="546" t="s">
        <v>2275</v>
      </c>
      <c r="D250" s="546" t="s">
        <v>152</v>
      </c>
      <c r="E250" s="546" t="s">
        <v>4479</v>
      </c>
      <c r="F250" s="546" t="s">
        <v>4480</v>
      </c>
      <c r="G250" s="546" t="s">
        <v>4481</v>
      </c>
      <c r="H250" s="546" t="s">
        <v>4481</v>
      </c>
      <c r="I250" s="546" t="s">
        <v>4310</v>
      </c>
      <c r="J250" s="547" t="n">
        <v>4293435.327415</v>
      </c>
      <c r="K250" s="548" t="s">
        <v>4482</v>
      </c>
      <c r="L250" s="273"/>
      <c r="M250" s="273"/>
      <c r="N250" s="273"/>
      <c r="O250" s="273"/>
      <c r="P250" s="273"/>
      <c r="Q250" s="273"/>
      <c r="R250" s="273"/>
      <c r="S250" s="273"/>
      <c r="T250" s="273"/>
      <c r="U250" s="273"/>
      <c r="V250" s="273"/>
      <c r="W250" s="273"/>
      <c r="X250" s="273"/>
      <c r="Y250" s="273"/>
      <c r="Z250" s="273"/>
    </row>
    <row r="251" customFormat="false" ht="15" hidden="false" customHeight="false" outlineLevel="0" collapsed="false">
      <c r="A251" s="544" t="s">
        <v>1185</v>
      </c>
      <c r="B251" s="545" t="s">
        <v>1186</v>
      </c>
      <c r="C251" s="546" t="s">
        <v>2275</v>
      </c>
      <c r="D251" s="546" t="s">
        <v>7</v>
      </c>
      <c r="E251" s="546" t="s">
        <v>4483</v>
      </c>
      <c r="F251" s="546" t="s">
        <v>4484</v>
      </c>
      <c r="G251" s="546" t="s">
        <v>4485</v>
      </c>
      <c r="H251" s="546" t="s">
        <v>4485</v>
      </c>
      <c r="I251" s="546" t="s">
        <v>4310</v>
      </c>
      <c r="J251" s="547" t="n">
        <v>4294642.6307082</v>
      </c>
      <c r="K251" s="548" t="s">
        <v>4486</v>
      </c>
      <c r="L251" s="273"/>
      <c r="M251" s="273"/>
      <c r="N251" s="273"/>
      <c r="O251" s="273"/>
      <c r="P251" s="273"/>
      <c r="Q251" s="273"/>
      <c r="R251" s="273"/>
      <c r="S251" s="273"/>
      <c r="T251" s="273"/>
      <c r="U251" s="273"/>
      <c r="V251" s="273"/>
      <c r="W251" s="273"/>
      <c r="X251" s="273"/>
      <c r="Y251" s="273"/>
      <c r="Z251" s="273"/>
    </row>
    <row r="252" customFormat="false" ht="15" hidden="false" customHeight="false" outlineLevel="0" collapsed="false">
      <c r="A252" s="544" t="s">
        <v>2532</v>
      </c>
      <c r="B252" s="545" t="s">
        <v>2533</v>
      </c>
      <c r="C252" s="546" t="s">
        <v>2275</v>
      </c>
      <c r="D252" s="546" t="s">
        <v>7</v>
      </c>
      <c r="E252" s="546" t="s">
        <v>4487</v>
      </c>
      <c r="F252" s="546" t="s">
        <v>4488</v>
      </c>
      <c r="G252" s="546" t="s">
        <v>4489</v>
      </c>
      <c r="H252" s="546" t="s">
        <v>4489</v>
      </c>
      <c r="I252" s="546" t="s">
        <v>4310</v>
      </c>
      <c r="J252" s="547" t="n">
        <v>4295788.7051821</v>
      </c>
      <c r="K252" s="548" t="s">
        <v>4490</v>
      </c>
      <c r="L252" s="273"/>
      <c r="M252" s="273"/>
      <c r="N252" s="273"/>
      <c r="O252" s="273"/>
      <c r="P252" s="273"/>
      <c r="Q252" s="273"/>
      <c r="R252" s="273"/>
      <c r="S252" s="273"/>
      <c r="T252" s="273"/>
      <c r="U252" s="273"/>
      <c r="V252" s="273"/>
      <c r="W252" s="273"/>
      <c r="X252" s="273"/>
      <c r="Y252" s="273"/>
      <c r="Z252" s="273"/>
    </row>
    <row r="253" customFormat="false" ht="15" hidden="false" customHeight="false" outlineLevel="0" collapsed="false">
      <c r="A253" s="544" t="s">
        <v>2911</v>
      </c>
      <c r="B253" s="545" t="s">
        <v>2912</v>
      </c>
      <c r="C253" s="546" t="s">
        <v>2275</v>
      </c>
      <c r="D253" s="546" t="s">
        <v>152</v>
      </c>
      <c r="E253" s="546" t="s">
        <v>4491</v>
      </c>
      <c r="F253" s="546" t="s">
        <v>4492</v>
      </c>
      <c r="G253" s="546" t="s">
        <v>4493</v>
      </c>
      <c r="H253" s="546" t="s">
        <v>4493</v>
      </c>
      <c r="I253" s="546" t="s">
        <v>4310</v>
      </c>
      <c r="J253" s="547" t="n">
        <v>4296932.7051106</v>
      </c>
      <c r="K253" s="548" t="s">
        <v>4494</v>
      </c>
      <c r="L253" s="273"/>
      <c r="M253" s="273"/>
      <c r="N253" s="273"/>
      <c r="O253" s="273"/>
      <c r="P253" s="273"/>
      <c r="Q253" s="273"/>
      <c r="R253" s="273"/>
      <c r="S253" s="273"/>
      <c r="T253" s="273"/>
      <c r="U253" s="273"/>
      <c r="V253" s="273"/>
      <c r="W253" s="273"/>
      <c r="X253" s="273"/>
      <c r="Y253" s="273"/>
      <c r="Z253" s="273"/>
    </row>
    <row r="254" customFormat="false" ht="15" hidden="false" customHeight="false" outlineLevel="0" collapsed="false">
      <c r="A254" s="544" t="s">
        <v>1611</v>
      </c>
      <c r="B254" s="545" t="s">
        <v>1612</v>
      </c>
      <c r="C254" s="546" t="s">
        <v>2275</v>
      </c>
      <c r="D254" s="546" t="s">
        <v>7</v>
      </c>
      <c r="E254" s="546" t="s">
        <v>4495</v>
      </c>
      <c r="F254" s="546" t="s">
        <v>4496</v>
      </c>
      <c r="G254" s="546" t="s">
        <v>4497</v>
      </c>
      <c r="H254" s="546" t="s">
        <v>4497</v>
      </c>
      <c r="I254" s="546" t="s">
        <v>4310</v>
      </c>
      <c r="J254" s="547" t="n">
        <v>4298067.0323971</v>
      </c>
      <c r="K254" s="548" t="s">
        <v>4498</v>
      </c>
      <c r="L254" s="273"/>
      <c r="M254" s="273"/>
      <c r="N254" s="273"/>
      <c r="O254" s="273"/>
      <c r="P254" s="273"/>
      <c r="Q254" s="273"/>
      <c r="R254" s="273"/>
      <c r="S254" s="273"/>
      <c r="T254" s="273"/>
      <c r="U254" s="273"/>
      <c r="V254" s="273"/>
      <c r="W254" s="273"/>
      <c r="X254" s="273"/>
      <c r="Y254" s="273"/>
      <c r="Z254" s="273"/>
    </row>
    <row r="255" customFormat="false" ht="15" hidden="false" customHeight="false" outlineLevel="0" collapsed="false">
      <c r="A255" s="544" t="s">
        <v>4499</v>
      </c>
      <c r="B255" s="545" t="s">
        <v>4500</v>
      </c>
      <c r="C255" s="546" t="s">
        <v>2275</v>
      </c>
      <c r="D255" s="546" t="s">
        <v>1260</v>
      </c>
      <c r="E255" s="546" t="s">
        <v>4501</v>
      </c>
      <c r="F255" s="546" t="s">
        <v>4502</v>
      </c>
      <c r="G255" s="546" t="s">
        <v>4503</v>
      </c>
      <c r="H255" s="546" t="s">
        <v>4503</v>
      </c>
      <c r="I255" s="546" t="s">
        <v>4504</v>
      </c>
      <c r="J255" s="547" t="n">
        <v>4299162.7386665</v>
      </c>
      <c r="K255" s="548" t="s">
        <v>4505</v>
      </c>
      <c r="L255" s="273"/>
      <c r="M255" s="273"/>
      <c r="N255" s="273"/>
      <c r="O255" s="273"/>
      <c r="P255" s="273"/>
      <c r="Q255" s="273"/>
      <c r="R255" s="273"/>
      <c r="S255" s="273"/>
      <c r="T255" s="273"/>
      <c r="U255" s="273"/>
      <c r="V255" s="273"/>
      <c r="W255" s="273"/>
      <c r="X255" s="273"/>
      <c r="Y255" s="273"/>
      <c r="Z255" s="273"/>
    </row>
    <row r="256" customFormat="false" ht="15" hidden="false" customHeight="false" outlineLevel="0" collapsed="false">
      <c r="A256" s="544" t="s">
        <v>4506</v>
      </c>
      <c r="B256" s="545" t="s">
        <v>4507</v>
      </c>
      <c r="C256" s="546" t="s">
        <v>2275</v>
      </c>
      <c r="D256" s="546" t="s">
        <v>1100</v>
      </c>
      <c r="E256" s="546" t="s">
        <v>4508</v>
      </c>
      <c r="F256" s="546" t="s">
        <v>4509</v>
      </c>
      <c r="G256" s="546" t="s">
        <v>4510</v>
      </c>
      <c r="H256" s="546" t="s">
        <v>4510</v>
      </c>
      <c r="I256" s="546" t="s">
        <v>4504</v>
      </c>
      <c r="J256" s="547" t="n">
        <v>4300257.3636353</v>
      </c>
      <c r="K256" s="548" t="s">
        <v>4511</v>
      </c>
      <c r="L256" s="273"/>
      <c r="M256" s="273"/>
      <c r="N256" s="273"/>
      <c r="O256" s="273"/>
      <c r="P256" s="273"/>
      <c r="Q256" s="273"/>
      <c r="R256" s="273"/>
      <c r="S256" s="273"/>
      <c r="T256" s="273"/>
      <c r="U256" s="273"/>
      <c r="V256" s="273"/>
      <c r="W256" s="273"/>
      <c r="X256" s="273"/>
      <c r="Y256" s="273"/>
      <c r="Z256" s="273"/>
    </row>
    <row r="257" customFormat="false" ht="15" hidden="false" customHeight="false" outlineLevel="0" collapsed="false">
      <c r="A257" s="544" t="s">
        <v>2019</v>
      </c>
      <c r="B257" s="545" t="s">
        <v>2020</v>
      </c>
      <c r="C257" s="546" t="s">
        <v>2275</v>
      </c>
      <c r="D257" s="546" t="s">
        <v>1147</v>
      </c>
      <c r="E257" s="546" t="s">
        <v>4512</v>
      </c>
      <c r="F257" s="546" t="s">
        <v>4513</v>
      </c>
      <c r="G257" s="546" t="s">
        <v>4514</v>
      </c>
      <c r="H257" s="546" t="s">
        <v>4514</v>
      </c>
      <c r="I257" s="546" t="s">
        <v>4504</v>
      </c>
      <c r="J257" s="547" t="n">
        <v>4301340.5853818</v>
      </c>
      <c r="K257" s="548" t="s">
        <v>4515</v>
      </c>
      <c r="L257" s="273"/>
      <c r="M257" s="273"/>
      <c r="N257" s="273"/>
      <c r="O257" s="273"/>
      <c r="P257" s="273"/>
      <c r="Q257" s="273"/>
      <c r="R257" s="273"/>
      <c r="S257" s="273"/>
      <c r="T257" s="273"/>
      <c r="U257" s="273"/>
      <c r="V257" s="273"/>
      <c r="W257" s="273"/>
      <c r="X257" s="273"/>
      <c r="Y257" s="273"/>
      <c r="Z257" s="273"/>
    </row>
    <row r="258" customFormat="false" ht="15" hidden="false" customHeight="false" outlineLevel="0" collapsed="false">
      <c r="A258" s="544" t="s">
        <v>1555</v>
      </c>
      <c r="B258" s="545" t="s">
        <v>1556</v>
      </c>
      <c r="C258" s="546" t="s">
        <v>2275</v>
      </c>
      <c r="D258" s="546" t="s">
        <v>152</v>
      </c>
      <c r="E258" s="546" t="s">
        <v>4516</v>
      </c>
      <c r="F258" s="546" t="s">
        <v>4517</v>
      </c>
      <c r="G258" s="546" t="s">
        <v>4518</v>
      </c>
      <c r="H258" s="546" t="s">
        <v>4518</v>
      </c>
      <c r="I258" s="546" t="s">
        <v>4504</v>
      </c>
      <c r="J258" s="547" t="n">
        <v>4302412.9217622</v>
      </c>
      <c r="K258" s="548" t="s">
        <v>4519</v>
      </c>
      <c r="L258" s="273"/>
      <c r="M258" s="273"/>
      <c r="N258" s="273"/>
      <c r="O258" s="273"/>
      <c r="P258" s="273"/>
      <c r="Q258" s="273"/>
      <c r="R258" s="273"/>
      <c r="S258" s="273"/>
      <c r="T258" s="273"/>
      <c r="U258" s="273"/>
      <c r="V258" s="273"/>
      <c r="W258" s="273"/>
      <c r="X258" s="273"/>
      <c r="Y258" s="273"/>
      <c r="Z258" s="273"/>
    </row>
    <row r="259" customFormat="false" ht="15" hidden="false" customHeight="false" outlineLevel="0" collapsed="false">
      <c r="A259" s="544" t="s">
        <v>4520</v>
      </c>
      <c r="B259" s="545" t="s">
        <v>4521</v>
      </c>
      <c r="C259" s="546" t="s">
        <v>2275</v>
      </c>
      <c r="D259" s="546" t="s">
        <v>1260</v>
      </c>
      <c r="E259" s="546" t="s">
        <v>4522</v>
      </c>
      <c r="F259" s="546" t="s">
        <v>4395</v>
      </c>
      <c r="G259" s="546" t="s">
        <v>4523</v>
      </c>
      <c r="H259" s="546" t="s">
        <v>4523</v>
      </c>
      <c r="I259" s="546" t="s">
        <v>4504</v>
      </c>
      <c r="J259" s="547" t="n">
        <v>4303484.919171</v>
      </c>
      <c r="K259" s="548" t="s">
        <v>4524</v>
      </c>
      <c r="L259" s="273"/>
      <c r="M259" s="273"/>
      <c r="N259" s="273"/>
      <c r="O259" s="273"/>
      <c r="P259" s="273"/>
      <c r="Q259" s="273"/>
      <c r="R259" s="273"/>
      <c r="S259" s="273"/>
      <c r="T259" s="273"/>
      <c r="U259" s="273"/>
      <c r="V259" s="273"/>
      <c r="W259" s="273"/>
      <c r="X259" s="273"/>
      <c r="Y259" s="273"/>
      <c r="Z259" s="273"/>
    </row>
    <row r="260" customFormat="false" ht="15" hidden="false" customHeight="false" outlineLevel="0" collapsed="false">
      <c r="A260" s="544" t="s">
        <v>4525</v>
      </c>
      <c r="B260" s="545" t="s">
        <v>4526</v>
      </c>
      <c r="C260" s="546" t="s">
        <v>3367</v>
      </c>
      <c r="D260" s="546" t="s">
        <v>25</v>
      </c>
      <c r="E260" s="546" t="s">
        <v>4337</v>
      </c>
      <c r="F260" s="546" t="s">
        <v>3768</v>
      </c>
      <c r="G260" s="546" t="s">
        <v>4527</v>
      </c>
      <c r="H260" s="546" t="s">
        <v>4527</v>
      </c>
      <c r="I260" s="546" t="s">
        <v>4504</v>
      </c>
      <c r="J260" s="547" t="n">
        <v>4304549.7702815</v>
      </c>
      <c r="K260" s="548" t="s">
        <v>4528</v>
      </c>
      <c r="L260" s="273"/>
      <c r="M260" s="273"/>
      <c r="N260" s="273"/>
      <c r="O260" s="273"/>
      <c r="P260" s="273"/>
      <c r="Q260" s="273"/>
      <c r="R260" s="273"/>
      <c r="S260" s="273"/>
      <c r="T260" s="273"/>
      <c r="U260" s="273"/>
      <c r="V260" s="273"/>
      <c r="W260" s="273"/>
      <c r="X260" s="273"/>
      <c r="Y260" s="273"/>
      <c r="Z260" s="273"/>
    </row>
    <row r="261" customFormat="false" ht="15" hidden="false" customHeight="false" outlineLevel="0" collapsed="false">
      <c r="A261" s="544" t="s">
        <v>4529</v>
      </c>
      <c r="B261" s="545" t="s">
        <v>4530</v>
      </c>
      <c r="C261" s="546" t="s">
        <v>1884</v>
      </c>
      <c r="D261" s="546" t="s">
        <v>25</v>
      </c>
      <c r="E261" s="546" t="s">
        <v>4531</v>
      </c>
      <c r="F261" s="546" t="s">
        <v>3343</v>
      </c>
      <c r="G261" s="546" t="s">
        <v>4532</v>
      </c>
      <c r="H261" s="546" t="s">
        <v>4532</v>
      </c>
      <c r="I261" s="546" t="s">
        <v>4504</v>
      </c>
      <c r="J261" s="547" t="n">
        <v>4305606.5766174</v>
      </c>
      <c r="K261" s="548" t="s">
        <v>4533</v>
      </c>
      <c r="L261" s="273"/>
      <c r="M261" s="273"/>
      <c r="N261" s="273"/>
      <c r="O261" s="273"/>
      <c r="P261" s="273"/>
      <c r="Q261" s="273"/>
      <c r="R261" s="273"/>
      <c r="S261" s="273"/>
      <c r="T261" s="273"/>
      <c r="U261" s="273"/>
      <c r="V261" s="273"/>
      <c r="W261" s="273"/>
      <c r="X261" s="273"/>
      <c r="Y261" s="273"/>
      <c r="Z261" s="273"/>
    </row>
    <row r="262" customFormat="false" ht="15" hidden="false" customHeight="false" outlineLevel="0" collapsed="false">
      <c r="A262" s="544" t="s">
        <v>4534</v>
      </c>
      <c r="B262" s="545" t="s">
        <v>4535</v>
      </c>
      <c r="C262" s="546" t="s">
        <v>2275</v>
      </c>
      <c r="D262" s="546" t="s">
        <v>7</v>
      </c>
      <c r="E262" s="546" t="s">
        <v>3711</v>
      </c>
      <c r="F262" s="546" t="s">
        <v>4536</v>
      </c>
      <c r="G262" s="546" t="s">
        <v>4537</v>
      </c>
      <c r="H262" s="546" t="s">
        <v>4537</v>
      </c>
      <c r="I262" s="546" t="s">
        <v>4504</v>
      </c>
      <c r="J262" s="547" t="n">
        <v>4306660.7178189</v>
      </c>
      <c r="K262" s="548" t="s">
        <v>4538</v>
      </c>
      <c r="L262" s="273"/>
      <c r="M262" s="273"/>
      <c r="N262" s="273"/>
      <c r="O262" s="273"/>
      <c r="P262" s="273"/>
      <c r="Q262" s="273"/>
      <c r="R262" s="273"/>
      <c r="S262" s="273"/>
      <c r="T262" s="273"/>
      <c r="U262" s="273"/>
      <c r="V262" s="273"/>
      <c r="W262" s="273"/>
      <c r="X262" s="273"/>
      <c r="Y262" s="273"/>
      <c r="Z262" s="273"/>
    </row>
    <row r="263" customFormat="false" ht="15" hidden="false" customHeight="false" outlineLevel="0" collapsed="false">
      <c r="A263" s="544" t="s">
        <v>2598</v>
      </c>
      <c r="B263" s="545" t="s">
        <v>4539</v>
      </c>
      <c r="C263" s="546" t="s">
        <v>2275</v>
      </c>
      <c r="D263" s="546" t="s">
        <v>7</v>
      </c>
      <c r="E263" s="546" t="s">
        <v>4540</v>
      </c>
      <c r="F263" s="546" t="s">
        <v>4541</v>
      </c>
      <c r="G263" s="546" t="s">
        <v>4542</v>
      </c>
      <c r="H263" s="546" t="s">
        <v>4542</v>
      </c>
      <c r="I263" s="546" t="s">
        <v>4504</v>
      </c>
      <c r="J263" s="547" t="n">
        <v>4307705.805194</v>
      </c>
      <c r="K263" s="548" t="s">
        <v>4543</v>
      </c>
      <c r="L263" s="273"/>
      <c r="M263" s="273"/>
      <c r="N263" s="273"/>
      <c r="O263" s="273"/>
      <c r="P263" s="273"/>
      <c r="Q263" s="273"/>
      <c r="R263" s="273"/>
      <c r="S263" s="273"/>
      <c r="T263" s="273"/>
      <c r="U263" s="273"/>
      <c r="V263" s="273"/>
      <c r="W263" s="273"/>
      <c r="X263" s="273"/>
      <c r="Y263" s="273"/>
      <c r="Z263" s="273"/>
    </row>
    <row r="264" customFormat="false" ht="15" hidden="false" customHeight="false" outlineLevel="0" collapsed="false">
      <c r="A264" s="544" t="s">
        <v>2747</v>
      </c>
      <c r="B264" s="545" t="s">
        <v>2748</v>
      </c>
      <c r="C264" s="546" t="s">
        <v>2275</v>
      </c>
      <c r="D264" s="546" t="s">
        <v>7</v>
      </c>
      <c r="E264" s="546" t="s">
        <v>3449</v>
      </c>
      <c r="F264" s="546" t="s">
        <v>4544</v>
      </c>
      <c r="G264" s="546" t="s">
        <v>4545</v>
      </c>
      <c r="H264" s="546" t="s">
        <v>4545</v>
      </c>
      <c r="I264" s="546" t="s">
        <v>4504</v>
      </c>
      <c r="J264" s="547" t="n">
        <v>4308746.2757172</v>
      </c>
      <c r="K264" s="548" t="s">
        <v>4546</v>
      </c>
      <c r="L264" s="273"/>
      <c r="M264" s="273"/>
      <c r="N264" s="273"/>
      <c r="O264" s="273"/>
      <c r="P264" s="273"/>
      <c r="Q264" s="273"/>
      <c r="R264" s="273"/>
      <c r="S264" s="273"/>
      <c r="T264" s="273"/>
      <c r="U264" s="273"/>
      <c r="V264" s="273"/>
      <c r="W264" s="273"/>
      <c r="X264" s="273"/>
      <c r="Y264" s="273"/>
      <c r="Z264" s="273"/>
    </row>
    <row r="265" customFormat="false" ht="15" hidden="false" customHeight="false" outlineLevel="0" collapsed="false">
      <c r="A265" s="544" t="s">
        <v>1987</v>
      </c>
      <c r="B265" s="545" t="s">
        <v>1988</v>
      </c>
      <c r="C265" s="546" t="s">
        <v>2275</v>
      </c>
      <c r="D265" s="546" t="s">
        <v>1199</v>
      </c>
      <c r="E265" s="546" t="s">
        <v>4349</v>
      </c>
      <c r="F265" s="546" t="s">
        <v>4547</v>
      </c>
      <c r="G265" s="546" t="s">
        <v>4548</v>
      </c>
      <c r="H265" s="546" t="s">
        <v>4548</v>
      </c>
      <c r="I265" s="546" t="s">
        <v>4504</v>
      </c>
      <c r="J265" s="547" t="n">
        <v>4309783.4884618</v>
      </c>
      <c r="K265" s="548" t="s">
        <v>4549</v>
      </c>
      <c r="L265" s="273"/>
      <c r="M265" s="273"/>
      <c r="N265" s="273"/>
      <c r="O265" s="273"/>
      <c r="P265" s="273"/>
      <c r="Q265" s="273"/>
      <c r="R265" s="273"/>
      <c r="S265" s="273"/>
      <c r="T265" s="273"/>
      <c r="U265" s="273"/>
      <c r="V265" s="273"/>
      <c r="W265" s="273"/>
      <c r="X265" s="273"/>
      <c r="Y265" s="273"/>
      <c r="Z265" s="273"/>
    </row>
    <row r="266" customFormat="false" ht="15" hidden="false" customHeight="false" outlineLevel="0" collapsed="false">
      <c r="A266" s="544" t="s">
        <v>4550</v>
      </c>
      <c r="B266" s="545" t="s">
        <v>4551</v>
      </c>
      <c r="C266" s="546" t="s">
        <v>2275</v>
      </c>
      <c r="D266" s="546" t="s">
        <v>1199</v>
      </c>
      <c r="E266" s="546" t="s">
        <v>4552</v>
      </c>
      <c r="F266" s="546" t="s">
        <v>4553</v>
      </c>
      <c r="G266" s="546" t="s">
        <v>4554</v>
      </c>
      <c r="H266" s="546" t="s">
        <v>4554</v>
      </c>
      <c r="I266" s="546" t="s">
        <v>4504</v>
      </c>
      <c r="J266" s="547" t="n">
        <v>4310801.2943378</v>
      </c>
      <c r="K266" s="548" t="s">
        <v>4555</v>
      </c>
      <c r="L266" s="273"/>
      <c r="M266" s="273"/>
      <c r="N266" s="273"/>
      <c r="O266" s="273"/>
      <c r="P266" s="273"/>
      <c r="Q266" s="273"/>
      <c r="R266" s="273"/>
      <c r="S266" s="273"/>
      <c r="T266" s="273"/>
      <c r="U266" s="273"/>
      <c r="V266" s="273"/>
      <c r="W266" s="273"/>
      <c r="X266" s="273"/>
      <c r="Y266" s="273"/>
      <c r="Z266" s="273"/>
    </row>
    <row r="267" customFormat="false" ht="15" hidden="false" customHeight="false" outlineLevel="0" collapsed="false">
      <c r="A267" s="544" t="s">
        <v>4556</v>
      </c>
      <c r="B267" s="545" t="s">
        <v>4557</v>
      </c>
      <c r="C267" s="546" t="s">
        <v>2275</v>
      </c>
      <c r="D267" s="546" t="s">
        <v>1199</v>
      </c>
      <c r="E267" s="546" t="s">
        <v>4558</v>
      </c>
      <c r="F267" s="546" t="s">
        <v>4559</v>
      </c>
      <c r="G267" s="546" t="s">
        <v>4560</v>
      </c>
      <c r="H267" s="546" t="s">
        <v>4560</v>
      </c>
      <c r="I267" s="546" t="s">
        <v>4504</v>
      </c>
      <c r="J267" s="547" t="n">
        <v>4311793.6842881</v>
      </c>
      <c r="K267" s="548" t="s">
        <v>4561</v>
      </c>
      <c r="L267" s="273"/>
      <c r="M267" s="273"/>
      <c r="N267" s="273"/>
      <c r="O267" s="273"/>
      <c r="P267" s="273"/>
      <c r="Q267" s="273"/>
      <c r="R267" s="273"/>
      <c r="S267" s="273"/>
      <c r="T267" s="273"/>
      <c r="U267" s="273"/>
      <c r="V267" s="273"/>
      <c r="W267" s="273"/>
      <c r="X267" s="273"/>
      <c r="Y267" s="273"/>
      <c r="Z267" s="273"/>
    </row>
    <row r="268" customFormat="false" ht="15" hidden="false" customHeight="false" outlineLevel="0" collapsed="false">
      <c r="A268" s="544" t="s">
        <v>4562</v>
      </c>
      <c r="B268" s="545" t="s">
        <v>4563</v>
      </c>
      <c r="C268" s="546" t="s">
        <v>3311</v>
      </c>
      <c r="D268" s="546" t="s">
        <v>2648</v>
      </c>
      <c r="E268" s="546" t="s">
        <v>3375</v>
      </c>
      <c r="F268" s="546" t="s">
        <v>4564</v>
      </c>
      <c r="G268" s="546" t="s">
        <v>4565</v>
      </c>
      <c r="H268" s="546" t="s">
        <v>4565</v>
      </c>
      <c r="I268" s="546" t="s">
        <v>4504</v>
      </c>
      <c r="J268" s="547" t="n">
        <v>4312784.1187671</v>
      </c>
      <c r="K268" s="548" t="s">
        <v>4566</v>
      </c>
      <c r="L268" s="273"/>
      <c r="M268" s="273"/>
      <c r="N268" s="273"/>
      <c r="O268" s="273"/>
      <c r="P268" s="273"/>
      <c r="Q268" s="273"/>
      <c r="R268" s="273"/>
      <c r="S268" s="273"/>
      <c r="T268" s="273"/>
      <c r="U268" s="273"/>
      <c r="V268" s="273"/>
      <c r="W268" s="273"/>
      <c r="X268" s="273"/>
      <c r="Y268" s="273"/>
      <c r="Z268" s="273"/>
    </row>
    <row r="269" customFormat="false" ht="15" hidden="false" customHeight="false" outlineLevel="0" collapsed="false">
      <c r="A269" s="544" t="s">
        <v>4567</v>
      </c>
      <c r="B269" s="545" t="s">
        <v>4568</v>
      </c>
      <c r="C269" s="546" t="s">
        <v>2275</v>
      </c>
      <c r="D269" s="546" t="s">
        <v>1260</v>
      </c>
      <c r="E269" s="546" t="s">
        <v>4569</v>
      </c>
      <c r="F269" s="546" t="s">
        <v>4570</v>
      </c>
      <c r="G269" s="546" t="s">
        <v>4571</v>
      </c>
      <c r="H269" s="546" t="s">
        <v>4571</v>
      </c>
      <c r="I269" s="546" t="s">
        <v>4504</v>
      </c>
      <c r="J269" s="547" t="n">
        <v>4313745.1357881</v>
      </c>
      <c r="K269" s="548" t="s">
        <v>4572</v>
      </c>
      <c r="L269" s="273"/>
      <c r="M269" s="273"/>
      <c r="N269" s="273"/>
      <c r="O269" s="273"/>
      <c r="P269" s="273"/>
      <c r="Q269" s="273"/>
      <c r="R269" s="273"/>
      <c r="S269" s="273"/>
      <c r="T269" s="273"/>
      <c r="U269" s="273"/>
      <c r="V269" s="273"/>
      <c r="W269" s="273"/>
      <c r="X269" s="273"/>
      <c r="Y269" s="273"/>
      <c r="Z269" s="273"/>
    </row>
    <row r="270" customFormat="false" ht="15" hidden="false" customHeight="false" outlineLevel="0" collapsed="false">
      <c r="A270" s="544" t="s">
        <v>1912</v>
      </c>
      <c r="B270" s="545" t="s">
        <v>1913</v>
      </c>
      <c r="C270" s="546" t="s">
        <v>2275</v>
      </c>
      <c r="D270" s="546" t="s">
        <v>7</v>
      </c>
      <c r="E270" s="546" t="s">
        <v>4297</v>
      </c>
      <c r="F270" s="546" t="s">
        <v>4573</v>
      </c>
      <c r="G270" s="546" t="s">
        <v>4574</v>
      </c>
      <c r="H270" s="546" t="s">
        <v>4574</v>
      </c>
      <c r="I270" s="546" t="s">
        <v>4504</v>
      </c>
      <c r="J270" s="547" t="n">
        <v>4314701.3337751</v>
      </c>
      <c r="K270" s="548" t="s">
        <v>4575</v>
      </c>
      <c r="L270" s="273"/>
      <c r="M270" s="273"/>
      <c r="N270" s="273"/>
      <c r="O270" s="273"/>
      <c r="P270" s="273"/>
      <c r="Q270" s="273"/>
      <c r="R270" s="273"/>
      <c r="S270" s="273"/>
      <c r="T270" s="273"/>
      <c r="U270" s="273"/>
      <c r="V270" s="273"/>
      <c r="W270" s="273"/>
      <c r="X270" s="273"/>
      <c r="Y270" s="273"/>
      <c r="Z270" s="273"/>
    </row>
    <row r="271" customFormat="false" ht="15" hidden="false" customHeight="false" outlineLevel="0" collapsed="false">
      <c r="A271" s="544" t="s">
        <v>2840</v>
      </c>
      <c r="B271" s="545" t="s">
        <v>2841</v>
      </c>
      <c r="C271" s="546" t="s">
        <v>2275</v>
      </c>
      <c r="D271" s="546" t="s">
        <v>7</v>
      </c>
      <c r="E271" s="546" t="s">
        <v>4576</v>
      </c>
      <c r="F271" s="546" t="s">
        <v>4577</v>
      </c>
      <c r="G271" s="546" t="s">
        <v>4578</v>
      </c>
      <c r="H271" s="546" t="s">
        <v>4578</v>
      </c>
      <c r="I271" s="546" t="s">
        <v>4504</v>
      </c>
      <c r="J271" s="547" t="n">
        <v>4315654.418485</v>
      </c>
      <c r="K271" s="548" t="s">
        <v>4579</v>
      </c>
      <c r="L271" s="273"/>
      <c r="M271" s="273"/>
      <c r="N271" s="273"/>
      <c r="O271" s="273"/>
      <c r="P271" s="273"/>
      <c r="Q271" s="273"/>
      <c r="R271" s="273"/>
      <c r="S271" s="273"/>
      <c r="T271" s="273"/>
      <c r="U271" s="273"/>
      <c r="V271" s="273"/>
      <c r="W271" s="273"/>
      <c r="X271" s="273"/>
      <c r="Y271" s="273"/>
      <c r="Z271" s="273"/>
    </row>
    <row r="272" customFormat="false" ht="15" hidden="false" customHeight="false" outlineLevel="0" collapsed="false">
      <c r="A272" s="544" t="s">
        <v>2603</v>
      </c>
      <c r="B272" s="545" t="s">
        <v>4580</v>
      </c>
      <c r="C272" s="546" t="s">
        <v>2275</v>
      </c>
      <c r="D272" s="546" t="s">
        <v>7</v>
      </c>
      <c r="E272" s="546" t="s">
        <v>4540</v>
      </c>
      <c r="F272" s="546" t="s">
        <v>4581</v>
      </c>
      <c r="G272" s="546" t="s">
        <v>4582</v>
      </c>
      <c r="H272" s="546" t="s">
        <v>4582</v>
      </c>
      <c r="I272" s="546" t="s">
        <v>4504</v>
      </c>
      <c r="J272" s="547" t="n">
        <v>4316580.287153</v>
      </c>
      <c r="K272" s="548" t="s">
        <v>4583</v>
      </c>
      <c r="L272" s="273"/>
      <c r="M272" s="273"/>
      <c r="N272" s="273"/>
      <c r="O272" s="273"/>
      <c r="P272" s="273"/>
      <c r="Q272" s="273"/>
      <c r="R272" s="273"/>
      <c r="S272" s="273"/>
      <c r="T272" s="273"/>
      <c r="U272" s="273"/>
      <c r="V272" s="273"/>
      <c r="W272" s="273"/>
      <c r="X272" s="273"/>
      <c r="Y272" s="273"/>
      <c r="Z272" s="273"/>
    </row>
    <row r="273" customFormat="false" ht="15" hidden="false" customHeight="false" outlineLevel="0" collapsed="false">
      <c r="A273" s="544" t="s">
        <v>1070</v>
      </c>
      <c r="B273" s="545" t="s">
        <v>1071</v>
      </c>
      <c r="C273" s="546" t="s">
        <v>3367</v>
      </c>
      <c r="D273" s="546" t="s">
        <v>25</v>
      </c>
      <c r="E273" s="546" t="s">
        <v>4584</v>
      </c>
      <c r="F273" s="546" t="s">
        <v>4585</v>
      </c>
      <c r="G273" s="546" t="s">
        <v>4586</v>
      </c>
      <c r="H273" s="546" t="s">
        <v>4586</v>
      </c>
      <c r="I273" s="546" t="s">
        <v>4504</v>
      </c>
      <c r="J273" s="547" t="n">
        <v>4317490.4665193</v>
      </c>
      <c r="K273" s="548" t="s">
        <v>4587</v>
      </c>
      <c r="L273" s="273"/>
      <c r="M273" s="273"/>
      <c r="N273" s="273"/>
      <c r="O273" s="273"/>
      <c r="P273" s="273"/>
      <c r="Q273" s="273"/>
      <c r="R273" s="273"/>
      <c r="S273" s="273"/>
      <c r="T273" s="273"/>
      <c r="U273" s="273"/>
      <c r="V273" s="273"/>
      <c r="W273" s="273"/>
      <c r="X273" s="273"/>
      <c r="Y273" s="273"/>
      <c r="Z273" s="273"/>
    </row>
    <row r="274" customFormat="false" ht="15" hidden="false" customHeight="false" outlineLevel="0" collapsed="false">
      <c r="A274" s="544" t="s">
        <v>4588</v>
      </c>
      <c r="B274" s="545" t="s">
        <v>4589</v>
      </c>
      <c r="C274" s="546" t="s">
        <v>2275</v>
      </c>
      <c r="D274" s="546" t="s">
        <v>1260</v>
      </c>
      <c r="E274" s="546" t="s">
        <v>4501</v>
      </c>
      <c r="F274" s="546" t="s">
        <v>4590</v>
      </c>
      <c r="G274" s="546" t="s">
        <v>4591</v>
      </c>
      <c r="H274" s="546" t="s">
        <v>4591</v>
      </c>
      <c r="I274" s="546" t="s">
        <v>4504</v>
      </c>
      <c r="J274" s="547" t="n">
        <v>4318399.3911554</v>
      </c>
      <c r="K274" s="548" t="s">
        <v>4592</v>
      </c>
      <c r="L274" s="273"/>
      <c r="M274" s="273"/>
      <c r="N274" s="273"/>
      <c r="O274" s="273"/>
      <c r="P274" s="273"/>
      <c r="Q274" s="273"/>
      <c r="R274" s="273"/>
      <c r="S274" s="273"/>
      <c r="T274" s="273"/>
      <c r="U274" s="273"/>
      <c r="V274" s="273"/>
      <c r="W274" s="273"/>
      <c r="X274" s="273"/>
      <c r="Y274" s="273"/>
      <c r="Z274" s="273"/>
    </row>
    <row r="275" customFormat="false" ht="15" hidden="false" customHeight="false" outlineLevel="0" collapsed="false">
      <c r="A275" s="544" t="s">
        <v>4593</v>
      </c>
      <c r="B275" s="545" t="s">
        <v>4594</v>
      </c>
      <c r="C275" s="546" t="s">
        <v>3311</v>
      </c>
      <c r="D275" s="546" t="s">
        <v>2648</v>
      </c>
      <c r="E275" s="546" t="s">
        <v>3590</v>
      </c>
      <c r="F275" s="546" t="s">
        <v>3606</v>
      </c>
      <c r="G275" s="546" t="s">
        <v>4595</v>
      </c>
      <c r="H275" s="546" t="s">
        <v>4595</v>
      </c>
      <c r="I275" s="546" t="s">
        <v>4504</v>
      </c>
      <c r="J275" s="547" t="n">
        <v>4319301.6425076</v>
      </c>
      <c r="K275" s="548" t="s">
        <v>4596</v>
      </c>
      <c r="L275" s="273"/>
      <c r="M275" s="273"/>
      <c r="N275" s="273"/>
      <c r="O275" s="273"/>
      <c r="P275" s="273"/>
      <c r="Q275" s="273"/>
      <c r="R275" s="273"/>
      <c r="S275" s="273"/>
      <c r="T275" s="273"/>
      <c r="U275" s="273"/>
      <c r="V275" s="273"/>
      <c r="W275" s="273"/>
      <c r="X275" s="273"/>
      <c r="Y275" s="273"/>
      <c r="Z275" s="273"/>
    </row>
    <row r="276" customFormat="false" ht="15" hidden="false" customHeight="false" outlineLevel="0" collapsed="false">
      <c r="A276" s="544" t="s">
        <v>4597</v>
      </c>
      <c r="B276" s="545" t="s">
        <v>4598</v>
      </c>
      <c r="C276" s="546" t="s">
        <v>3311</v>
      </c>
      <c r="D276" s="546" t="s">
        <v>2648</v>
      </c>
      <c r="E276" s="546" t="s">
        <v>3556</v>
      </c>
      <c r="F276" s="546" t="s">
        <v>4365</v>
      </c>
      <c r="G276" s="546" t="s">
        <v>4599</v>
      </c>
      <c r="H276" s="546" t="s">
        <v>4599</v>
      </c>
      <c r="I276" s="546" t="s">
        <v>4504</v>
      </c>
      <c r="J276" s="547" t="n">
        <v>4320155.520329</v>
      </c>
      <c r="K276" s="548" t="s">
        <v>4600</v>
      </c>
      <c r="L276" s="273"/>
      <c r="M276" s="273"/>
      <c r="N276" s="273"/>
      <c r="O276" s="273"/>
      <c r="P276" s="273"/>
      <c r="Q276" s="273"/>
      <c r="R276" s="273"/>
      <c r="S276" s="273"/>
      <c r="T276" s="273"/>
      <c r="U276" s="273"/>
      <c r="V276" s="273"/>
      <c r="W276" s="273"/>
      <c r="X276" s="273"/>
      <c r="Y276" s="273"/>
      <c r="Z276" s="273"/>
    </row>
    <row r="277" customFormat="false" ht="15" hidden="false" customHeight="false" outlineLevel="0" collapsed="false">
      <c r="A277" s="544" t="s">
        <v>4601</v>
      </c>
      <c r="B277" s="545" t="s">
        <v>4602</v>
      </c>
      <c r="C277" s="546" t="s">
        <v>2275</v>
      </c>
      <c r="D277" s="546" t="s">
        <v>1199</v>
      </c>
      <c r="E277" s="546" t="s">
        <v>4603</v>
      </c>
      <c r="F277" s="546" t="s">
        <v>4604</v>
      </c>
      <c r="G277" s="546" t="s">
        <v>4605</v>
      </c>
      <c r="H277" s="546" t="s">
        <v>4605</v>
      </c>
      <c r="I277" s="546" t="s">
        <v>4504</v>
      </c>
      <c r="J277" s="547" t="n">
        <v>4321004.0809097</v>
      </c>
      <c r="K277" s="548" t="s">
        <v>4606</v>
      </c>
      <c r="L277" s="273"/>
      <c r="M277" s="273"/>
      <c r="N277" s="273"/>
      <c r="O277" s="273"/>
      <c r="P277" s="273"/>
      <c r="Q277" s="273"/>
      <c r="R277" s="273"/>
      <c r="S277" s="273"/>
      <c r="T277" s="273"/>
      <c r="U277" s="273"/>
      <c r="V277" s="273"/>
      <c r="W277" s="273"/>
      <c r="X277" s="273"/>
      <c r="Y277" s="273"/>
      <c r="Z277" s="273"/>
    </row>
    <row r="278" customFormat="false" ht="15" hidden="false" customHeight="false" outlineLevel="0" collapsed="false">
      <c r="A278" s="544" t="s">
        <v>1927</v>
      </c>
      <c r="B278" s="545" t="s">
        <v>1928</v>
      </c>
      <c r="C278" s="546" t="s">
        <v>2275</v>
      </c>
      <c r="D278" s="546" t="s">
        <v>7</v>
      </c>
      <c r="E278" s="546" t="s">
        <v>3874</v>
      </c>
      <c r="F278" s="546" t="s">
        <v>4607</v>
      </c>
      <c r="G278" s="546" t="s">
        <v>4608</v>
      </c>
      <c r="H278" s="546" t="s">
        <v>4608</v>
      </c>
      <c r="I278" s="546" t="s">
        <v>4504</v>
      </c>
      <c r="J278" s="547" t="n">
        <v>4321849.0247588</v>
      </c>
      <c r="K278" s="548" t="s">
        <v>4609</v>
      </c>
      <c r="L278" s="273"/>
      <c r="M278" s="273"/>
      <c r="N278" s="273"/>
      <c r="O278" s="273"/>
      <c r="P278" s="273"/>
      <c r="Q278" s="273"/>
      <c r="R278" s="273"/>
      <c r="S278" s="273"/>
      <c r="T278" s="273"/>
      <c r="U278" s="273"/>
      <c r="V278" s="273"/>
      <c r="W278" s="273"/>
      <c r="X278" s="273"/>
      <c r="Y278" s="273"/>
      <c r="Z278" s="273"/>
    </row>
    <row r="279" customFormat="false" ht="15" hidden="false" customHeight="false" outlineLevel="0" collapsed="false">
      <c r="A279" s="544" t="s">
        <v>2713</v>
      </c>
      <c r="B279" s="545" t="s">
        <v>2714</v>
      </c>
      <c r="C279" s="546" t="s">
        <v>2275</v>
      </c>
      <c r="D279" s="546" t="s">
        <v>1199</v>
      </c>
      <c r="E279" s="546" t="s">
        <v>3449</v>
      </c>
      <c r="F279" s="546" t="s">
        <v>4610</v>
      </c>
      <c r="G279" s="546" t="s">
        <v>4611</v>
      </c>
      <c r="H279" s="546" t="s">
        <v>4611</v>
      </c>
      <c r="I279" s="546" t="s">
        <v>4504</v>
      </c>
      <c r="J279" s="547" t="n">
        <v>4322674.2120795</v>
      </c>
      <c r="K279" s="548" t="s">
        <v>4612</v>
      </c>
      <c r="L279" s="273"/>
      <c r="M279" s="273"/>
      <c r="N279" s="273"/>
      <c r="O279" s="273"/>
      <c r="P279" s="273"/>
      <c r="Q279" s="273"/>
      <c r="R279" s="273"/>
      <c r="S279" s="273"/>
      <c r="T279" s="273"/>
      <c r="U279" s="273"/>
      <c r="V279" s="273"/>
      <c r="W279" s="273"/>
      <c r="X279" s="273"/>
      <c r="Y279" s="273"/>
      <c r="Z279" s="273"/>
    </row>
    <row r="280" customFormat="false" ht="15" hidden="false" customHeight="false" outlineLevel="0" collapsed="false">
      <c r="A280" s="544" t="s">
        <v>2898</v>
      </c>
      <c r="B280" s="545" t="s">
        <v>2899</v>
      </c>
      <c r="C280" s="546" t="s">
        <v>2275</v>
      </c>
      <c r="D280" s="546" t="s">
        <v>1483</v>
      </c>
      <c r="E280" s="546" t="s">
        <v>4613</v>
      </c>
      <c r="F280" s="546" t="s">
        <v>4614</v>
      </c>
      <c r="G280" s="546" t="s">
        <v>4615</v>
      </c>
      <c r="H280" s="546" t="s">
        <v>4615</v>
      </c>
      <c r="I280" s="546" t="s">
        <v>4504</v>
      </c>
      <c r="J280" s="547" t="n">
        <v>4323489.2962893</v>
      </c>
      <c r="K280" s="548" t="s">
        <v>4616</v>
      </c>
      <c r="L280" s="273"/>
      <c r="M280" s="273"/>
      <c r="N280" s="273"/>
      <c r="O280" s="273"/>
      <c r="P280" s="273"/>
      <c r="Q280" s="273"/>
      <c r="R280" s="273"/>
      <c r="S280" s="273"/>
      <c r="T280" s="273"/>
      <c r="U280" s="273"/>
      <c r="V280" s="273"/>
      <c r="W280" s="273"/>
      <c r="X280" s="273"/>
      <c r="Y280" s="273"/>
      <c r="Z280" s="273"/>
    </row>
    <row r="281" customFormat="false" ht="15" hidden="false" customHeight="false" outlineLevel="0" collapsed="false">
      <c r="A281" s="544" t="s">
        <v>3064</v>
      </c>
      <c r="B281" s="545" t="s">
        <v>3065</v>
      </c>
      <c r="C281" s="546" t="s">
        <v>2275</v>
      </c>
      <c r="D281" s="546" t="s">
        <v>1456</v>
      </c>
      <c r="E281" s="546" t="s">
        <v>4617</v>
      </c>
      <c r="F281" s="546" t="s">
        <v>4618</v>
      </c>
      <c r="G281" s="546" t="s">
        <v>4619</v>
      </c>
      <c r="H281" s="546" t="s">
        <v>4619</v>
      </c>
      <c r="I281" s="546" t="s">
        <v>4504</v>
      </c>
      <c r="J281" s="547" t="n">
        <v>4324302.6850302</v>
      </c>
      <c r="K281" s="548" t="s">
        <v>4620</v>
      </c>
      <c r="L281" s="273"/>
      <c r="M281" s="273"/>
      <c r="N281" s="273"/>
      <c r="O281" s="273"/>
      <c r="P281" s="273"/>
      <c r="Q281" s="273"/>
      <c r="R281" s="273"/>
      <c r="S281" s="273"/>
      <c r="T281" s="273"/>
      <c r="U281" s="273"/>
      <c r="V281" s="273"/>
      <c r="W281" s="273"/>
      <c r="X281" s="273"/>
      <c r="Y281" s="273"/>
      <c r="Z281" s="273"/>
    </row>
    <row r="282" customFormat="false" ht="15" hidden="false" customHeight="false" outlineLevel="0" collapsed="false">
      <c r="A282" s="544" t="s">
        <v>4621</v>
      </c>
      <c r="B282" s="545" t="s">
        <v>4622</v>
      </c>
      <c r="C282" s="546" t="s">
        <v>2275</v>
      </c>
      <c r="D282" s="546" t="s">
        <v>7</v>
      </c>
      <c r="E282" s="546" t="s">
        <v>4623</v>
      </c>
      <c r="F282" s="546" t="s">
        <v>4624</v>
      </c>
      <c r="G282" s="546" t="s">
        <v>4625</v>
      </c>
      <c r="H282" s="546" t="s">
        <v>4625</v>
      </c>
      <c r="I282" s="546" t="s">
        <v>4504</v>
      </c>
      <c r="J282" s="547" t="n">
        <v>4325100.2048395</v>
      </c>
      <c r="K282" s="548" t="s">
        <v>4626</v>
      </c>
      <c r="L282" s="273"/>
      <c r="M282" s="273"/>
      <c r="N282" s="273"/>
      <c r="O282" s="273"/>
      <c r="P282" s="273"/>
      <c r="Q282" s="273"/>
      <c r="R282" s="273"/>
      <c r="S282" s="273"/>
      <c r="T282" s="273"/>
      <c r="U282" s="273"/>
      <c r="V282" s="273"/>
      <c r="W282" s="273"/>
      <c r="X282" s="273"/>
      <c r="Y282" s="273"/>
      <c r="Z282" s="273"/>
    </row>
    <row r="283" customFormat="false" ht="15" hidden="false" customHeight="false" outlineLevel="0" collapsed="false">
      <c r="A283" s="544" t="s">
        <v>4627</v>
      </c>
      <c r="B283" s="545" t="s">
        <v>4628</v>
      </c>
      <c r="C283" s="546" t="s">
        <v>1884</v>
      </c>
      <c r="D283" s="546" t="s">
        <v>25</v>
      </c>
      <c r="E283" s="546" t="s">
        <v>4629</v>
      </c>
      <c r="F283" s="546" t="s">
        <v>4630</v>
      </c>
      <c r="G283" s="546" t="s">
        <v>4631</v>
      </c>
      <c r="H283" s="546" t="s">
        <v>4631</v>
      </c>
      <c r="I283" s="546" t="s">
        <v>4504</v>
      </c>
      <c r="J283" s="547" t="n">
        <v>4325888.3150238</v>
      </c>
      <c r="K283" s="548" t="s">
        <v>4632</v>
      </c>
      <c r="L283" s="273"/>
      <c r="M283" s="273"/>
      <c r="N283" s="273"/>
      <c r="O283" s="273"/>
      <c r="P283" s="273"/>
      <c r="Q283" s="273"/>
      <c r="R283" s="273"/>
      <c r="S283" s="273"/>
      <c r="T283" s="273"/>
      <c r="U283" s="273"/>
      <c r="V283" s="273"/>
      <c r="W283" s="273"/>
      <c r="X283" s="273"/>
      <c r="Y283" s="273"/>
      <c r="Z283" s="273"/>
    </row>
    <row r="284" customFormat="false" ht="15" hidden="false" customHeight="false" outlineLevel="0" collapsed="false">
      <c r="A284" s="544" t="s">
        <v>1613</v>
      </c>
      <c r="B284" s="545" t="s">
        <v>1614</v>
      </c>
      <c r="C284" s="546" t="s">
        <v>2275</v>
      </c>
      <c r="D284" s="546" t="s">
        <v>1534</v>
      </c>
      <c r="E284" s="546" t="s">
        <v>4633</v>
      </c>
      <c r="F284" s="546" t="s">
        <v>4634</v>
      </c>
      <c r="G284" s="546" t="s">
        <v>4635</v>
      </c>
      <c r="H284" s="546" t="s">
        <v>4635</v>
      </c>
      <c r="I284" s="546" t="s">
        <v>4504</v>
      </c>
      <c r="J284" s="547" t="n">
        <v>4326673.6729062</v>
      </c>
      <c r="K284" s="548" t="s">
        <v>4636</v>
      </c>
      <c r="L284" s="273"/>
      <c r="M284" s="273"/>
      <c r="N284" s="273"/>
      <c r="O284" s="273"/>
      <c r="P284" s="273"/>
      <c r="Q284" s="273"/>
      <c r="R284" s="273"/>
      <c r="S284" s="273"/>
      <c r="T284" s="273"/>
      <c r="U284" s="273"/>
      <c r="V284" s="273"/>
      <c r="W284" s="273"/>
      <c r="X284" s="273"/>
      <c r="Y284" s="273"/>
      <c r="Z284" s="273"/>
    </row>
    <row r="285" customFormat="false" ht="15" hidden="false" customHeight="false" outlineLevel="0" collapsed="false">
      <c r="A285" s="544" t="s">
        <v>1873</v>
      </c>
      <c r="B285" s="545" t="s">
        <v>1874</v>
      </c>
      <c r="C285" s="546" t="s">
        <v>2275</v>
      </c>
      <c r="D285" s="546" t="s">
        <v>1147</v>
      </c>
      <c r="E285" s="546" t="s">
        <v>4637</v>
      </c>
      <c r="F285" s="546" t="s">
        <v>4638</v>
      </c>
      <c r="G285" s="546" t="s">
        <v>4639</v>
      </c>
      <c r="H285" s="546" t="s">
        <v>4639</v>
      </c>
      <c r="I285" s="546" t="s">
        <v>4504</v>
      </c>
      <c r="J285" s="547" t="n">
        <v>4327458.8923148</v>
      </c>
      <c r="K285" s="548" t="s">
        <v>4640</v>
      </c>
      <c r="L285" s="273"/>
      <c r="M285" s="273"/>
      <c r="N285" s="273"/>
      <c r="O285" s="273"/>
      <c r="P285" s="273"/>
      <c r="Q285" s="273"/>
      <c r="R285" s="273"/>
      <c r="S285" s="273"/>
      <c r="T285" s="273"/>
      <c r="U285" s="273"/>
      <c r="V285" s="273"/>
      <c r="W285" s="273"/>
      <c r="X285" s="273"/>
      <c r="Y285" s="273"/>
      <c r="Z285" s="273"/>
    </row>
    <row r="286" customFormat="false" ht="15" hidden="false" customHeight="false" outlineLevel="0" collapsed="false">
      <c r="A286" s="544" t="s">
        <v>4641</v>
      </c>
      <c r="B286" s="545" t="s">
        <v>4642</v>
      </c>
      <c r="C286" s="546" t="s">
        <v>2275</v>
      </c>
      <c r="D286" s="546" t="s">
        <v>1260</v>
      </c>
      <c r="E286" s="546" t="s">
        <v>4643</v>
      </c>
      <c r="F286" s="546" t="s">
        <v>4590</v>
      </c>
      <c r="G286" s="546" t="s">
        <v>4644</v>
      </c>
      <c r="H286" s="546" t="s">
        <v>4644</v>
      </c>
      <c r="I286" s="546" t="s">
        <v>4504</v>
      </c>
      <c r="J286" s="547" t="n">
        <v>4328237.9705743</v>
      </c>
      <c r="K286" s="548" t="s">
        <v>4645</v>
      </c>
      <c r="L286" s="273"/>
      <c r="M286" s="273"/>
      <c r="N286" s="273"/>
      <c r="O286" s="273"/>
      <c r="P286" s="273"/>
      <c r="Q286" s="273"/>
      <c r="R286" s="273"/>
      <c r="S286" s="273"/>
      <c r="T286" s="273"/>
      <c r="U286" s="273"/>
      <c r="V286" s="273"/>
      <c r="W286" s="273"/>
      <c r="X286" s="273"/>
      <c r="Y286" s="273"/>
      <c r="Z286" s="273"/>
    </row>
    <row r="287" customFormat="false" ht="15" hidden="false" customHeight="false" outlineLevel="0" collapsed="false">
      <c r="A287" s="544" t="s">
        <v>2235</v>
      </c>
      <c r="B287" s="545" t="s">
        <v>2236</v>
      </c>
      <c r="C287" s="546" t="s">
        <v>2275</v>
      </c>
      <c r="D287" s="546" t="s">
        <v>7</v>
      </c>
      <c r="E287" s="546" t="s">
        <v>4349</v>
      </c>
      <c r="F287" s="546" t="s">
        <v>4646</v>
      </c>
      <c r="G287" s="546" t="s">
        <v>4647</v>
      </c>
      <c r="H287" s="546" t="s">
        <v>4647</v>
      </c>
      <c r="I287" s="546" t="s">
        <v>4504</v>
      </c>
      <c r="J287" s="547" t="n">
        <v>4329013.4417954</v>
      </c>
      <c r="K287" s="548" t="s">
        <v>4648</v>
      </c>
      <c r="L287" s="273"/>
      <c r="M287" s="273"/>
      <c r="N287" s="273"/>
      <c r="O287" s="273"/>
      <c r="P287" s="273"/>
      <c r="Q287" s="273"/>
      <c r="R287" s="273"/>
      <c r="S287" s="273"/>
      <c r="T287" s="273"/>
      <c r="U287" s="273"/>
      <c r="V287" s="273"/>
      <c r="W287" s="273"/>
      <c r="X287" s="273"/>
      <c r="Y287" s="273"/>
      <c r="Z287" s="273"/>
    </row>
    <row r="288" customFormat="false" ht="15" hidden="false" customHeight="false" outlineLevel="0" collapsed="false">
      <c r="A288" s="544" t="s">
        <v>1412</v>
      </c>
      <c r="B288" s="545" t="s">
        <v>1413</v>
      </c>
      <c r="C288" s="546" t="s">
        <v>2275</v>
      </c>
      <c r="D288" s="546" t="s">
        <v>1352</v>
      </c>
      <c r="E288" s="546" t="s">
        <v>4649</v>
      </c>
      <c r="F288" s="546" t="s">
        <v>4650</v>
      </c>
      <c r="G288" s="546" t="s">
        <v>4651</v>
      </c>
      <c r="H288" s="546" t="s">
        <v>4651</v>
      </c>
      <c r="I288" s="546" t="s">
        <v>4504</v>
      </c>
      <c r="J288" s="547" t="n">
        <v>4329775.6032722</v>
      </c>
      <c r="K288" s="548" t="s">
        <v>4652</v>
      </c>
      <c r="L288" s="273"/>
      <c r="M288" s="273"/>
      <c r="N288" s="273"/>
      <c r="O288" s="273"/>
      <c r="P288" s="273"/>
      <c r="Q288" s="273"/>
      <c r="R288" s="273"/>
      <c r="S288" s="273"/>
      <c r="T288" s="273"/>
      <c r="U288" s="273"/>
      <c r="V288" s="273"/>
      <c r="W288" s="273"/>
      <c r="X288" s="273"/>
      <c r="Y288" s="273"/>
      <c r="Z288" s="273"/>
    </row>
    <row r="289" customFormat="false" ht="15" hidden="false" customHeight="false" outlineLevel="0" collapsed="false">
      <c r="A289" s="544" t="s">
        <v>4653</v>
      </c>
      <c r="B289" s="545" t="s">
        <v>4654</v>
      </c>
      <c r="C289" s="546" t="s">
        <v>1884</v>
      </c>
      <c r="D289" s="546" t="s">
        <v>25</v>
      </c>
      <c r="E289" s="546" t="s">
        <v>4655</v>
      </c>
      <c r="F289" s="546" t="s">
        <v>3758</v>
      </c>
      <c r="G289" s="546" t="s">
        <v>4656</v>
      </c>
      <c r="H289" s="546" t="s">
        <v>4656</v>
      </c>
      <c r="I289" s="546" t="s">
        <v>4504</v>
      </c>
      <c r="J289" s="547" t="n">
        <v>4330531.6619396</v>
      </c>
      <c r="K289" s="548" t="s">
        <v>4657</v>
      </c>
      <c r="L289" s="273"/>
      <c r="M289" s="273"/>
      <c r="N289" s="273"/>
      <c r="O289" s="273"/>
      <c r="P289" s="273"/>
      <c r="Q289" s="273"/>
      <c r="R289" s="273"/>
      <c r="S289" s="273"/>
      <c r="T289" s="273"/>
      <c r="U289" s="273"/>
      <c r="V289" s="273"/>
      <c r="W289" s="273"/>
      <c r="X289" s="273"/>
      <c r="Y289" s="273"/>
      <c r="Z289" s="273"/>
    </row>
    <row r="290" customFormat="false" ht="15" hidden="false" customHeight="false" outlineLevel="0" collapsed="false">
      <c r="A290" s="544" t="s">
        <v>4658</v>
      </c>
      <c r="B290" s="545" t="s">
        <v>4659</v>
      </c>
      <c r="C290" s="546" t="s">
        <v>2275</v>
      </c>
      <c r="D290" s="546" t="s">
        <v>7</v>
      </c>
      <c r="E290" s="546" t="s">
        <v>3807</v>
      </c>
      <c r="F290" s="546" t="s">
        <v>4660</v>
      </c>
      <c r="G290" s="546" t="s">
        <v>4661</v>
      </c>
      <c r="H290" s="546" t="s">
        <v>4661</v>
      </c>
      <c r="I290" s="546" t="s">
        <v>4504</v>
      </c>
      <c r="J290" s="547" t="n">
        <v>4331285.7877158</v>
      </c>
      <c r="K290" s="548" t="s">
        <v>4662</v>
      </c>
      <c r="L290" s="273"/>
      <c r="M290" s="273"/>
      <c r="N290" s="273"/>
      <c r="O290" s="273"/>
      <c r="P290" s="273"/>
      <c r="Q290" s="273"/>
      <c r="R290" s="273"/>
      <c r="S290" s="273"/>
      <c r="T290" s="273"/>
      <c r="U290" s="273"/>
      <c r="V290" s="273"/>
      <c r="W290" s="273"/>
      <c r="X290" s="273"/>
      <c r="Y290" s="273"/>
      <c r="Z290" s="273"/>
    </row>
    <row r="291" customFormat="false" ht="15" hidden="false" customHeight="false" outlineLevel="0" collapsed="false">
      <c r="A291" s="544" t="s">
        <v>2555</v>
      </c>
      <c r="B291" s="545" t="s">
        <v>2556</v>
      </c>
      <c r="C291" s="546" t="s">
        <v>2275</v>
      </c>
      <c r="D291" s="546" t="s">
        <v>1199</v>
      </c>
      <c r="E291" s="546" t="s">
        <v>4125</v>
      </c>
      <c r="F291" s="546" t="s">
        <v>4663</v>
      </c>
      <c r="G291" s="546" t="s">
        <v>4664</v>
      </c>
      <c r="H291" s="546" t="s">
        <v>4664</v>
      </c>
      <c r="I291" s="546" t="s">
        <v>4504</v>
      </c>
      <c r="J291" s="547" t="n">
        <v>4332035.8762449</v>
      </c>
      <c r="K291" s="548" t="s">
        <v>4665</v>
      </c>
      <c r="L291" s="273"/>
      <c r="M291" s="273"/>
      <c r="N291" s="273"/>
      <c r="O291" s="273"/>
      <c r="P291" s="273"/>
      <c r="Q291" s="273"/>
      <c r="R291" s="273"/>
      <c r="S291" s="273"/>
      <c r="T291" s="273"/>
      <c r="U291" s="273"/>
      <c r="V291" s="273"/>
      <c r="W291" s="273"/>
      <c r="X291" s="273"/>
      <c r="Y291" s="273"/>
      <c r="Z291" s="273"/>
    </row>
    <row r="292" customFormat="false" ht="15" hidden="false" customHeight="false" outlineLevel="0" collapsed="false">
      <c r="A292" s="544" t="s">
        <v>2208</v>
      </c>
      <c r="B292" s="545" t="s">
        <v>2209</v>
      </c>
      <c r="C292" s="546" t="s">
        <v>2275</v>
      </c>
      <c r="D292" s="546" t="s">
        <v>7</v>
      </c>
      <c r="E292" s="546" t="s">
        <v>4273</v>
      </c>
      <c r="F292" s="546" t="s">
        <v>4666</v>
      </c>
      <c r="G292" s="546" t="s">
        <v>4667</v>
      </c>
      <c r="H292" s="546" t="s">
        <v>4667</v>
      </c>
      <c r="I292" s="546" t="s">
        <v>4504</v>
      </c>
      <c r="J292" s="547" t="n">
        <v>4332782.5171249</v>
      </c>
      <c r="K292" s="548" t="s">
        <v>4668</v>
      </c>
      <c r="L292" s="273"/>
      <c r="M292" s="273"/>
      <c r="N292" s="273"/>
      <c r="O292" s="273"/>
      <c r="P292" s="273"/>
      <c r="Q292" s="273"/>
      <c r="R292" s="273"/>
      <c r="S292" s="273"/>
      <c r="T292" s="273"/>
      <c r="U292" s="273"/>
      <c r="V292" s="273"/>
      <c r="W292" s="273"/>
      <c r="X292" s="273"/>
      <c r="Y292" s="273"/>
      <c r="Z292" s="273"/>
    </row>
    <row r="293" customFormat="false" ht="15" hidden="false" customHeight="false" outlineLevel="0" collapsed="false">
      <c r="A293" s="544" t="s">
        <v>4669</v>
      </c>
      <c r="B293" s="545" t="s">
        <v>2093</v>
      </c>
      <c r="C293" s="546" t="s">
        <v>2275</v>
      </c>
      <c r="D293" s="546" t="s">
        <v>1199</v>
      </c>
      <c r="E293" s="546" t="s">
        <v>3995</v>
      </c>
      <c r="F293" s="546" t="s">
        <v>4670</v>
      </c>
      <c r="G293" s="546" t="s">
        <v>4671</v>
      </c>
      <c r="H293" s="546" t="s">
        <v>4671</v>
      </c>
      <c r="I293" s="546" t="s">
        <v>4504</v>
      </c>
      <c r="J293" s="547" t="n">
        <v>4333511.9797184</v>
      </c>
      <c r="K293" s="548" t="s">
        <v>4672</v>
      </c>
      <c r="L293" s="273"/>
      <c r="M293" s="273"/>
      <c r="N293" s="273"/>
      <c r="O293" s="273"/>
      <c r="P293" s="273"/>
      <c r="Q293" s="273"/>
      <c r="R293" s="273"/>
      <c r="S293" s="273"/>
      <c r="T293" s="273"/>
      <c r="U293" s="273"/>
      <c r="V293" s="273"/>
      <c r="W293" s="273"/>
      <c r="X293" s="273"/>
      <c r="Y293" s="273"/>
      <c r="Z293" s="273"/>
    </row>
    <row r="294" customFormat="false" ht="15" hidden="false" customHeight="false" outlineLevel="0" collapsed="false">
      <c r="A294" s="544" t="s">
        <v>1804</v>
      </c>
      <c r="B294" s="545" t="s">
        <v>1805</v>
      </c>
      <c r="C294" s="546" t="s">
        <v>2275</v>
      </c>
      <c r="D294" s="546" t="s">
        <v>152</v>
      </c>
      <c r="E294" s="546" t="s">
        <v>4673</v>
      </c>
      <c r="F294" s="546" t="s">
        <v>4674</v>
      </c>
      <c r="G294" s="546" t="s">
        <v>4675</v>
      </c>
      <c r="H294" s="546" t="s">
        <v>4675</v>
      </c>
      <c r="I294" s="546" t="s">
        <v>4504</v>
      </c>
      <c r="J294" s="547" t="n">
        <v>4334238.9030434</v>
      </c>
      <c r="K294" s="548" t="s">
        <v>4676</v>
      </c>
      <c r="L294" s="273"/>
      <c r="M294" s="273"/>
      <c r="N294" s="273"/>
      <c r="O294" s="273"/>
      <c r="P294" s="273"/>
      <c r="Q294" s="273"/>
      <c r="R294" s="273"/>
      <c r="S294" s="273"/>
      <c r="T294" s="273"/>
      <c r="U294" s="273"/>
      <c r="V294" s="273"/>
      <c r="W294" s="273"/>
      <c r="X294" s="273"/>
      <c r="Y294" s="273"/>
      <c r="Z294" s="273"/>
    </row>
    <row r="295" customFormat="false" ht="15" hidden="false" customHeight="false" outlineLevel="0" collapsed="false">
      <c r="A295" s="544" t="s">
        <v>2571</v>
      </c>
      <c r="B295" s="545" t="s">
        <v>2572</v>
      </c>
      <c r="C295" s="546" t="s">
        <v>2275</v>
      </c>
      <c r="D295" s="546" t="s">
        <v>1199</v>
      </c>
      <c r="E295" s="546" t="s">
        <v>3926</v>
      </c>
      <c r="F295" s="546" t="s">
        <v>4677</v>
      </c>
      <c r="G295" s="546" t="s">
        <v>4678</v>
      </c>
      <c r="H295" s="546" t="s">
        <v>4678</v>
      </c>
      <c r="I295" s="546" t="s">
        <v>4504</v>
      </c>
      <c r="J295" s="547" t="n">
        <v>4334960.3910746</v>
      </c>
      <c r="K295" s="548" t="s">
        <v>4679</v>
      </c>
      <c r="L295" s="273"/>
      <c r="M295" s="273"/>
      <c r="N295" s="273"/>
      <c r="O295" s="273"/>
      <c r="P295" s="273"/>
      <c r="Q295" s="273"/>
      <c r="R295" s="273"/>
      <c r="S295" s="273"/>
      <c r="T295" s="273"/>
      <c r="U295" s="273"/>
      <c r="V295" s="273"/>
      <c r="W295" s="273"/>
      <c r="X295" s="273"/>
      <c r="Y295" s="273"/>
      <c r="Z295" s="273"/>
    </row>
    <row r="296" customFormat="false" ht="15" hidden="false" customHeight="false" outlineLevel="0" collapsed="false">
      <c r="A296" s="544" t="s">
        <v>1931</v>
      </c>
      <c r="B296" s="545" t="s">
        <v>1932</v>
      </c>
      <c r="C296" s="546" t="s">
        <v>2275</v>
      </c>
      <c r="D296" s="546" t="s">
        <v>7</v>
      </c>
      <c r="E296" s="546" t="s">
        <v>3874</v>
      </c>
      <c r="F296" s="546" t="s">
        <v>4350</v>
      </c>
      <c r="G296" s="546" t="s">
        <v>4680</v>
      </c>
      <c r="H296" s="546" t="s">
        <v>4680</v>
      </c>
      <c r="I296" s="546" t="s">
        <v>4504</v>
      </c>
      <c r="J296" s="547" t="n">
        <v>4335679.900455</v>
      </c>
      <c r="K296" s="548" t="s">
        <v>4681</v>
      </c>
      <c r="L296" s="273"/>
      <c r="M296" s="273"/>
      <c r="N296" s="273"/>
      <c r="O296" s="273"/>
      <c r="P296" s="273"/>
      <c r="Q296" s="273"/>
      <c r="R296" s="273"/>
      <c r="S296" s="273"/>
      <c r="T296" s="273"/>
      <c r="U296" s="273"/>
      <c r="V296" s="273"/>
      <c r="W296" s="273"/>
      <c r="X296" s="273"/>
      <c r="Y296" s="273"/>
      <c r="Z296" s="273"/>
    </row>
    <row r="297" customFormat="false" ht="15" hidden="false" customHeight="false" outlineLevel="0" collapsed="false">
      <c r="A297" s="544" t="s">
        <v>4682</v>
      </c>
      <c r="B297" s="545" t="s">
        <v>4683</v>
      </c>
      <c r="C297" s="546" t="s">
        <v>2275</v>
      </c>
      <c r="D297" s="546" t="s">
        <v>7</v>
      </c>
      <c r="E297" s="546" t="s">
        <v>4684</v>
      </c>
      <c r="F297" s="546" t="s">
        <v>4685</v>
      </c>
      <c r="G297" s="546" t="s">
        <v>4686</v>
      </c>
      <c r="H297" s="546" t="s">
        <v>4686</v>
      </c>
      <c r="I297" s="546" t="s">
        <v>4504</v>
      </c>
      <c r="J297" s="547" t="n">
        <v>4336392.5944827</v>
      </c>
      <c r="K297" s="548" t="s">
        <v>4687</v>
      </c>
      <c r="L297" s="273"/>
      <c r="M297" s="273"/>
      <c r="N297" s="273"/>
      <c r="O297" s="273"/>
      <c r="P297" s="273"/>
      <c r="Q297" s="273"/>
      <c r="R297" s="273"/>
      <c r="S297" s="273"/>
      <c r="T297" s="273"/>
      <c r="U297" s="273"/>
      <c r="V297" s="273"/>
      <c r="W297" s="273"/>
      <c r="X297" s="273"/>
      <c r="Y297" s="273"/>
      <c r="Z297" s="273"/>
    </row>
    <row r="298" customFormat="false" ht="15" hidden="false" customHeight="false" outlineLevel="0" collapsed="false">
      <c r="A298" s="544" t="s">
        <v>2593</v>
      </c>
      <c r="B298" s="545" t="s">
        <v>2594</v>
      </c>
      <c r="C298" s="546" t="s">
        <v>2275</v>
      </c>
      <c r="D298" s="546" t="s">
        <v>1199</v>
      </c>
      <c r="E298" s="546" t="s">
        <v>3893</v>
      </c>
      <c r="F298" s="546" t="s">
        <v>4688</v>
      </c>
      <c r="G298" s="546" t="s">
        <v>4689</v>
      </c>
      <c r="H298" s="546" t="s">
        <v>4689</v>
      </c>
      <c r="I298" s="546" t="s">
        <v>4504</v>
      </c>
      <c r="J298" s="547" t="n">
        <v>4337096.9142207</v>
      </c>
      <c r="K298" s="548" t="s">
        <v>4690</v>
      </c>
      <c r="L298" s="273"/>
      <c r="M298" s="273"/>
      <c r="N298" s="273"/>
      <c r="O298" s="273"/>
      <c r="P298" s="273"/>
      <c r="Q298" s="273"/>
      <c r="R298" s="273"/>
      <c r="S298" s="273"/>
      <c r="T298" s="273"/>
      <c r="U298" s="273"/>
      <c r="V298" s="273"/>
      <c r="W298" s="273"/>
      <c r="X298" s="273"/>
      <c r="Y298" s="273"/>
      <c r="Z298" s="273"/>
    </row>
    <row r="299" customFormat="false" ht="15" hidden="false" customHeight="false" outlineLevel="0" collapsed="false">
      <c r="A299" s="544" t="s">
        <v>1454</v>
      </c>
      <c r="B299" s="545" t="s">
        <v>1455</v>
      </c>
      <c r="C299" s="546" t="s">
        <v>2275</v>
      </c>
      <c r="D299" s="546" t="s">
        <v>1456</v>
      </c>
      <c r="E299" s="546" t="s">
        <v>4691</v>
      </c>
      <c r="F299" s="546" t="s">
        <v>4692</v>
      </c>
      <c r="G299" s="546" t="s">
        <v>4693</v>
      </c>
      <c r="H299" s="546" t="s">
        <v>4693</v>
      </c>
      <c r="I299" s="546" t="s">
        <v>4504</v>
      </c>
      <c r="J299" s="547" t="n">
        <v>4337789.5008367</v>
      </c>
      <c r="K299" s="548" t="s">
        <v>4694</v>
      </c>
      <c r="L299" s="273"/>
      <c r="M299" s="273"/>
      <c r="N299" s="273"/>
      <c r="O299" s="273"/>
      <c r="P299" s="273"/>
      <c r="Q299" s="273"/>
      <c r="R299" s="273"/>
      <c r="S299" s="273"/>
      <c r="T299" s="273"/>
      <c r="U299" s="273"/>
      <c r="V299" s="273"/>
      <c r="W299" s="273"/>
      <c r="X299" s="273"/>
      <c r="Y299" s="273"/>
      <c r="Z299" s="273"/>
    </row>
    <row r="300" customFormat="false" ht="15" hidden="false" customHeight="false" outlineLevel="0" collapsed="false">
      <c r="A300" s="544" t="s">
        <v>4695</v>
      </c>
      <c r="B300" s="545" t="s">
        <v>4696</v>
      </c>
      <c r="C300" s="546" t="s">
        <v>2275</v>
      </c>
      <c r="D300" s="546" t="s">
        <v>2648</v>
      </c>
      <c r="E300" s="546" t="s">
        <v>3616</v>
      </c>
      <c r="F300" s="546" t="s">
        <v>4328</v>
      </c>
      <c r="G300" s="546" t="s">
        <v>4697</v>
      </c>
      <c r="H300" s="546" t="s">
        <v>4697</v>
      </c>
      <c r="I300" s="546" t="s">
        <v>4504</v>
      </c>
      <c r="J300" s="547" t="n">
        <v>4338480.2650655</v>
      </c>
      <c r="K300" s="548" t="s">
        <v>4698</v>
      </c>
      <c r="L300" s="273"/>
      <c r="M300" s="273"/>
      <c r="N300" s="273"/>
      <c r="O300" s="273"/>
      <c r="P300" s="273"/>
      <c r="Q300" s="273"/>
      <c r="R300" s="273"/>
      <c r="S300" s="273"/>
      <c r="T300" s="273"/>
      <c r="U300" s="273"/>
      <c r="V300" s="273"/>
      <c r="W300" s="273"/>
      <c r="X300" s="273"/>
      <c r="Y300" s="273"/>
      <c r="Z300" s="273"/>
    </row>
    <row r="301" customFormat="false" ht="15" hidden="false" customHeight="false" outlineLevel="0" collapsed="false">
      <c r="A301" s="544" t="s">
        <v>4699</v>
      </c>
      <c r="B301" s="545" t="s">
        <v>4700</v>
      </c>
      <c r="C301" s="546" t="s">
        <v>2275</v>
      </c>
      <c r="D301" s="546" t="s">
        <v>1483</v>
      </c>
      <c r="E301" s="546" t="s">
        <v>4701</v>
      </c>
      <c r="F301" s="546" t="s">
        <v>4702</v>
      </c>
      <c r="G301" s="546" t="s">
        <v>4703</v>
      </c>
      <c r="H301" s="546" t="s">
        <v>4703</v>
      </c>
      <c r="I301" s="546" t="s">
        <v>4504</v>
      </c>
      <c r="J301" s="547" t="n">
        <v>4339164.6623882</v>
      </c>
      <c r="K301" s="548" t="s">
        <v>4704</v>
      </c>
      <c r="L301" s="273"/>
      <c r="M301" s="273"/>
      <c r="N301" s="273"/>
      <c r="O301" s="273"/>
      <c r="P301" s="273"/>
      <c r="Q301" s="273"/>
      <c r="R301" s="273"/>
      <c r="S301" s="273"/>
      <c r="T301" s="273"/>
      <c r="U301" s="273"/>
      <c r="V301" s="273"/>
      <c r="W301" s="273"/>
      <c r="X301" s="273"/>
      <c r="Y301" s="273"/>
      <c r="Z301" s="273"/>
    </row>
    <row r="302" customFormat="false" ht="15" hidden="false" customHeight="false" outlineLevel="0" collapsed="false">
      <c r="A302" s="544" t="s">
        <v>1745</v>
      </c>
      <c r="B302" s="545" t="s">
        <v>1746</v>
      </c>
      <c r="C302" s="546" t="s">
        <v>2275</v>
      </c>
      <c r="D302" s="546" t="s">
        <v>1100</v>
      </c>
      <c r="E302" s="546" t="s">
        <v>4705</v>
      </c>
      <c r="F302" s="546" t="s">
        <v>4706</v>
      </c>
      <c r="G302" s="546" t="s">
        <v>4707</v>
      </c>
      <c r="H302" s="546" t="s">
        <v>4707</v>
      </c>
      <c r="I302" s="546" t="s">
        <v>4504</v>
      </c>
      <c r="J302" s="547" t="n">
        <v>4339848.1819094</v>
      </c>
      <c r="K302" s="548" t="s">
        <v>4708</v>
      </c>
      <c r="L302" s="273"/>
      <c r="M302" s="273"/>
      <c r="N302" s="273"/>
      <c r="O302" s="273"/>
      <c r="P302" s="273"/>
      <c r="Q302" s="273"/>
      <c r="R302" s="273"/>
      <c r="S302" s="273"/>
      <c r="T302" s="273"/>
      <c r="U302" s="273"/>
      <c r="V302" s="273"/>
      <c r="W302" s="273"/>
      <c r="X302" s="273"/>
      <c r="Y302" s="273"/>
      <c r="Z302" s="273"/>
    </row>
    <row r="303" customFormat="false" ht="15" hidden="false" customHeight="false" outlineLevel="0" collapsed="false">
      <c r="A303" s="544" t="s">
        <v>1827</v>
      </c>
      <c r="B303" s="545" t="s">
        <v>1828</v>
      </c>
      <c r="C303" s="546" t="s">
        <v>2275</v>
      </c>
      <c r="D303" s="546" t="s">
        <v>1199</v>
      </c>
      <c r="E303" s="546" t="s">
        <v>3874</v>
      </c>
      <c r="F303" s="546" t="s">
        <v>4709</v>
      </c>
      <c r="G303" s="546" t="s">
        <v>4710</v>
      </c>
      <c r="H303" s="546" t="s">
        <v>4710</v>
      </c>
      <c r="I303" s="546" t="s">
        <v>4504</v>
      </c>
      <c r="J303" s="547" t="n">
        <v>4340523.9211359</v>
      </c>
      <c r="K303" s="548" t="s">
        <v>4711</v>
      </c>
      <c r="L303" s="273"/>
      <c r="M303" s="273"/>
      <c r="N303" s="273"/>
      <c r="O303" s="273"/>
      <c r="P303" s="273"/>
      <c r="Q303" s="273"/>
      <c r="R303" s="273"/>
      <c r="S303" s="273"/>
      <c r="T303" s="273"/>
      <c r="U303" s="273"/>
      <c r="V303" s="273"/>
      <c r="W303" s="273"/>
      <c r="X303" s="273"/>
      <c r="Y303" s="273"/>
      <c r="Z303" s="273"/>
    </row>
    <row r="304" customFormat="false" ht="15" hidden="false" customHeight="false" outlineLevel="0" collapsed="false">
      <c r="A304" s="544" t="s">
        <v>4712</v>
      </c>
      <c r="B304" s="545" t="s">
        <v>2091</v>
      </c>
      <c r="C304" s="546" t="s">
        <v>2275</v>
      </c>
      <c r="D304" s="546" t="s">
        <v>1199</v>
      </c>
      <c r="E304" s="546" t="s">
        <v>4684</v>
      </c>
      <c r="F304" s="546" t="s">
        <v>4713</v>
      </c>
      <c r="G304" s="546" t="s">
        <v>4714</v>
      </c>
      <c r="H304" s="546" t="s">
        <v>4714</v>
      </c>
      <c r="I304" s="546" t="s">
        <v>4504</v>
      </c>
      <c r="J304" s="547" t="n">
        <v>4341194.7836877</v>
      </c>
      <c r="K304" s="548" t="s">
        <v>4715</v>
      </c>
      <c r="L304" s="273"/>
      <c r="M304" s="273"/>
      <c r="N304" s="273"/>
      <c r="O304" s="273"/>
      <c r="P304" s="273"/>
      <c r="Q304" s="273"/>
      <c r="R304" s="273"/>
      <c r="S304" s="273"/>
      <c r="T304" s="273"/>
      <c r="U304" s="273"/>
      <c r="V304" s="273"/>
      <c r="W304" s="273"/>
      <c r="X304" s="273"/>
      <c r="Y304" s="273"/>
      <c r="Z304" s="273"/>
    </row>
    <row r="305" customFormat="false" ht="15" hidden="false" customHeight="false" outlineLevel="0" collapsed="false">
      <c r="A305" s="544" t="s">
        <v>3038</v>
      </c>
      <c r="B305" s="545" t="s">
        <v>972</v>
      </c>
      <c r="C305" s="546" t="s">
        <v>2275</v>
      </c>
      <c r="D305" s="546" t="s">
        <v>1199</v>
      </c>
      <c r="E305" s="546" t="s">
        <v>4716</v>
      </c>
      <c r="F305" s="546" t="s">
        <v>4717</v>
      </c>
      <c r="G305" s="546" t="s">
        <v>4718</v>
      </c>
      <c r="H305" s="546" t="s">
        <v>4718</v>
      </c>
      <c r="I305" s="546" t="s">
        <v>4504</v>
      </c>
      <c r="J305" s="547" t="n">
        <v>4341864.2272071</v>
      </c>
      <c r="K305" s="548" t="s">
        <v>4719</v>
      </c>
      <c r="L305" s="273"/>
      <c r="M305" s="273"/>
      <c r="N305" s="273"/>
      <c r="O305" s="273"/>
      <c r="P305" s="273"/>
      <c r="Q305" s="273"/>
      <c r="R305" s="273"/>
      <c r="S305" s="273"/>
      <c r="T305" s="273"/>
      <c r="U305" s="273"/>
      <c r="V305" s="273"/>
      <c r="W305" s="273"/>
      <c r="X305" s="273"/>
      <c r="Y305" s="273"/>
      <c r="Z305" s="273"/>
    </row>
    <row r="306" customFormat="false" ht="15" hidden="false" customHeight="false" outlineLevel="0" collapsed="false">
      <c r="A306" s="544" t="s">
        <v>2072</v>
      </c>
      <c r="B306" s="545" t="s">
        <v>2073</v>
      </c>
      <c r="C306" s="546" t="s">
        <v>2275</v>
      </c>
      <c r="D306" s="546" t="s">
        <v>7</v>
      </c>
      <c r="E306" s="546" t="s">
        <v>4720</v>
      </c>
      <c r="F306" s="546" t="s">
        <v>3832</v>
      </c>
      <c r="G306" s="546" t="s">
        <v>4721</v>
      </c>
      <c r="H306" s="546" t="s">
        <v>4721</v>
      </c>
      <c r="I306" s="546" t="s">
        <v>4504</v>
      </c>
      <c r="J306" s="547" t="n">
        <v>4342532.7713398</v>
      </c>
      <c r="K306" s="548" t="s">
        <v>4722</v>
      </c>
      <c r="L306" s="273"/>
      <c r="M306" s="273"/>
      <c r="N306" s="273"/>
      <c r="O306" s="273"/>
      <c r="P306" s="273"/>
      <c r="Q306" s="273"/>
      <c r="R306" s="273"/>
      <c r="S306" s="273"/>
      <c r="T306" s="273"/>
      <c r="U306" s="273"/>
      <c r="V306" s="273"/>
      <c r="W306" s="273"/>
      <c r="X306" s="273"/>
      <c r="Y306" s="273"/>
      <c r="Z306" s="273"/>
    </row>
    <row r="307" customFormat="false" ht="15" hidden="false" customHeight="false" outlineLevel="0" collapsed="false">
      <c r="A307" s="544" t="s">
        <v>4723</v>
      </c>
      <c r="B307" s="545" t="s">
        <v>4724</v>
      </c>
      <c r="C307" s="546" t="s">
        <v>1884</v>
      </c>
      <c r="D307" s="546" t="s">
        <v>25</v>
      </c>
      <c r="E307" s="546" t="s">
        <v>4725</v>
      </c>
      <c r="F307" s="546" t="s">
        <v>4726</v>
      </c>
      <c r="G307" s="546" t="s">
        <v>4727</v>
      </c>
      <c r="H307" s="546" t="s">
        <v>4727</v>
      </c>
      <c r="I307" s="546" t="s">
        <v>4504</v>
      </c>
      <c r="J307" s="547" t="n">
        <v>4343200.1250491</v>
      </c>
      <c r="K307" s="548" t="s">
        <v>4728</v>
      </c>
      <c r="L307" s="273"/>
      <c r="M307" s="273"/>
      <c r="N307" s="273"/>
      <c r="O307" s="273"/>
      <c r="P307" s="273"/>
      <c r="Q307" s="273"/>
      <c r="R307" s="273"/>
      <c r="S307" s="273"/>
      <c r="T307" s="273"/>
      <c r="U307" s="273"/>
      <c r="V307" s="273"/>
      <c r="W307" s="273"/>
      <c r="X307" s="273"/>
      <c r="Y307" s="273"/>
      <c r="Z307" s="273"/>
    </row>
    <row r="308" customFormat="false" ht="15" hidden="false" customHeight="false" outlineLevel="0" collapsed="false">
      <c r="A308" s="544" t="s">
        <v>2886</v>
      </c>
      <c r="B308" s="545" t="s">
        <v>2887</v>
      </c>
      <c r="C308" s="546" t="s">
        <v>2275</v>
      </c>
      <c r="D308" s="546" t="s">
        <v>152</v>
      </c>
      <c r="E308" s="546" t="s">
        <v>4729</v>
      </c>
      <c r="F308" s="546" t="s">
        <v>4730</v>
      </c>
      <c r="G308" s="546" t="s">
        <v>4731</v>
      </c>
      <c r="H308" s="546" t="s">
        <v>4731</v>
      </c>
      <c r="I308" s="546" t="s">
        <v>4732</v>
      </c>
      <c r="J308" s="547" t="n">
        <v>4343852.863959</v>
      </c>
      <c r="K308" s="548" t="s">
        <v>4733</v>
      </c>
      <c r="L308" s="273"/>
      <c r="M308" s="273"/>
      <c r="N308" s="273"/>
      <c r="O308" s="273"/>
      <c r="P308" s="273"/>
      <c r="Q308" s="273"/>
      <c r="R308" s="273"/>
      <c r="S308" s="273"/>
      <c r="T308" s="273"/>
      <c r="U308" s="273"/>
      <c r="V308" s="273"/>
      <c r="W308" s="273"/>
      <c r="X308" s="273"/>
      <c r="Y308" s="273"/>
      <c r="Z308" s="273"/>
    </row>
    <row r="309" customFormat="false" ht="15" hidden="false" customHeight="false" outlineLevel="0" collapsed="false">
      <c r="A309" s="544" t="s">
        <v>1908</v>
      </c>
      <c r="B309" s="545" t="s">
        <v>1909</v>
      </c>
      <c r="C309" s="546" t="s">
        <v>2275</v>
      </c>
      <c r="D309" s="546" t="s">
        <v>7</v>
      </c>
      <c r="E309" s="546" t="s">
        <v>4224</v>
      </c>
      <c r="F309" s="546" t="s">
        <v>4734</v>
      </c>
      <c r="G309" s="546" t="s">
        <v>4735</v>
      </c>
      <c r="H309" s="546" t="s">
        <v>4735</v>
      </c>
      <c r="I309" s="546" t="s">
        <v>4732</v>
      </c>
      <c r="J309" s="547" t="n">
        <v>4344498.9733895</v>
      </c>
      <c r="K309" s="548" t="s">
        <v>4736</v>
      </c>
      <c r="L309" s="273"/>
      <c r="M309" s="273"/>
      <c r="N309" s="273"/>
      <c r="O309" s="273"/>
      <c r="P309" s="273"/>
      <c r="Q309" s="273"/>
      <c r="R309" s="273"/>
      <c r="S309" s="273"/>
      <c r="T309" s="273"/>
      <c r="U309" s="273"/>
      <c r="V309" s="273"/>
      <c r="W309" s="273"/>
      <c r="X309" s="273"/>
      <c r="Y309" s="273"/>
      <c r="Z309" s="273"/>
    </row>
    <row r="310" customFormat="false" ht="15" hidden="false" customHeight="false" outlineLevel="0" collapsed="false">
      <c r="A310" s="544" t="s">
        <v>1174</v>
      </c>
      <c r="B310" s="545" t="s">
        <v>1175</v>
      </c>
      <c r="C310" s="546" t="s">
        <v>2275</v>
      </c>
      <c r="D310" s="546" t="s">
        <v>1176</v>
      </c>
      <c r="E310" s="546" t="s">
        <v>4737</v>
      </c>
      <c r="F310" s="546" t="s">
        <v>4738</v>
      </c>
      <c r="G310" s="546" t="s">
        <v>4739</v>
      </c>
      <c r="H310" s="546" t="s">
        <v>4739</v>
      </c>
      <c r="I310" s="546" t="s">
        <v>4732</v>
      </c>
      <c r="J310" s="547" t="n">
        <v>4345141.513254</v>
      </c>
      <c r="K310" s="548" t="s">
        <v>4740</v>
      </c>
      <c r="L310" s="273"/>
      <c r="M310" s="273"/>
      <c r="N310" s="273"/>
      <c r="O310" s="273"/>
      <c r="P310" s="273"/>
      <c r="Q310" s="273"/>
      <c r="R310" s="273"/>
      <c r="S310" s="273"/>
      <c r="T310" s="273"/>
      <c r="U310" s="273"/>
      <c r="V310" s="273"/>
      <c r="W310" s="273"/>
      <c r="X310" s="273"/>
      <c r="Y310" s="273"/>
      <c r="Z310" s="273"/>
    </row>
    <row r="311" customFormat="false" ht="15" hidden="false" customHeight="false" outlineLevel="0" collapsed="false">
      <c r="A311" s="544" t="s">
        <v>4741</v>
      </c>
      <c r="B311" s="545" t="s">
        <v>4742</v>
      </c>
      <c r="C311" s="546" t="s">
        <v>2275</v>
      </c>
      <c r="D311" s="546" t="s">
        <v>1483</v>
      </c>
      <c r="E311" s="546" t="s">
        <v>4743</v>
      </c>
      <c r="F311" s="546" t="s">
        <v>4744</v>
      </c>
      <c r="G311" s="546" t="s">
        <v>4745</v>
      </c>
      <c r="H311" s="546" t="s">
        <v>4745</v>
      </c>
      <c r="I311" s="546" t="s">
        <v>4732</v>
      </c>
      <c r="J311" s="547" t="n">
        <v>4345779.7988088</v>
      </c>
      <c r="K311" s="548" t="s">
        <v>4746</v>
      </c>
      <c r="L311" s="273"/>
      <c r="M311" s="273"/>
      <c r="N311" s="273"/>
      <c r="O311" s="273"/>
      <c r="P311" s="273"/>
      <c r="Q311" s="273"/>
      <c r="R311" s="273"/>
      <c r="S311" s="273"/>
      <c r="T311" s="273"/>
      <c r="U311" s="273"/>
      <c r="V311" s="273"/>
      <c r="W311" s="273"/>
      <c r="X311" s="273"/>
      <c r="Y311" s="273"/>
      <c r="Z311" s="273"/>
    </row>
    <row r="312" customFormat="false" ht="15" hidden="false" customHeight="false" outlineLevel="0" collapsed="false">
      <c r="A312" s="544" t="s">
        <v>4747</v>
      </c>
      <c r="B312" s="545" t="s">
        <v>2269</v>
      </c>
      <c r="C312" s="546" t="s">
        <v>3367</v>
      </c>
      <c r="D312" s="546" t="s">
        <v>7</v>
      </c>
      <c r="E312" s="546" t="s">
        <v>4748</v>
      </c>
      <c r="F312" s="546" t="s">
        <v>4749</v>
      </c>
      <c r="G312" s="546" t="s">
        <v>4750</v>
      </c>
      <c r="H312" s="546" t="s">
        <v>4750</v>
      </c>
      <c r="I312" s="546" t="s">
        <v>4732</v>
      </c>
      <c r="J312" s="547" t="n">
        <v>4346417.420282</v>
      </c>
      <c r="K312" s="548" t="s">
        <v>4751</v>
      </c>
      <c r="L312" s="273"/>
      <c r="M312" s="273"/>
      <c r="N312" s="273"/>
      <c r="O312" s="273"/>
      <c r="P312" s="273"/>
      <c r="Q312" s="273"/>
      <c r="R312" s="273"/>
      <c r="S312" s="273"/>
      <c r="T312" s="273"/>
      <c r="U312" s="273"/>
      <c r="V312" s="273"/>
      <c r="W312" s="273"/>
      <c r="X312" s="273"/>
      <c r="Y312" s="273"/>
      <c r="Z312" s="273"/>
    </row>
    <row r="313" customFormat="false" ht="15" hidden="false" customHeight="false" outlineLevel="0" collapsed="false">
      <c r="A313" s="544" t="s">
        <v>2389</v>
      </c>
      <c r="B313" s="545" t="s">
        <v>2390</v>
      </c>
      <c r="C313" s="546" t="s">
        <v>2275</v>
      </c>
      <c r="D313" s="546" t="s">
        <v>152</v>
      </c>
      <c r="E313" s="546" t="s">
        <v>4752</v>
      </c>
      <c r="F313" s="546" t="s">
        <v>4753</v>
      </c>
      <c r="G313" s="546" t="s">
        <v>4754</v>
      </c>
      <c r="H313" s="546" t="s">
        <v>4754</v>
      </c>
      <c r="I313" s="546" t="s">
        <v>4732</v>
      </c>
      <c r="J313" s="547" t="n">
        <v>4347046.3157266</v>
      </c>
      <c r="K313" s="548" t="s">
        <v>4755</v>
      </c>
      <c r="L313" s="273"/>
      <c r="M313" s="273"/>
      <c r="N313" s="273"/>
      <c r="O313" s="273"/>
      <c r="P313" s="273"/>
      <c r="Q313" s="273"/>
      <c r="R313" s="273"/>
      <c r="S313" s="273"/>
      <c r="T313" s="273"/>
      <c r="U313" s="273"/>
      <c r="V313" s="273"/>
      <c r="W313" s="273"/>
      <c r="X313" s="273"/>
      <c r="Y313" s="273"/>
      <c r="Z313" s="273"/>
    </row>
    <row r="314" customFormat="false" ht="15" hidden="false" customHeight="false" outlineLevel="0" collapsed="false">
      <c r="A314" s="544" t="s">
        <v>2575</v>
      </c>
      <c r="B314" s="545" t="s">
        <v>2576</v>
      </c>
      <c r="C314" s="546" t="s">
        <v>2275</v>
      </c>
      <c r="D314" s="546" t="s">
        <v>1199</v>
      </c>
      <c r="E314" s="546" t="s">
        <v>4716</v>
      </c>
      <c r="F314" s="546" t="s">
        <v>3860</v>
      </c>
      <c r="G314" s="546" t="s">
        <v>4756</v>
      </c>
      <c r="H314" s="546" t="s">
        <v>4756</v>
      </c>
      <c r="I314" s="546" t="s">
        <v>4732</v>
      </c>
      <c r="J314" s="547" t="n">
        <v>4347668.7512998</v>
      </c>
      <c r="K314" s="548" t="s">
        <v>4757</v>
      </c>
      <c r="L314" s="273"/>
      <c r="M314" s="273"/>
      <c r="N314" s="273"/>
      <c r="O314" s="273"/>
      <c r="P314" s="273"/>
      <c r="Q314" s="273"/>
      <c r="R314" s="273"/>
      <c r="S314" s="273"/>
      <c r="T314" s="273"/>
      <c r="U314" s="273"/>
      <c r="V314" s="273"/>
      <c r="W314" s="273"/>
      <c r="X314" s="273"/>
      <c r="Y314" s="273"/>
      <c r="Z314" s="273"/>
    </row>
    <row r="315" customFormat="false" ht="15" hidden="false" customHeight="false" outlineLevel="0" collapsed="false">
      <c r="A315" s="544" t="s">
        <v>3047</v>
      </c>
      <c r="B315" s="545" t="s">
        <v>3048</v>
      </c>
      <c r="C315" s="546" t="s">
        <v>2275</v>
      </c>
      <c r="D315" s="546" t="s">
        <v>7</v>
      </c>
      <c r="E315" s="546" t="s">
        <v>4297</v>
      </c>
      <c r="F315" s="546" t="s">
        <v>4758</v>
      </c>
      <c r="G315" s="546" t="s">
        <v>4759</v>
      </c>
      <c r="H315" s="546" t="s">
        <v>4759</v>
      </c>
      <c r="I315" s="546" t="s">
        <v>4732</v>
      </c>
      <c r="J315" s="547" t="n">
        <v>4348283.0324334</v>
      </c>
      <c r="K315" s="548" t="s">
        <v>4760</v>
      </c>
      <c r="L315" s="273"/>
      <c r="M315" s="273"/>
      <c r="N315" s="273"/>
      <c r="O315" s="273"/>
      <c r="P315" s="273"/>
      <c r="Q315" s="273"/>
      <c r="R315" s="273"/>
      <c r="S315" s="273"/>
      <c r="T315" s="273"/>
      <c r="U315" s="273"/>
      <c r="V315" s="273"/>
      <c r="W315" s="273"/>
      <c r="X315" s="273"/>
      <c r="Y315" s="273"/>
      <c r="Z315" s="273"/>
    </row>
    <row r="316" customFormat="false" ht="15" hidden="false" customHeight="false" outlineLevel="0" collapsed="false">
      <c r="A316" s="544" t="s">
        <v>2947</v>
      </c>
      <c r="B316" s="545" t="s">
        <v>2948</v>
      </c>
      <c r="C316" s="546" t="s">
        <v>2275</v>
      </c>
      <c r="D316" s="546" t="s">
        <v>1199</v>
      </c>
      <c r="E316" s="546" t="s">
        <v>4349</v>
      </c>
      <c r="F316" s="546" t="s">
        <v>4761</v>
      </c>
      <c r="G316" s="546" t="s">
        <v>4762</v>
      </c>
      <c r="H316" s="546" t="s">
        <v>4762</v>
      </c>
      <c r="I316" s="546" t="s">
        <v>4732</v>
      </c>
      <c r="J316" s="547" t="n">
        <v>4348886.1411852</v>
      </c>
      <c r="K316" s="548" t="s">
        <v>4763</v>
      </c>
      <c r="L316" s="273"/>
      <c r="M316" s="273"/>
      <c r="N316" s="273"/>
      <c r="O316" s="273"/>
      <c r="P316" s="273"/>
      <c r="Q316" s="273"/>
      <c r="R316" s="273"/>
      <c r="S316" s="273"/>
      <c r="T316" s="273"/>
      <c r="U316" s="273"/>
      <c r="V316" s="273"/>
      <c r="W316" s="273"/>
      <c r="X316" s="273"/>
      <c r="Y316" s="273"/>
      <c r="Z316" s="273"/>
    </row>
    <row r="317" customFormat="false" ht="15" hidden="false" customHeight="false" outlineLevel="0" collapsed="false">
      <c r="A317" s="544" t="s">
        <v>3072</v>
      </c>
      <c r="B317" s="545" t="s">
        <v>3073</v>
      </c>
      <c r="C317" s="546" t="s">
        <v>2275</v>
      </c>
      <c r="D317" s="546" t="s">
        <v>1199</v>
      </c>
      <c r="E317" s="546" t="s">
        <v>3449</v>
      </c>
      <c r="F317" s="546" t="s">
        <v>4764</v>
      </c>
      <c r="G317" s="546" t="s">
        <v>4765</v>
      </c>
      <c r="H317" s="546" t="s">
        <v>4765</v>
      </c>
      <c r="I317" s="546" t="s">
        <v>4732</v>
      </c>
      <c r="J317" s="547" t="n">
        <v>4349466.8552075</v>
      </c>
      <c r="K317" s="548" t="s">
        <v>4766</v>
      </c>
      <c r="L317" s="273"/>
      <c r="M317" s="273"/>
      <c r="N317" s="273"/>
      <c r="O317" s="273"/>
      <c r="P317" s="273"/>
      <c r="Q317" s="273"/>
      <c r="R317" s="273"/>
      <c r="S317" s="273"/>
      <c r="T317" s="273"/>
      <c r="U317" s="273"/>
      <c r="V317" s="273"/>
      <c r="W317" s="273"/>
      <c r="X317" s="273"/>
      <c r="Y317" s="273"/>
      <c r="Z317" s="273"/>
    </row>
    <row r="318" customFormat="false" ht="15" hidden="false" customHeight="false" outlineLevel="0" collapsed="false">
      <c r="A318" s="544" t="s">
        <v>2319</v>
      </c>
      <c r="B318" s="545" t="s">
        <v>2320</v>
      </c>
      <c r="C318" s="546" t="s">
        <v>2275</v>
      </c>
      <c r="D318" s="546" t="s">
        <v>7</v>
      </c>
      <c r="E318" s="546" t="s">
        <v>4767</v>
      </c>
      <c r="F318" s="546" t="s">
        <v>4768</v>
      </c>
      <c r="G318" s="546" t="s">
        <v>4769</v>
      </c>
      <c r="H318" s="546" t="s">
        <v>4769</v>
      </c>
      <c r="I318" s="546" t="s">
        <v>4732</v>
      </c>
      <c r="J318" s="547" t="n">
        <v>4350041.7750982</v>
      </c>
      <c r="K318" s="548" t="s">
        <v>4770</v>
      </c>
      <c r="L318" s="273"/>
      <c r="M318" s="273"/>
      <c r="N318" s="273"/>
      <c r="O318" s="273"/>
      <c r="P318" s="273"/>
      <c r="Q318" s="273"/>
      <c r="R318" s="273"/>
      <c r="S318" s="273"/>
      <c r="T318" s="273"/>
      <c r="U318" s="273"/>
      <c r="V318" s="273"/>
      <c r="W318" s="273"/>
      <c r="X318" s="273"/>
      <c r="Y318" s="273"/>
      <c r="Z318" s="273"/>
    </row>
    <row r="319" customFormat="false" ht="15" hidden="false" customHeight="false" outlineLevel="0" collapsed="false">
      <c r="A319" s="544" t="s">
        <v>4771</v>
      </c>
      <c r="B319" s="545" t="s">
        <v>4772</v>
      </c>
      <c r="C319" s="546" t="s">
        <v>2275</v>
      </c>
      <c r="D319" s="546" t="s">
        <v>7</v>
      </c>
      <c r="E319" s="546" t="s">
        <v>3807</v>
      </c>
      <c r="F319" s="546" t="s">
        <v>4773</v>
      </c>
      <c r="G319" s="546" t="s">
        <v>4774</v>
      </c>
      <c r="H319" s="546" t="s">
        <v>4774</v>
      </c>
      <c r="I319" s="546" t="s">
        <v>4732</v>
      </c>
      <c r="J319" s="547" t="n">
        <v>4350609.1482174</v>
      </c>
      <c r="K319" s="548" t="s">
        <v>4775</v>
      </c>
      <c r="L319" s="273"/>
      <c r="M319" s="273"/>
      <c r="N319" s="273"/>
      <c r="O319" s="273"/>
      <c r="P319" s="273"/>
      <c r="Q319" s="273"/>
      <c r="R319" s="273"/>
      <c r="S319" s="273"/>
      <c r="T319" s="273"/>
      <c r="U319" s="273"/>
      <c r="V319" s="273"/>
      <c r="W319" s="273"/>
      <c r="X319" s="273"/>
      <c r="Y319" s="273"/>
      <c r="Z319" s="273"/>
    </row>
    <row r="320" customFormat="false" ht="15" hidden="false" customHeight="false" outlineLevel="0" collapsed="false">
      <c r="A320" s="544" t="s">
        <v>1698</v>
      </c>
      <c r="B320" s="545" t="s">
        <v>1699</v>
      </c>
      <c r="C320" s="546" t="s">
        <v>2275</v>
      </c>
      <c r="D320" s="546" t="s">
        <v>1176</v>
      </c>
      <c r="E320" s="546" t="s">
        <v>4224</v>
      </c>
      <c r="F320" s="546" t="s">
        <v>4776</v>
      </c>
      <c r="G320" s="546" t="s">
        <v>4777</v>
      </c>
      <c r="H320" s="546" t="s">
        <v>4777</v>
      </c>
      <c r="I320" s="546" t="s">
        <v>4732</v>
      </c>
      <c r="J320" s="547" t="n">
        <v>4351173.4634218</v>
      </c>
      <c r="K320" s="548" t="s">
        <v>4778</v>
      </c>
      <c r="L320" s="273"/>
      <c r="M320" s="273"/>
      <c r="N320" s="273"/>
      <c r="O320" s="273"/>
      <c r="P320" s="273"/>
      <c r="Q320" s="273"/>
      <c r="R320" s="273"/>
      <c r="S320" s="273"/>
      <c r="T320" s="273"/>
      <c r="U320" s="273"/>
      <c r="V320" s="273"/>
      <c r="W320" s="273"/>
      <c r="X320" s="273"/>
      <c r="Y320" s="273"/>
      <c r="Z320" s="273"/>
    </row>
    <row r="321" customFormat="false" ht="15" hidden="false" customHeight="false" outlineLevel="0" collapsed="false">
      <c r="A321" s="544" t="s">
        <v>2842</v>
      </c>
      <c r="B321" s="545" t="s">
        <v>2843</v>
      </c>
      <c r="C321" s="546" t="s">
        <v>2275</v>
      </c>
      <c r="D321" s="546" t="s">
        <v>7</v>
      </c>
      <c r="E321" s="546" t="s">
        <v>4779</v>
      </c>
      <c r="F321" s="546" t="s">
        <v>4780</v>
      </c>
      <c r="G321" s="546" t="s">
        <v>4781</v>
      </c>
      <c r="H321" s="546" t="s">
        <v>4781</v>
      </c>
      <c r="I321" s="546" t="s">
        <v>4732</v>
      </c>
      <c r="J321" s="547" t="n">
        <v>4351732.3223467</v>
      </c>
      <c r="K321" s="548" t="s">
        <v>4782</v>
      </c>
      <c r="L321" s="273"/>
      <c r="M321" s="273"/>
      <c r="N321" s="273"/>
      <c r="O321" s="273"/>
      <c r="P321" s="273"/>
      <c r="Q321" s="273"/>
      <c r="R321" s="273"/>
      <c r="S321" s="273"/>
      <c r="T321" s="273"/>
      <c r="U321" s="273"/>
      <c r="V321" s="273"/>
      <c r="W321" s="273"/>
      <c r="X321" s="273"/>
      <c r="Y321" s="273"/>
      <c r="Z321" s="273"/>
    </row>
    <row r="322" customFormat="false" ht="15" hidden="false" customHeight="false" outlineLevel="0" collapsed="false">
      <c r="A322" s="544" t="s">
        <v>2606</v>
      </c>
      <c r="B322" s="545" t="s">
        <v>4783</v>
      </c>
      <c r="C322" s="546" t="s">
        <v>2275</v>
      </c>
      <c r="D322" s="546" t="s">
        <v>7</v>
      </c>
      <c r="E322" s="546" t="s">
        <v>4349</v>
      </c>
      <c r="F322" s="546" t="s">
        <v>4784</v>
      </c>
      <c r="G322" s="546" t="s">
        <v>4785</v>
      </c>
      <c r="H322" s="546" t="s">
        <v>4785</v>
      </c>
      <c r="I322" s="546" t="s">
        <v>4732</v>
      </c>
      <c r="J322" s="547" t="n">
        <v>4352289.3824981</v>
      </c>
      <c r="K322" s="548" t="s">
        <v>4786</v>
      </c>
      <c r="L322" s="273"/>
      <c r="M322" s="273"/>
      <c r="N322" s="273"/>
      <c r="O322" s="273"/>
      <c r="P322" s="273"/>
      <c r="Q322" s="273"/>
      <c r="R322" s="273"/>
      <c r="S322" s="273"/>
      <c r="T322" s="273"/>
      <c r="U322" s="273"/>
      <c r="V322" s="273"/>
      <c r="W322" s="273"/>
      <c r="X322" s="273"/>
      <c r="Y322" s="273"/>
      <c r="Z322" s="273"/>
    </row>
    <row r="323" customFormat="false" ht="15" hidden="false" customHeight="false" outlineLevel="0" collapsed="false">
      <c r="A323" s="544" t="s">
        <v>2720</v>
      </c>
      <c r="B323" s="545" t="s">
        <v>2721</v>
      </c>
      <c r="C323" s="546" t="s">
        <v>2275</v>
      </c>
      <c r="D323" s="546" t="s">
        <v>152</v>
      </c>
      <c r="E323" s="546" t="s">
        <v>4787</v>
      </c>
      <c r="F323" s="546" t="s">
        <v>4788</v>
      </c>
      <c r="G323" s="546" t="s">
        <v>4789</v>
      </c>
      <c r="H323" s="546" t="s">
        <v>4789</v>
      </c>
      <c r="I323" s="546" t="s">
        <v>4732</v>
      </c>
      <c r="J323" s="547" t="n">
        <v>4352844.4340192</v>
      </c>
      <c r="K323" s="548" t="s">
        <v>4790</v>
      </c>
      <c r="L323" s="273"/>
      <c r="M323" s="273"/>
      <c r="N323" s="273"/>
      <c r="O323" s="273"/>
      <c r="P323" s="273"/>
      <c r="Q323" s="273"/>
      <c r="R323" s="273"/>
      <c r="S323" s="273"/>
      <c r="T323" s="273"/>
      <c r="U323" s="273"/>
      <c r="V323" s="273"/>
      <c r="W323" s="273"/>
      <c r="X323" s="273"/>
      <c r="Y323" s="273"/>
      <c r="Z323" s="273"/>
    </row>
    <row r="324" customFormat="false" ht="15" hidden="false" customHeight="false" outlineLevel="0" collapsed="false">
      <c r="A324" s="544" t="s">
        <v>1087</v>
      </c>
      <c r="B324" s="545" t="s">
        <v>1088</v>
      </c>
      <c r="C324" s="546" t="s">
        <v>3367</v>
      </c>
      <c r="D324" s="546" t="s">
        <v>25</v>
      </c>
      <c r="E324" s="546" t="s">
        <v>4791</v>
      </c>
      <c r="F324" s="546" t="s">
        <v>4792</v>
      </c>
      <c r="G324" s="546" t="s">
        <v>4793</v>
      </c>
      <c r="H324" s="546" t="s">
        <v>4793</v>
      </c>
      <c r="I324" s="546" t="s">
        <v>4732</v>
      </c>
      <c r="J324" s="547" t="n">
        <v>4353392.5202898</v>
      </c>
      <c r="K324" s="548" t="s">
        <v>4794</v>
      </c>
      <c r="L324" s="273"/>
      <c r="M324" s="273"/>
      <c r="N324" s="273"/>
      <c r="O324" s="273"/>
      <c r="P324" s="273"/>
      <c r="Q324" s="273"/>
      <c r="R324" s="273"/>
      <c r="S324" s="273"/>
      <c r="T324" s="273"/>
      <c r="U324" s="273"/>
      <c r="V324" s="273"/>
      <c r="W324" s="273"/>
      <c r="X324" s="273"/>
      <c r="Y324" s="273"/>
      <c r="Z324" s="273"/>
    </row>
    <row r="325" customFormat="false" ht="15" hidden="false" customHeight="false" outlineLevel="0" collapsed="false">
      <c r="A325" s="544" t="s">
        <v>4795</v>
      </c>
      <c r="B325" s="545" t="s">
        <v>4796</v>
      </c>
      <c r="C325" s="546" t="s">
        <v>3311</v>
      </c>
      <c r="D325" s="546" t="s">
        <v>2648</v>
      </c>
      <c r="E325" s="546" t="s">
        <v>3846</v>
      </c>
      <c r="F325" s="546" t="s">
        <v>3748</v>
      </c>
      <c r="G325" s="546" t="s">
        <v>4797</v>
      </c>
      <c r="H325" s="546" t="s">
        <v>4797</v>
      </c>
      <c r="I325" s="546" t="s">
        <v>4732</v>
      </c>
      <c r="J325" s="547" t="n">
        <v>4353940.3563917</v>
      </c>
      <c r="K325" s="548" t="s">
        <v>4798</v>
      </c>
      <c r="L325" s="273"/>
      <c r="M325" s="273"/>
      <c r="N325" s="273"/>
      <c r="O325" s="273"/>
      <c r="P325" s="273"/>
      <c r="Q325" s="273"/>
      <c r="R325" s="273"/>
      <c r="S325" s="273"/>
      <c r="T325" s="273"/>
      <c r="U325" s="273"/>
      <c r="V325" s="273"/>
      <c r="W325" s="273"/>
      <c r="X325" s="273"/>
      <c r="Y325" s="273"/>
      <c r="Z325" s="273"/>
    </row>
    <row r="326" customFormat="false" ht="15" hidden="false" customHeight="false" outlineLevel="0" collapsed="false">
      <c r="A326" s="544" t="s">
        <v>4799</v>
      </c>
      <c r="B326" s="545" t="s">
        <v>4800</v>
      </c>
      <c r="C326" s="546" t="s">
        <v>2275</v>
      </c>
      <c r="D326" s="546" t="s">
        <v>152</v>
      </c>
      <c r="E326" s="546" t="s">
        <v>4801</v>
      </c>
      <c r="F326" s="546" t="s">
        <v>4802</v>
      </c>
      <c r="G326" s="546" t="s">
        <v>4803</v>
      </c>
      <c r="H326" s="546" t="s">
        <v>4803</v>
      </c>
      <c r="I326" s="546" t="s">
        <v>4732</v>
      </c>
      <c r="J326" s="547" t="n">
        <v>4354487.7375351</v>
      </c>
      <c r="K326" s="548" t="s">
        <v>4804</v>
      </c>
      <c r="L326" s="273"/>
      <c r="M326" s="273"/>
      <c r="N326" s="273"/>
      <c r="O326" s="273"/>
      <c r="P326" s="273"/>
      <c r="Q326" s="273"/>
      <c r="R326" s="273"/>
      <c r="S326" s="273"/>
      <c r="T326" s="273"/>
      <c r="U326" s="273"/>
      <c r="V326" s="273"/>
      <c r="W326" s="273"/>
      <c r="X326" s="273"/>
      <c r="Y326" s="273"/>
      <c r="Z326" s="273"/>
    </row>
    <row r="327" customFormat="false" ht="15" hidden="false" customHeight="false" outlineLevel="0" collapsed="false">
      <c r="A327" s="544" t="s">
        <v>1755</v>
      </c>
      <c r="B327" s="545" t="s">
        <v>1756</v>
      </c>
      <c r="C327" s="546" t="s">
        <v>2275</v>
      </c>
      <c r="D327" s="546" t="s">
        <v>1199</v>
      </c>
      <c r="E327" s="546" t="s">
        <v>4805</v>
      </c>
      <c r="F327" s="546" t="s">
        <v>4806</v>
      </c>
      <c r="G327" s="546" t="s">
        <v>4807</v>
      </c>
      <c r="H327" s="546" t="s">
        <v>4807</v>
      </c>
      <c r="I327" s="546" t="s">
        <v>4732</v>
      </c>
      <c r="J327" s="547" t="n">
        <v>4355034.0515581</v>
      </c>
      <c r="K327" s="548" t="s">
        <v>4808</v>
      </c>
      <c r="L327" s="273"/>
      <c r="M327" s="273"/>
      <c r="N327" s="273"/>
      <c r="O327" s="273"/>
      <c r="P327" s="273"/>
      <c r="Q327" s="273"/>
      <c r="R327" s="273"/>
      <c r="S327" s="273"/>
      <c r="T327" s="273"/>
      <c r="U327" s="273"/>
      <c r="V327" s="273"/>
      <c r="W327" s="273"/>
      <c r="X327" s="273"/>
      <c r="Y327" s="273"/>
      <c r="Z327" s="273"/>
    </row>
    <row r="328" customFormat="false" ht="15" hidden="false" customHeight="false" outlineLevel="0" collapsed="false">
      <c r="A328" s="544" t="s">
        <v>4809</v>
      </c>
      <c r="B328" s="545" t="s">
        <v>4810</v>
      </c>
      <c r="C328" s="546" t="s">
        <v>3311</v>
      </c>
      <c r="D328" s="546" t="s">
        <v>1100</v>
      </c>
      <c r="E328" s="546" t="s">
        <v>4811</v>
      </c>
      <c r="F328" s="546" t="s">
        <v>4812</v>
      </c>
      <c r="G328" s="546" t="s">
        <v>4813</v>
      </c>
      <c r="H328" s="546" t="s">
        <v>4813</v>
      </c>
      <c r="I328" s="546" t="s">
        <v>4732</v>
      </c>
      <c r="J328" s="547" t="n">
        <v>4355579.1355055</v>
      </c>
      <c r="K328" s="548" t="s">
        <v>4814</v>
      </c>
      <c r="L328" s="273"/>
      <c r="M328" s="273"/>
      <c r="N328" s="273"/>
      <c r="O328" s="273"/>
      <c r="P328" s="273"/>
      <c r="Q328" s="273"/>
      <c r="R328" s="273"/>
      <c r="S328" s="273"/>
      <c r="T328" s="273"/>
      <c r="U328" s="273"/>
      <c r="V328" s="273"/>
      <c r="W328" s="273"/>
      <c r="X328" s="273"/>
      <c r="Y328" s="273"/>
      <c r="Z328" s="273"/>
    </row>
    <row r="329" customFormat="false" ht="15" hidden="false" customHeight="false" outlineLevel="0" collapsed="false">
      <c r="A329" s="544" t="s">
        <v>3042</v>
      </c>
      <c r="B329" s="545" t="s">
        <v>3043</v>
      </c>
      <c r="C329" s="546" t="s">
        <v>2275</v>
      </c>
      <c r="D329" s="546" t="s">
        <v>7</v>
      </c>
      <c r="E329" s="546" t="s">
        <v>4815</v>
      </c>
      <c r="F329" s="546" t="s">
        <v>4816</v>
      </c>
      <c r="G329" s="546" t="s">
        <v>4817</v>
      </c>
      <c r="H329" s="546" t="s">
        <v>4817</v>
      </c>
      <c r="I329" s="546" t="s">
        <v>4732</v>
      </c>
      <c r="J329" s="547" t="n">
        <v>4356119.0873228</v>
      </c>
      <c r="K329" s="548" t="s">
        <v>4818</v>
      </c>
      <c r="L329" s="273"/>
      <c r="M329" s="273"/>
      <c r="N329" s="273"/>
      <c r="O329" s="273"/>
      <c r="P329" s="273"/>
      <c r="Q329" s="273"/>
      <c r="R329" s="273"/>
      <c r="S329" s="273"/>
      <c r="T329" s="273"/>
      <c r="U329" s="273"/>
      <c r="V329" s="273"/>
      <c r="W329" s="273"/>
      <c r="X329" s="273"/>
      <c r="Y329" s="273"/>
      <c r="Z329" s="273"/>
    </row>
    <row r="330" customFormat="false" ht="15" hidden="false" customHeight="false" outlineLevel="0" collapsed="false">
      <c r="A330" s="544" t="s">
        <v>2563</v>
      </c>
      <c r="B330" s="545" t="s">
        <v>2564</v>
      </c>
      <c r="C330" s="546" t="s">
        <v>2275</v>
      </c>
      <c r="D330" s="546" t="s">
        <v>1199</v>
      </c>
      <c r="E330" s="546" t="s">
        <v>4149</v>
      </c>
      <c r="F330" s="546" t="s">
        <v>4819</v>
      </c>
      <c r="G330" s="546" t="s">
        <v>4820</v>
      </c>
      <c r="H330" s="546" t="s">
        <v>4820</v>
      </c>
      <c r="I330" s="546" t="s">
        <v>4732</v>
      </c>
      <c r="J330" s="547" t="n">
        <v>4356658.0797942</v>
      </c>
      <c r="K330" s="548" t="s">
        <v>4821</v>
      </c>
      <c r="L330" s="273"/>
      <c r="M330" s="273"/>
      <c r="N330" s="273"/>
      <c r="O330" s="273"/>
      <c r="P330" s="273"/>
      <c r="Q330" s="273"/>
      <c r="R330" s="273"/>
      <c r="S330" s="273"/>
      <c r="T330" s="273"/>
      <c r="U330" s="273"/>
      <c r="V330" s="273"/>
      <c r="W330" s="273"/>
      <c r="X330" s="273"/>
      <c r="Y330" s="273"/>
      <c r="Z330" s="273"/>
    </row>
    <row r="331" customFormat="false" ht="15" hidden="false" customHeight="false" outlineLevel="0" collapsed="false">
      <c r="A331" s="544" t="s">
        <v>4822</v>
      </c>
      <c r="B331" s="545" t="s">
        <v>4823</v>
      </c>
      <c r="C331" s="546" t="s">
        <v>2275</v>
      </c>
      <c r="D331" s="546" t="s">
        <v>1483</v>
      </c>
      <c r="E331" s="546" t="s">
        <v>4824</v>
      </c>
      <c r="F331" s="546" t="s">
        <v>4825</v>
      </c>
      <c r="G331" s="546" t="s">
        <v>4826</v>
      </c>
      <c r="H331" s="546" t="s">
        <v>4826</v>
      </c>
      <c r="I331" s="546" t="s">
        <v>4732</v>
      </c>
      <c r="J331" s="547" t="n">
        <v>4357196.4327017</v>
      </c>
      <c r="K331" s="548" t="s">
        <v>4827</v>
      </c>
      <c r="L331" s="273"/>
      <c r="M331" s="273"/>
      <c r="N331" s="273"/>
      <c r="O331" s="273"/>
      <c r="P331" s="273"/>
      <c r="Q331" s="273"/>
      <c r="R331" s="273"/>
      <c r="S331" s="273"/>
      <c r="T331" s="273"/>
      <c r="U331" s="273"/>
      <c r="V331" s="273"/>
      <c r="W331" s="273"/>
      <c r="X331" s="273"/>
      <c r="Y331" s="273"/>
      <c r="Z331" s="273"/>
    </row>
    <row r="332" customFormat="false" ht="15" hidden="false" customHeight="false" outlineLevel="0" collapsed="false">
      <c r="A332" s="544" t="s">
        <v>2540</v>
      </c>
      <c r="B332" s="545" t="s">
        <v>2541</v>
      </c>
      <c r="C332" s="546" t="s">
        <v>2275</v>
      </c>
      <c r="D332" s="546" t="s">
        <v>7</v>
      </c>
      <c r="E332" s="546" t="s">
        <v>4828</v>
      </c>
      <c r="F332" s="546" t="s">
        <v>4829</v>
      </c>
      <c r="G332" s="546" t="s">
        <v>4830</v>
      </c>
      <c r="H332" s="546" t="s">
        <v>4830</v>
      </c>
      <c r="I332" s="546" t="s">
        <v>4732</v>
      </c>
      <c r="J332" s="547" t="n">
        <v>4357728.1173562</v>
      </c>
      <c r="K332" s="548" t="s">
        <v>4831</v>
      </c>
      <c r="L332" s="273"/>
      <c r="M332" s="273"/>
      <c r="N332" s="273"/>
      <c r="O332" s="273"/>
      <c r="P332" s="273"/>
      <c r="Q332" s="273"/>
      <c r="R332" s="273"/>
      <c r="S332" s="273"/>
      <c r="T332" s="273"/>
      <c r="U332" s="273"/>
      <c r="V332" s="273"/>
      <c r="W332" s="273"/>
      <c r="X332" s="273"/>
      <c r="Y332" s="273"/>
      <c r="Z332" s="273"/>
    </row>
    <row r="333" customFormat="false" ht="15" hidden="false" customHeight="false" outlineLevel="0" collapsed="false">
      <c r="A333" s="544" t="s">
        <v>2935</v>
      </c>
      <c r="B333" s="545" t="s">
        <v>2936</v>
      </c>
      <c r="C333" s="546" t="s">
        <v>2275</v>
      </c>
      <c r="D333" s="546" t="s">
        <v>152</v>
      </c>
      <c r="E333" s="546" t="s">
        <v>4832</v>
      </c>
      <c r="F333" s="546" t="s">
        <v>4833</v>
      </c>
      <c r="G333" s="546" t="s">
        <v>4834</v>
      </c>
      <c r="H333" s="546" t="s">
        <v>4834</v>
      </c>
      <c r="I333" s="546" t="s">
        <v>4732</v>
      </c>
      <c r="J333" s="547" t="n">
        <v>4358251.6903419</v>
      </c>
      <c r="K333" s="548" t="s">
        <v>4835</v>
      </c>
      <c r="L333" s="273"/>
      <c r="M333" s="273"/>
      <c r="N333" s="273"/>
      <c r="O333" s="273"/>
      <c r="P333" s="273"/>
      <c r="Q333" s="273"/>
      <c r="R333" s="273"/>
      <c r="S333" s="273"/>
      <c r="T333" s="273"/>
      <c r="U333" s="273"/>
      <c r="V333" s="273"/>
      <c r="W333" s="273"/>
      <c r="X333" s="273"/>
      <c r="Y333" s="273"/>
      <c r="Z333" s="273"/>
    </row>
    <row r="334" customFormat="false" ht="15" hidden="false" customHeight="false" outlineLevel="0" collapsed="false">
      <c r="A334" s="544" t="s">
        <v>1757</v>
      </c>
      <c r="B334" s="545" t="s">
        <v>1758</v>
      </c>
      <c r="C334" s="546" t="s">
        <v>2275</v>
      </c>
      <c r="D334" s="546" t="s">
        <v>1199</v>
      </c>
      <c r="E334" s="546" t="s">
        <v>4836</v>
      </c>
      <c r="F334" s="546" t="s">
        <v>4837</v>
      </c>
      <c r="G334" s="546" t="s">
        <v>4838</v>
      </c>
      <c r="H334" s="546" t="s">
        <v>4838</v>
      </c>
      <c r="I334" s="546" t="s">
        <v>4732</v>
      </c>
      <c r="J334" s="547" t="n">
        <v>4358771.7537727</v>
      </c>
      <c r="K334" s="548" t="s">
        <v>4839</v>
      </c>
      <c r="L334" s="273"/>
      <c r="M334" s="273"/>
      <c r="N334" s="273"/>
      <c r="O334" s="273"/>
      <c r="P334" s="273"/>
      <c r="Q334" s="273"/>
      <c r="R334" s="273"/>
      <c r="S334" s="273"/>
      <c r="T334" s="273"/>
      <c r="U334" s="273"/>
      <c r="V334" s="273"/>
      <c r="W334" s="273"/>
      <c r="X334" s="273"/>
      <c r="Y334" s="273"/>
      <c r="Z334" s="273"/>
    </row>
    <row r="335" customFormat="false" ht="15" hidden="false" customHeight="false" outlineLevel="0" collapsed="false">
      <c r="A335" s="544" t="s">
        <v>4840</v>
      </c>
      <c r="B335" s="545" t="s">
        <v>4841</v>
      </c>
      <c r="C335" s="546" t="s">
        <v>3311</v>
      </c>
      <c r="D335" s="546" t="s">
        <v>2648</v>
      </c>
      <c r="E335" s="546" t="s">
        <v>3790</v>
      </c>
      <c r="F335" s="546" t="s">
        <v>3748</v>
      </c>
      <c r="G335" s="546" t="s">
        <v>4842</v>
      </c>
      <c r="H335" s="546" t="s">
        <v>4842</v>
      </c>
      <c r="I335" s="546" t="s">
        <v>4732</v>
      </c>
      <c r="J335" s="547" t="n">
        <v>4359288.1375713</v>
      </c>
      <c r="K335" s="548" t="s">
        <v>4843</v>
      </c>
      <c r="L335" s="273"/>
      <c r="M335" s="273"/>
      <c r="N335" s="273"/>
      <c r="O335" s="273"/>
      <c r="P335" s="273"/>
      <c r="Q335" s="273"/>
      <c r="R335" s="273"/>
      <c r="S335" s="273"/>
      <c r="T335" s="273"/>
      <c r="U335" s="273"/>
      <c r="V335" s="273"/>
      <c r="W335" s="273"/>
      <c r="X335" s="273"/>
      <c r="Y335" s="273"/>
      <c r="Z335" s="273"/>
    </row>
    <row r="336" customFormat="false" ht="15" hidden="false" customHeight="false" outlineLevel="0" collapsed="false">
      <c r="A336" s="544" t="s">
        <v>4844</v>
      </c>
      <c r="B336" s="545" t="s">
        <v>4845</v>
      </c>
      <c r="C336" s="546" t="s">
        <v>2275</v>
      </c>
      <c r="D336" s="546" t="s">
        <v>7</v>
      </c>
      <c r="E336" s="546" t="s">
        <v>4846</v>
      </c>
      <c r="F336" s="546" t="s">
        <v>4847</v>
      </c>
      <c r="G336" s="546" t="s">
        <v>4848</v>
      </c>
      <c r="H336" s="546" t="s">
        <v>4848</v>
      </c>
      <c r="I336" s="546" t="s">
        <v>4732</v>
      </c>
      <c r="J336" s="547" t="n">
        <v>4359795.1321215</v>
      </c>
      <c r="K336" s="548" t="s">
        <v>4849</v>
      </c>
      <c r="L336" s="273"/>
      <c r="M336" s="273"/>
      <c r="N336" s="273"/>
      <c r="O336" s="273"/>
      <c r="P336" s="273"/>
      <c r="Q336" s="273"/>
      <c r="R336" s="273"/>
      <c r="S336" s="273"/>
      <c r="T336" s="273"/>
      <c r="U336" s="273"/>
      <c r="V336" s="273"/>
      <c r="W336" s="273"/>
      <c r="X336" s="273"/>
      <c r="Y336" s="273"/>
      <c r="Z336" s="273"/>
    </row>
    <row r="337" customFormat="false" ht="15" hidden="false" customHeight="false" outlineLevel="0" collapsed="false">
      <c r="A337" s="544" t="s">
        <v>1972</v>
      </c>
      <c r="B337" s="545" t="s">
        <v>1973</v>
      </c>
      <c r="C337" s="546" t="s">
        <v>3873</v>
      </c>
      <c r="D337" s="546" t="s">
        <v>7</v>
      </c>
      <c r="E337" s="546" t="s">
        <v>3449</v>
      </c>
      <c r="F337" s="546" t="s">
        <v>4850</v>
      </c>
      <c r="G337" s="546" t="s">
        <v>4851</v>
      </c>
      <c r="H337" s="546" t="s">
        <v>4851</v>
      </c>
      <c r="I337" s="546" t="s">
        <v>4732</v>
      </c>
      <c r="J337" s="547" t="n">
        <v>4360299.7280473</v>
      </c>
      <c r="K337" s="548" t="s">
        <v>4852</v>
      </c>
      <c r="L337" s="273"/>
      <c r="M337" s="273"/>
      <c r="N337" s="273"/>
      <c r="O337" s="273"/>
      <c r="P337" s="273"/>
      <c r="Q337" s="273"/>
      <c r="R337" s="273"/>
      <c r="S337" s="273"/>
      <c r="T337" s="273"/>
      <c r="U337" s="273"/>
      <c r="V337" s="273"/>
      <c r="W337" s="273"/>
      <c r="X337" s="273"/>
      <c r="Y337" s="273"/>
      <c r="Z337" s="273"/>
    </row>
    <row r="338" customFormat="false" ht="15" hidden="false" customHeight="false" outlineLevel="0" collapsed="false">
      <c r="A338" s="544" t="s">
        <v>1207</v>
      </c>
      <c r="B338" s="545" t="s">
        <v>1208</v>
      </c>
      <c r="C338" s="546" t="s">
        <v>2275</v>
      </c>
      <c r="D338" s="546" t="s">
        <v>1199</v>
      </c>
      <c r="E338" s="546" t="s">
        <v>3449</v>
      </c>
      <c r="F338" s="546" t="s">
        <v>4853</v>
      </c>
      <c r="G338" s="546" t="s">
        <v>4854</v>
      </c>
      <c r="H338" s="546" t="s">
        <v>4854</v>
      </c>
      <c r="I338" s="546" t="s">
        <v>4732</v>
      </c>
      <c r="J338" s="547" t="n">
        <v>4360801.525881</v>
      </c>
      <c r="K338" s="548" t="s">
        <v>4855</v>
      </c>
      <c r="L338" s="273"/>
      <c r="M338" s="273"/>
      <c r="N338" s="273"/>
      <c r="O338" s="273"/>
      <c r="P338" s="273"/>
      <c r="Q338" s="273"/>
      <c r="R338" s="273"/>
      <c r="S338" s="273"/>
      <c r="T338" s="273"/>
      <c r="U338" s="273"/>
      <c r="V338" s="273"/>
      <c r="W338" s="273"/>
      <c r="X338" s="273"/>
      <c r="Y338" s="273"/>
      <c r="Z338" s="273"/>
    </row>
    <row r="339" customFormat="false" ht="15" hidden="false" customHeight="false" outlineLevel="0" collapsed="false">
      <c r="A339" s="544" t="s">
        <v>4856</v>
      </c>
      <c r="B339" s="545" t="s">
        <v>3050</v>
      </c>
      <c r="C339" s="546" t="s">
        <v>2275</v>
      </c>
      <c r="D339" s="546" t="s">
        <v>7</v>
      </c>
      <c r="E339" s="546" t="s">
        <v>3807</v>
      </c>
      <c r="F339" s="546" t="s">
        <v>4857</v>
      </c>
      <c r="G339" s="546" t="s">
        <v>4858</v>
      </c>
      <c r="H339" s="546" t="s">
        <v>4858</v>
      </c>
      <c r="I339" s="546" t="s">
        <v>4732</v>
      </c>
      <c r="J339" s="547" t="n">
        <v>4361299.6462224</v>
      </c>
      <c r="K339" s="548" t="s">
        <v>4859</v>
      </c>
      <c r="L339" s="273"/>
      <c r="M339" s="273"/>
      <c r="N339" s="273"/>
      <c r="O339" s="273"/>
      <c r="P339" s="273"/>
      <c r="Q339" s="273"/>
      <c r="R339" s="273"/>
      <c r="S339" s="273"/>
      <c r="T339" s="273"/>
      <c r="U339" s="273"/>
      <c r="V339" s="273"/>
      <c r="W339" s="273"/>
      <c r="X339" s="273"/>
      <c r="Y339" s="273"/>
      <c r="Z339" s="273"/>
    </row>
    <row r="340" customFormat="false" ht="15" hidden="false" customHeight="false" outlineLevel="0" collapsed="false">
      <c r="A340" s="544" t="s">
        <v>2686</v>
      </c>
      <c r="B340" s="545" t="s">
        <v>2687</v>
      </c>
      <c r="C340" s="546" t="s">
        <v>2275</v>
      </c>
      <c r="D340" s="546" t="s">
        <v>7</v>
      </c>
      <c r="E340" s="546" t="s">
        <v>4860</v>
      </c>
      <c r="F340" s="546" t="s">
        <v>4861</v>
      </c>
      <c r="G340" s="546" t="s">
        <v>4862</v>
      </c>
      <c r="H340" s="546" t="s">
        <v>4862</v>
      </c>
      <c r="I340" s="546" t="s">
        <v>4732</v>
      </c>
      <c r="J340" s="547" t="n">
        <v>4361790.7089606</v>
      </c>
      <c r="K340" s="548" t="s">
        <v>4863</v>
      </c>
      <c r="L340" s="273"/>
      <c r="M340" s="273"/>
      <c r="N340" s="273"/>
      <c r="O340" s="273"/>
      <c r="P340" s="273"/>
      <c r="Q340" s="273"/>
      <c r="R340" s="273"/>
      <c r="S340" s="273"/>
      <c r="T340" s="273"/>
      <c r="U340" s="273"/>
      <c r="V340" s="273"/>
      <c r="W340" s="273"/>
      <c r="X340" s="273"/>
      <c r="Y340" s="273"/>
      <c r="Z340" s="273"/>
    </row>
    <row r="341" customFormat="false" ht="15" hidden="false" customHeight="false" outlineLevel="0" collapsed="false">
      <c r="A341" s="544" t="s">
        <v>4864</v>
      </c>
      <c r="B341" s="545" t="s">
        <v>4865</v>
      </c>
      <c r="C341" s="546" t="s">
        <v>3367</v>
      </c>
      <c r="D341" s="546" t="s">
        <v>25</v>
      </c>
      <c r="E341" s="546" t="s">
        <v>4355</v>
      </c>
      <c r="F341" s="546" t="s">
        <v>4866</v>
      </c>
      <c r="G341" s="546" t="s">
        <v>4867</v>
      </c>
      <c r="H341" s="546" t="s">
        <v>4867</v>
      </c>
      <c r="I341" s="546" t="s">
        <v>4732</v>
      </c>
      <c r="J341" s="547" t="n">
        <v>4362277.4168589</v>
      </c>
      <c r="K341" s="548" t="s">
        <v>4868</v>
      </c>
      <c r="L341" s="273"/>
      <c r="M341" s="273"/>
      <c r="N341" s="273"/>
      <c r="O341" s="273"/>
      <c r="P341" s="273"/>
      <c r="Q341" s="273"/>
      <c r="R341" s="273"/>
      <c r="S341" s="273"/>
      <c r="T341" s="273"/>
      <c r="U341" s="273"/>
      <c r="V341" s="273"/>
      <c r="W341" s="273"/>
      <c r="X341" s="273"/>
      <c r="Y341" s="273"/>
      <c r="Z341" s="273"/>
    </row>
    <row r="342" customFormat="false" ht="15" hidden="false" customHeight="false" outlineLevel="0" collapsed="false">
      <c r="A342" s="544" t="s">
        <v>4869</v>
      </c>
      <c r="B342" s="545" t="s">
        <v>3052</v>
      </c>
      <c r="C342" s="546" t="s">
        <v>2275</v>
      </c>
      <c r="D342" s="546" t="s">
        <v>1100</v>
      </c>
      <c r="E342" s="546" t="s">
        <v>4870</v>
      </c>
      <c r="F342" s="546" t="s">
        <v>4871</v>
      </c>
      <c r="G342" s="546" t="s">
        <v>4872</v>
      </c>
      <c r="H342" s="546" t="s">
        <v>4872</v>
      </c>
      <c r="I342" s="546" t="s">
        <v>4732</v>
      </c>
      <c r="J342" s="547" t="n">
        <v>4362754.9883221</v>
      </c>
      <c r="K342" s="548" t="s">
        <v>4873</v>
      </c>
      <c r="L342" s="273"/>
      <c r="M342" s="273"/>
      <c r="N342" s="549"/>
      <c r="O342" s="549"/>
      <c r="P342" s="549"/>
      <c r="Q342" s="549"/>
      <c r="R342" s="549"/>
      <c r="S342" s="549"/>
      <c r="T342" s="549"/>
      <c r="U342" s="549"/>
      <c r="V342" s="549"/>
      <c r="W342" s="549"/>
      <c r="X342" s="549"/>
      <c r="Y342" s="549"/>
      <c r="Z342" s="273"/>
    </row>
    <row r="343" customFormat="false" ht="15" hidden="false" customHeight="false" outlineLevel="0" collapsed="false">
      <c r="A343" s="544" t="s">
        <v>1183</v>
      </c>
      <c r="B343" s="545" t="s">
        <v>1184</v>
      </c>
      <c r="C343" s="546" t="s">
        <v>2275</v>
      </c>
      <c r="D343" s="546" t="s">
        <v>7</v>
      </c>
      <c r="E343" s="546" t="s">
        <v>4874</v>
      </c>
      <c r="F343" s="546" t="s">
        <v>4875</v>
      </c>
      <c r="G343" s="546" t="s">
        <v>4876</v>
      </c>
      <c r="H343" s="546" t="s">
        <v>4876</v>
      </c>
      <c r="I343" s="546" t="s">
        <v>4732</v>
      </c>
      <c r="J343" s="547" t="n">
        <v>4363229.0612709</v>
      </c>
      <c r="K343" s="548" t="s">
        <v>4877</v>
      </c>
      <c r="L343" s="273"/>
      <c r="M343" s="273"/>
      <c r="N343" s="273"/>
      <c r="O343" s="273"/>
      <c r="P343" s="273"/>
      <c r="Q343" s="273"/>
      <c r="R343" s="273"/>
      <c r="S343" s="273"/>
      <c r="T343" s="273"/>
      <c r="U343" s="273"/>
      <c r="V343" s="273"/>
      <c r="W343" s="273"/>
      <c r="X343" s="273"/>
      <c r="Y343" s="273"/>
      <c r="Z343" s="273"/>
    </row>
    <row r="344" customFormat="false" ht="15" hidden="false" customHeight="false" outlineLevel="0" collapsed="false">
      <c r="A344" s="544" t="s">
        <v>1777</v>
      </c>
      <c r="B344" s="545" t="s">
        <v>1778</v>
      </c>
      <c r="C344" s="546" t="s">
        <v>2275</v>
      </c>
      <c r="D344" s="546" t="s">
        <v>1483</v>
      </c>
      <c r="E344" s="546" t="s">
        <v>4878</v>
      </c>
      <c r="F344" s="546" t="s">
        <v>4218</v>
      </c>
      <c r="G344" s="546" t="s">
        <v>4879</v>
      </c>
      <c r="H344" s="546" t="s">
        <v>4879</v>
      </c>
      <c r="I344" s="546" t="s">
        <v>4732</v>
      </c>
      <c r="J344" s="547" t="n">
        <v>4363701.365216</v>
      </c>
      <c r="K344" s="548" t="s">
        <v>4880</v>
      </c>
      <c r="L344" s="273"/>
      <c r="M344" s="273"/>
      <c r="N344" s="273"/>
      <c r="O344" s="273"/>
      <c r="P344" s="273"/>
      <c r="Q344" s="273"/>
      <c r="R344" s="273"/>
      <c r="S344" s="273"/>
      <c r="T344" s="273"/>
      <c r="U344" s="273"/>
      <c r="V344" s="273"/>
      <c r="W344" s="273"/>
      <c r="X344" s="273"/>
      <c r="Y344" s="273"/>
      <c r="Z344" s="273"/>
    </row>
    <row r="345" customFormat="false" ht="15" hidden="false" customHeight="false" outlineLevel="0" collapsed="false">
      <c r="A345" s="544" t="s">
        <v>2309</v>
      </c>
      <c r="B345" s="545" t="s">
        <v>4881</v>
      </c>
      <c r="C345" s="546" t="s">
        <v>2275</v>
      </c>
      <c r="D345" s="546" t="s">
        <v>1199</v>
      </c>
      <c r="E345" s="546" t="s">
        <v>4882</v>
      </c>
      <c r="F345" s="546" t="s">
        <v>4284</v>
      </c>
      <c r="G345" s="546" t="s">
        <v>4883</v>
      </c>
      <c r="H345" s="546" t="s">
        <v>4883</v>
      </c>
      <c r="I345" s="546" t="s">
        <v>4732</v>
      </c>
      <c r="J345" s="547" t="n">
        <v>4364154.2563982</v>
      </c>
      <c r="K345" s="548" t="s">
        <v>4884</v>
      </c>
      <c r="L345" s="273"/>
      <c r="M345" s="273"/>
      <c r="N345" s="273"/>
      <c r="O345" s="273"/>
      <c r="P345" s="273"/>
      <c r="Q345" s="273"/>
      <c r="R345" s="273"/>
      <c r="S345" s="273"/>
      <c r="T345" s="273"/>
      <c r="U345" s="273"/>
      <c r="V345" s="273"/>
      <c r="W345" s="273"/>
      <c r="X345" s="273"/>
      <c r="Y345" s="273"/>
      <c r="Z345" s="273"/>
    </row>
    <row r="346" customFormat="false" ht="15" hidden="false" customHeight="false" outlineLevel="0" collapsed="false">
      <c r="A346" s="544" t="s">
        <v>4885</v>
      </c>
      <c r="B346" s="545" t="s">
        <v>4886</v>
      </c>
      <c r="C346" s="546" t="s">
        <v>2275</v>
      </c>
      <c r="D346" s="546" t="s">
        <v>7</v>
      </c>
      <c r="E346" s="546" t="s">
        <v>4349</v>
      </c>
      <c r="F346" s="546" t="s">
        <v>4887</v>
      </c>
      <c r="G346" s="546" t="s">
        <v>4888</v>
      </c>
      <c r="H346" s="546" t="s">
        <v>4888</v>
      </c>
      <c r="I346" s="546" t="s">
        <v>4732</v>
      </c>
      <c r="J346" s="547" t="n">
        <v>4364606.907744</v>
      </c>
      <c r="K346" s="548" t="s">
        <v>4889</v>
      </c>
      <c r="L346" s="273"/>
      <c r="M346" s="273"/>
      <c r="N346" s="273"/>
      <c r="O346" s="273"/>
      <c r="P346" s="273"/>
      <c r="Q346" s="273"/>
      <c r="R346" s="273"/>
      <c r="S346" s="273"/>
      <c r="T346" s="273"/>
      <c r="U346" s="273"/>
      <c r="V346" s="273"/>
      <c r="W346" s="273"/>
      <c r="X346" s="273"/>
      <c r="Y346" s="273"/>
      <c r="Z346" s="273"/>
    </row>
    <row r="347" customFormat="false" ht="15" hidden="false" customHeight="false" outlineLevel="0" collapsed="false">
      <c r="A347" s="544" t="s">
        <v>2015</v>
      </c>
      <c r="B347" s="545" t="s">
        <v>2016</v>
      </c>
      <c r="C347" s="546" t="s">
        <v>2275</v>
      </c>
      <c r="D347" s="546" t="s">
        <v>1260</v>
      </c>
      <c r="E347" s="546" t="s">
        <v>4890</v>
      </c>
      <c r="F347" s="546" t="s">
        <v>4891</v>
      </c>
      <c r="G347" s="546" t="s">
        <v>4892</v>
      </c>
      <c r="H347" s="546" t="s">
        <v>4892</v>
      </c>
      <c r="I347" s="546" t="s">
        <v>4732</v>
      </c>
      <c r="J347" s="547" t="n">
        <v>4365057.5210198</v>
      </c>
      <c r="K347" s="548" t="s">
        <v>4893</v>
      </c>
      <c r="L347" s="273"/>
      <c r="M347" s="273"/>
      <c r="N347" s="273"/>
      <c r="O347" s="273"/>
      <c r="P347" s="273"/>
      <c r="Q347" s="273"/>
      <c r="R347" s="273"/>
      <c r="S347" s="273"/>
      <c r="T347" s="273"/>
      <c r="U347" s="273"/>
      <c r="V347" s="273"/>
      <c r="W347" s="273"/>
      <c r="X347" s="273"/>
      <c r="Y347" s="273"/>
      <c r="Z347" s="273"/>
    </row>
    <row r="348" customFormat="false" ht="15" hidden="false" customHeight="false" outlineLevel="0" collapsed="false">
      <c r="A348" s="544" t="s">
        <v>1230</v>
      </c>
      <c r="B348" s="545" t="s">
        <v>1231</v>
      </c>
      <c r="C348" s="546" t="s">
        <v>2275</v>
      </c>
      <c r="D348" s="546" t="s">
        <v>65</v>
      </c>
      <c r="E348" s="546" t="s">
        <v>4894</v>
      </c>
      <c r="F348" s="546" t="s">
        <v>4895</v>
      </c>
      <c r="G348" s="546" t="s">
        <v>4896</v>
      </c>
      <c r="H348" s="546" t="s">
        <v>4896</v>
      </c>
      <c r="I348" s="546" t="s">
        <v>4732</v>
      </c>
      <c r="J348" s="547" t="n">
        <v>4365506.38291</v>
      </c>
      <c r="K348" s="548" t="s">
        <v>4897</v>
      </c>
      <c r="L348" s="273"/>
      <c r="M348" s="273"/>
      <c r="N348" s="273"/>
      <c r="O348" s="273"/>
      <c r="P348" s="273"/>
      <c r="Q348" s="273"/>
      <c r="R348" s="273"/>
      <c r="S348" s="273"/>
      <c r="T348" s="273"/>
      <c r="U348" s="273"/>
      <c r="V348" s="273"/>
      <c r="W348" s="273"/>
      <c r="X348" s="273"/>
      <c r="Y348" s="273"/>
      <c r="Z348" s="273"/>
    </row>
    <row r="349" customFormat="false" ht="15" hidden="false" customHeight="false" outlineLevel="0" collapsed="false">
      <c r="A349" s="544" t="s">
        <v>1817</v>
      </c>
      <c r="B349" s="545" t="s">
        <v>4898</v>
      </c>
      <c r="C349" s="546" t="s">
        <v>2275</v>
      </c>
      <c r="D349" s="546" t="s">
        <v>1199</v>
      </c>
      <c r="E349" s="546" t="s">
        <v>3940</v>
      </c>
      <c r="F349" s="546" t="s">
        <v>4899</v>
      </c>
      <c r="G349" s="546" t="s">
        <v>4900</v>
      </c>
      <c r="H349" s="546" t="s">
        <v>4900</v>
      </c>
      <c r="I349" s="546" t="s">
        <v>4732</v>
      </c>
      <c r="J349" s="547" t="n">
        <v>4365944.4442045</v>
      </c>
      <c r="K349" s="548" t="s">
        <v>4901</v>
      </c>
      <c r="L349" s="273"/>
      <c r="M349" s="273"/>
      <c r="N349" s="273"/>
      <c r="O349" s="273"/>
      <c r="P349" s="273"/>
      <c r="Q349" s="273"/>
      <c r="R349" s="273"/>
      <c r="S349" s="273"/>
      <c r="T349" s="273"/>
      <c r="U349" s="273"/>
      <c r="V349" s="273"/>
      <c r="W349" s="273"/>
      <c r="X349" s="273"/>
      <c r="Y349" s="273"/>
      <c r="Z349" s="273"/>
    </row>
    <row r="350" customFormat="false" ht="15" hidden="false" customHeight="false" outlineLevel="0" collapsed="false">
      <c r="A350" s="544" t="s">
        <v>4902</v>
      </c>
      <c r="B350" s="545" t="s">
        <v>2272</v>
      </c>
      <c r="C350" s="546" t="s">
        <v>1884</v>
      </c>
      <c r="D350" s="546" t="s">
        <v>4054</v>
      </c>
      <c r="E350" s="546" t="s">
        <v>4903</v>
      </c>
      <c r="F350" s="546" t="s">
        <v>4904</v>
      </c>
      <c r="G350" s="546" t="s">
        <v>4905</v>
      </c>
      <c r="H350" s="546" t="s">
        <v>4905</v>
      </c>
      <c r="I350" s="546" t="s">
        <v>4732</v>
      </c>
      <c r="J350" s="547" t="n">
        <v>4366375.5820875</v>
      </c>
      <c r="K350" s="548" t="s">
        <v>4906</v>
      </c>
      <c r="L350" s="273"/>
      <c r="M350" s="273"/>
      <c r="N350" s="273"/>
      <c r="O350" s="273"/>
      <c r="P350" s="273"/>
      <c r="Q350" s="273"/>
      <c r="R350" s="273"/>
      <c r="S350" s="273"/>
      <c r="T350" s="273"/>
      <c r="U350" s="273"/>
      <c r="V350" s="273"/>
      <c r="W350" s="273"/>
      <c r="X350" s="273"/>
      <c r="Y350" s="273"/>
      <c r="Z350" s="273"/>
    </row>
    <row r="351" customFormat="false" ht="15" hidden="false" customHeight="false" outlineLevel="0" collapsed="false">
      <c r="A351" s="544" t="s">
        <v>2515</v>
      </c>
      <c r="B351" s="545" t="s">
        <v>2516</v>
      </c>
      <c r="C351" s="546" t="s">
        <v>2275</v>
      </c>
      <c r="D351" s="546" t="s">
        <v>7</v>
      </c>
      <c r="E351" s="546" t="s">
        <v>4815</v>
      </c>
      <c r="F351" s="546" t="s">
        <v>4907</v>
      </c>
      <c r="G351" s="546" t="s">
        <v>4908</v>
      </c>
      <c r="H351" s="546" t="s">
        <v>4908</v>
      </c>
      <c r="I351" s="546" t="s">
        <v>4732</v>
      </c>
      <c r="J351" s="547" t="n">
        <v>4366804.28976</v>
      </c>
      <c r="K351" s="548" t="s">
        <v>4909</v>
      </c>
      <c r="L351" s="273"/>
      <c r="M351" s="273"/>
      <c r="N351" s="273"/>
      <c r="O351" s="273"/>
      <c r="P351" s="273"/>
      <c r="Q351" s="273"/>
      <c r="R351" s="273"/>
      <c r="S351" s="273"/>
      <c r="T351" s="273"/>
      <c r="U351" s="273"/>
      <c r="V351" s="273"/>
      <c r="W351" s="273"/>
      <c r="X351" s="273"/>
      <c r="Y351" s="273"/>
      <c r="Z351" s="273"/>
    </row>
    <row r="352" customFormat="false" ht="15" hidden="false" customHeight="false" outlineLevel="0" collapsed="false">
      <c r="A352" s="544" t="s">
        <v>4910</v>
      </c>
      <c r="B352" s="545" t="s">
        <v>4911</v>
      </c>
      <c r="C352" s="546" t="s">
        <v>2275</v>
      </c>
      <c r="D352" s="546" t="s">
        <v>7</v>
      </c>
      <c r="E352" s="546" t="s">
        <v>4912</v>
      </c>
      <c r="F352" s="546" t="s">
        <v>4913</v>
      </c>
      <c r="G352" s="546" t="s">
        <v>4914</v>
      </c>
      <c r="H352" s="546" t="s">
        <v>4914</v>
      </c>
      <c r="I352" s="546" t="s">
        <v>4732</v>
      </c>
      <c r="J352" s="547" t="n">
        <v>4367228.9177184</v>
      </c>
      <c r="K352" s="548" t="s">
        <v>4915</v>
      </c>
      <c r="L352" s="273"/>
      <c r="M352" s="273"/>
      <c r="N352" s="273"/>
      <c r="O352" s="273"/>
      <c r="P352" s="273"/>
      <c r="Q352" s="273"/>
      <c r="R352" s="273"/>
      <c r="S352" s="273"/>
      <c r="T352" s="273"/>
      <c r="U352" s="273"/>
      <c r="V352" s="273"/>
      <c r="W352" s="273"/>
      <c r="X352" s="273"/>
      <c r="Y352" s="273"/>
      <c r="Z352" s="273"/>
    </row>
    <row r="353" customFormat="false" ht="15" hidden="false" customHeight="false" outlineLevel="0" collapsed="false">
      <c r="A353" s="544" t="s">
        <v>4916</v>
      </c>
      <c r="B353" s="545" t="s">
        <v>4917</v>
      </c>
      <c r="C353" s="546" t="s">
        <v>1884</v>
      </c>
      <c r="D353" s="546" t="s">
        <v>4054</v>
      </c>
      <c r="E353" s="546" t="s">
        <v>4918</v>
      </c>
      <c r="F353" s="546" t="s">
        <v>4919</v>
      </c>
      <c r="G353" s="546" t="s">
        <v>4920</v>
      </c>
      <c r="H353" s="546" t="s">
        <v>4920</v>
      </c>
      <c r="I353" s="546" t="s">
        <v>4732</v>
      </c>
      <c r="J353" s="547" t="n">
        <v>4367650.7665574</v>
      </c>
      <c r="K353" s="548" t="s">
        <v>4915</v>
      </c>
      <c r="L353" s="273"/>
      <c r="M353" s="273"/>
      <c r="N353" s="273"/>
      <c r="O353" s="273"/>
      <c r="P353" s="273"/>
      <c r="Q353" s="273"/>
      <c r="R353" s="273"/>
      <c r="S353" s="273"/>
      <c r="T353" s="273"/>
      <c r="U353" s="273"/>
      <c r="V353" s="273"/>
      <c r="W353" s="273"/>
      <c r="X353" s="273"/>
      <c r="Y353" s="273"/>
      <c r="Z353" s="273"/>
    </row>
    <row r="354" customFormat="false" ht="15" hidden="false" customHeight="false" outlineLevel="0" collapsed="false">
      <c r="A354" s="544" t="s">
        <v>2759</v>
      </c>
      <c r="B354" s="545" t="s">
        <v>2760</v>
      </c>
      <c r="C354" s="546" t="s">
        <v>2275</v>
      </c>
      <c r="D354" s="546" t="s">
        <v>7</v>
      </c>
      <c r="E354" s="546" t="s">
        <v>3807</v>
      </c>
      <c r="F354" s="546" t="s">
        <v>4921</v>
      </c>
      <c r="G354" s="546" t="s">
        <v>4922</v>
      </c>
      <c r="H354" s="546" t="s">
        <v>4922</v>
      </c>
      <c r="I354" s="546" t="s">
        <v>4732</v>
      </c>
      <c r="J354" s="547" t="n">
        <v>4368068.7015756</v>
      </c>
      <c r="K354" s="548" t="s">
        <v>4923</v>
      </c>
      <c r="L354" s="273"/>
      <c r="M354" s="273"/>
      <c r="N354" s="273"/>
      <c r="O354" s="273"/>
      <c r="P354" s="273"/>
      <c r="Q354" s="273"/>
      <c r="R354" s="273"/>
      <c r="S354" s="273"/>
      <c r="T354" s="273"/>
      <c r="U354" s="273"/>
      <c r="V354" s="273"/>
      <c r="W354" s="273"/>
      <c r="X354" s="273"/>
      <c r="Y354" s="273"/>
      <c r="Z354" s="273"/>
    </row>
    <row r="355" customFormat="false" ht="15" hidden="false" customHeight="false" outlineLevel="0" collapsed="false">
      <c r="A355" s="544" t="s">
        <v>1766</v>
      </c>
      <c r="B355" s="545" t="s">
        <v>1767</v>
      </c>
      <c r="C355" s="546" t="s">
        <v>2275</v>
      </c>
      <c r="D355" s="546" t="s">
        <v>1483</v>
      </c>
      <c r="E355" s="546" t="s">
        <v>4924</v>
      </c>
      <c r="F355" s="546" t="s">
        <v>4925</v>
      </c>
      <c r="G355" s="546" t="s">
        <v>4926</v>
      </c>
      <c r="H355" s="546" t="s">
        <v>4926</v>
      </c>
      <c r="I355" s="546" t="s">
        <v>4732</v>
      </c>
      <c r="J355" s="547" t="n">
        <v>4368482.9388472</v>
      </c>
      <c r="K355" s="548" t="s">
        <v>4927</v>
      </c>
      <c r="L355" s="273"/>
      <c r="M355" s="273"/>
      <c r="N355" s="273"/>
      <c r="O355" s="273"/>
      <c r="P355" s="273"/>
      <c r="Q355" s="273"/>
      <c r="R355" s="273"/>
      <c r="S355" s="273"/>
      <c r="T355" s="273"/>
      <c r="U355" s="273"/>
      <c r="V355" s="273"/>
      <c r="W355" s="273"/>
      <c r="X355" s="273"/>
      <c r="Y355" s="273"/>
      <c r="Z355" s="273"/>
    </row>
    <row r="356" customFormat="false" ht="15" hidden="false" customHeight="false" outlineLevel="0" collapsed="false">
      <c r="A356" s="544" t="s">
        <v>1982</v>
      </c>
      <c r="B356" s="545" t="s">
        <v>1983</v>
      </c>
      <c r="C356" s="546" t="s">
        <v>2275</v>
      </c>
      <c r="D356" s="546" t="s">
        <v>1199</v>
      </c>
      <c r="E356" s="546" t="s">
        <v>3874</v>
      </c>
      <c r="F356" s="546" t="s">
        <v>4928</v>
      </c>
      <c r="G356" s="546" t="s">
        <v>4929</v>
      </c>
      <c r="H356" s="546" t="s">
        <v>4929</v>
      </c>
      <c r="I356" s="546" t="s">
        <v>4732</v>
      </c>
      <c r="J356" s="547" t="n">
        <v>4368895.1777495</v>
      </c>
      <c r="K356" s="548" t="s">
        <v>4930</v>
      </c>
      <c r="L356" s="273"/>
      <c r="M356" s="273"/>
      <c r="N356" s="273"/>
      <c r="O356" s="273"/>
      <c r="P356" s="273"/>
      <c r="Q356" s="273"/>
      <c r="R356" s="273"/>
      <c r="S356" s="273"/>
      <c r="T356" s="273"/>
      <c r="U356" s="273"/>
      <c r="V356" s="273"/>
      <c r="W356" s="273"/>
      <c r="X356" s="273"/>
      <c r="Y356" s="273"/>
      <c r="Z356" s="273"/>
    </row>
    <row r="357" customFormat="false" ht="15" hidden="false" customHeight="false" outlineLevel="0" collapsed="false">
      <c r="A357" s="544" t="s">
        <v>1832</v>
      </c>
      <c r="B357" s="545" t="s">
        <v>1833</v>
      </c>
      <c r="C357" s="546" t="s">
        <v>2275</v>
      </c>
      <c r="D357" s="546" t="s">
        <v>1199</v>
      </c>
      <c r="E357" s="546" t="s">
        <v>3807</v>
      </c>
      <c r="F357" s="546" t="s">
        <v>4931</v>
      </c>
      <c r="G357" s="546" t="s">
        <v>4932</v>
      </c>
      <c r="H357" s="546" t="s">
        <v>4932</v>
      </c>
      <c r="I357" s="546" t="s">
        <v>4732</v>
      </c>
      <c r="J357" s="547" t="n">
        <v>4369303.6592139</v>
      </c>
      <c r="K357" s="548" t="s">
        <v>4933</v>
      </c>
      <c r="L357" s="273"/>
      <c r="M357" s="273"/>
      <c r="N357" s="273"/>
      <c r="O357" s="273"/>
      <c r="P357" s="273"/>
      <c r="Q357" s="273"/>
      <c r="R357" s="273"/>
      <c r="S357" s="273"/>
      <c r="T357" s="273"/>
      <c r="U357" s="273"/>
      <c r="V357" s="273"/>
      <c r="W357" s="273"/>
      <c r="X357" s="273"/>
      <c r="Y357" s="273"/>
      <c r="Z357" s="273"/>
    </row>
    <row r="358" customFormat="false" ht="15" hidden="false" customHeight="false" outlineLevel="0" collapsed="false">
      <c r="A358" s="544" t="s">
        <v>4934</v>
      </c>
      <c r="B358" s="545" t="s">
        <v>4935</v>
      </c>
      <c r="C358" s="546" t="s">
        <v>3367</v>
      </c>
      <c r="D358" s="546" t="s">
        <v>7</v>
      </c>
      <c r="E358" s="546" t="s">
        <v>4936</v>
      </c>
      <c r="F358" s="546" t="s">
        <v>4937</v>
      </c>
      <c r="G358" s="546" t="s">
        <v>4938</v>
      </c>
      <c r="H358" s="546" t="s">
        <v>4938</v>
      </c>
      <c r="I358" s="546" t="s">
        <v>4732</v>
      </c>
      <c r="J358" s="547" t="n">
        <v>4369708.8896938</v>
      </c>
      <c r="K358" s="548" t="s">
        <v>4939</v>
      </c>
      <c r="L358" s="273"/>
      <c r="M358" s="273"/>
      <c r="N358" s="273"/>
      <c r="O358" s="273"/>
      <c r="P358" s="273"/>
      <c r="Q358" s="273"/>
      <c r="R358" s="273"/>
      <c r="S358" s="273"/>
      <c r="T358" s="273"/>
      <c r="U358" s="273"/>
      <c r="V358" s="273"/>
      <c r="W358" s="273"/>
      <c r="X358" s="273"/>
      <c r="Y358" s="273"/>
      <c r="Z358" s="273"/>
    </row>
    <row r="359" customFormat="false" ht="15" hidden="false" customHeight="false" outlineLevel="0" collapsed="false">
      <c r="A359" s="544" t="s">
        <v>3059</v>
      </c>
      <c r="B359" s="545" t="s">
        <v>3060</v>
      </c>
      <c r="C359" s="546" t="s">
        <v>2275</v>
      </c>
      <c r="D359" s="546" t="s">
        <v>152</v>
      </c>
      <c r="E359" s="546" t="s">
        <v>4940</v>
      </c>
      <c r="F359" s="546" t="s">
        <v>4941</v>
      </c>
      <c r="G359" s="546" t="s">
        <v>4942</v>
      </c>
      <c r="H359" s="546" t="s">
        <v>4942</v>
      </c>
      <c r="I359" s="546" t="s">
        <v>4732</v>
      </c>
      <c r="J359" s="547" t="n">
        <v>4370110.260159</v>
      </c>
      <c r="K359" s="548" t="s">
        <v>4943</v>
      </c>
      <c r="L359" s="273"/>
      <c r="M359" s="273"/>
      <c r="N359" s="273"/>
      <c r="O359" s="273"/>
      <c r="P359" s="273"/>
      <c r="Q359" s="273"/>
      <c r="R359" s="273"/>
      <c r="S359" s="273"/>
      <c r="T359" s="273"/>
      <c r="U359" s="273"/>
      <c r="V359" s="273"/>
      <c r="W359" s="273"/>
      <c r="X359" s="273"/>
      <c r="Y359" s="273"/>
      <c r="Z359" s="273"/>
    </row>
    <row r="360" customFormat="false" ht="15" hidden="false" customHeight="false" outlineLevel="0" collapsed="false">
      <c r="A360" s="544" t="s">
        <v>4944</v>
      </c>
      <c r="B360" s="545" t="s">
        <v>4945</v>
      </c>
      <c r="C360" s="546" t="s">
        <v>3311</v>
      </c>
      <c r="D360" s="546" t="s">
        <v>2648</v>
      </c>
      <c r="E360" s="546" t="s">
        <v>3846</v>
      </c>
      <c r="F360" s="546" t="s">
        <v>4946</v>
      </c>
      <c r="G360" s="546" t="s">
        <v>4947</v>
      </c>
      <c r="H360" s="546" t="s">
        <v>4947</v>
      </c>
      <c r="I360" s="546" t="s">
        <v>4732</v>
      </c>
      <c r="J360" s="547" t="n">
        <v>4370507.3156824</v>
      </c>
      <c r="K360" s="548" t="s">
        <v>4948</v>
      </c>
      <c r="L360" s="273"/>
      <c r="M360" s="273"/>
      <c r="N360" s="273"/>
      <c r="O360" s="273"/>
      <c r="P360" s="273"/>
      <c r="Q360" s="273"/>
      <c r="R360" s="273"/>
      <c r="S360" s="273"/>
      <c r="T360" s="273"/>
      <c r="U360" s="273"/>
      <c r="V360" s="273"/>
      <c r="W360" s="273"/>
      <c r="X360" s="273"/>
      <c r="Y360" s="273"/>
      <c r="Z360" s="273"/>
    </row>
    <row r="361" customFormat="false" ht="15" hidden="false" customHeight="false" outlineLevel="0" collapsed="false">
      <c r="A361" s="544" t="s">
        <v>2692</v>
      </c>
      <c r="B361" s="545" t="s">
        <v>2693</v>
      </c>
      <c r="C361" s="546" t="s">
        <v>2275</v>
      </c>
      <c r="D361" s="546" t="s">
        <v>7</v>
      </c>
      <c r="E361" s="546" t="s">
        <v>3970</v>
      </c>
      <c r="F361" s="546" t="s">
        <v>4949</v>
      </c>
      <c r="G361" s="546" t="s">
        <v>4950</v>
      </c>
      <c r="H361" s="546" t="s">
        <v>4950</v>
      </c>
      <c r="I361" s="546" t="s">
        <v>4732</v>
      </c>
      <c r="J361" s="547" t="n">
        <v>4370901.1571295</v>
      </c>
      <c r="K361" s="548" t="s">
        <v>4951</v>
      </c>
      <c r="L361" s="273"/>
      <c r="M361" s="273"/>
      <c r="N361" s="273"/>
      <c r="O361" s="273"/>
      <c r="P361" s="273"/>
      <c r="Q361" s="273"/>
      <c r="R361" s="273"/>
      <c r="S361" s="273"/>
      <c r="T361" s="273"/>
      <c r="U361" s="273"/>
      <c r="V361" s="273"/>
      <c r="W361" s="273"/>
      <c r="X361" s="273"/>
      <c r="Y361" s="273"/>
      <c r="Z361" s="273"/>
    </row>
    <row r="362" customFormat="false" ht="15" hidden="false" customHeight="false" outlineLevel="0" collapsed="false">
      <c r="A362" s="544" t="s">
        <v>1896</v>
      </c>
      <c r="B362" s="545" t="s">
        <v>1897</v>
      </c>
      <c r="C362" s="546" t="s">
        <v>2275</v>
      </c>
      <c r="D362" s="546" t="s">
        <v>65</v>
      </c>
      <c r="E362" s="546" t="s">
        <v>4952</v>
      </c>
      <c r="F362" s="546" t="s">
        <v>4953</v>
      </c>
      <c r="G362" s="546" t="s">
        <v>4954</v>
      </c>
      <c r="H362" s="546" t="s">
        <v>4954</v>
      </c>
      <c r="I362" s="546" t="s">
        <v>4732</v>
      </c>
      <c r="J362" s="547" t="n">
        <v>4371294.5030145</v>
      </c>
      <c r="K362" s="548" t="s">
        <v>4955</v>
      </c>
      <c r="L362" s="273"/>
      <c r="M362" s="273"/>
      <c r="N362" s="273"/>
      <c r="O362" s="273"/>
      <c r="P362" s="273"/>
      <c r="Q362" s="273"/>
      <c r="R362" s="273"/>
      <c r="S362" s="273"/>
      <c r="T362" s="273"/>
      <c r="U362" s="273"/>
      <c r="V362" s="273"/>
      <c r="W362" s="273"/>
      <c r="X362" s="273"/>
      <c r="Y362" s="273"/>
      <c r="Z362" s="273"/>
    </row>
    <row r="363" customFormat="false" ht="15" hidden="false" customHeight="false" outlineLevel="0" collapsed="false">
      <c r="A363" s="544" t="s">
        <v>4956</v>
      </c>
      <c r="B363" s="545" t="s">
        <v>4957</v>
      </c>
      <c r="C363" s="546" t="s">
        <v>2275</v>
      </c>
      <c r="D363" s="546" t="s">
        <v>7</v>
      </c>
      <c r="E363" s="546" t="s">
        <v>4958</v>
      </c>
      <c r="F363" s="546" t="s">
        <v>4959</v>
      </c>
      <c r="G363" s="546" t="s">
        <v>4960</v>
      </c>
      <c r="H363" s="546" t="s">
        <v>4960</v>
      </c>
      <c r="I363" s="546" t="s">
        <v>4732</v>
      </c>
      <c r="J363" s="547" t="n">
        <v>4371686.6716113</v>
      </c>
      <c r="K363" s="548" t="s">
        <v>4961</v>
      </c>
      <c r="L363" s="273"/>
      <c r="M363" s="273"/>
      <c r="N363" s="273"/>
      <c r="O363" s="273"/>
      <c r="P363" s="273"/>
      <c r="Q363" s="273"/>
      <c r="R363" s="273"/>
      <c r="S363" s="273"/>
      <c r="T363" s="273"/>
      <c r="U363" s="273"/>
      <c r="V363" s="273"/>
      <c r="W363" s="273"/>
      <c r="X363" s="273"/>
      <c r="Y363" s="273"/>
      <c r="Z363" s="273"/>
    </row>
    <row r="364" customFormat="false" ht="15" hidden="false" customHeight="false" outlineLevel="0" collapsed="false">
      <c r="A364" s="544" t="s">
        <v>4962</v>
      </c>
      <c r="B364" s="545" t="s">
        <v>4963</v>
      </c>
      <c r="C364" s="546" t="s">
        <v>2275</v>
      </c>
      <c r="D364" s="546" t="s">
        <v>1199</v>
      </c>
      <c r="E364" s="546" t="s">
        <v>3807</v>
      </c>
      <c r="F364" s="546" t="s">
        <v>4964</v>
      </c>
      <c r="G364" s="546" t="s">
        <v>4965</v>
      </c>
      <c r="H364" s="546" t="s">
        <v>4965</v>
      </c>
      <c r="I364" s="546" t="s">
        <v>4732</v>
      </c>
      <c r="J364" s="547" t="n">
        <v>4372073.6477397</v>
      </c>
      <c r="K364" s="548" t="s">
        <v>4961</v>
      </c>
      <c r="L364" s="273"/>
      <c r="M364" s="273"/>
      <c r="N364" s="273"/>
      <c r="O364" s="273"/>
      <c r="P364" s="273"/>
      <c r="Q364" s="273"/>
      <c r="R364" s="273"/>
      <c r="S364" s="273"/>
      <c r="T364" s="273"/>
      <c r="U364" s="273"/>
      <c r="V364" s="273"/>
      <c r="W364" s="273"/>
      <c r="X364" s="273"/>
      <c r="Y364" s="273"/>
      <c r="Z364" s="273"/>
    </row>
    <row r="365" customFormat="false" ht="15" hidden="false" customHeight="false" outlineLevel="0" collapsed="false">
      <c r="A365" s="544" t="s">
        <v>4966</v>
      </c>
      <c r="B365" s="545" t="s">
        <v>4967</v>
      </c>
      <c r="C365" s="546" t="s">
        <v>3311</v>
      </c>
      <c r="D365" s="546" t="s">
        <v>1100</v>
      </c>
      <c r="E365" s="546" t="s">
        <v>4968</v>
      </c>
      <c r="F365" s="546" t="s">
        <v>4969</v>
      </c>
      <c r="G365" s="546" t="s">
        <v>4970</v>
      </c>
      <c r="H365" s="546" t="s">
        <v>4970</v>
      </c>
      <c r="I365" s="546" t="s">
        <v>4732</v>
      </c>
      <c r="J365" s="547" t="n">
        <v>4372460.1733306</v>
      </c>
      <c r="K365" s="548" t="s">
        <v>4971</v>
      </c>
      <c r="L365" s="273"/>
      <c r="M365" s="273"/>
      <c r="N365" s="273"/>
      <c r="O365" s="273"/>
      <c r="P365" s="273"/>
      <c r="Q365" s="273"/>
      <c r="R365" s="273"/>
      <c r="S365" s="273"/>
      <c r="T365" s="273"/>
      <c r="U365" s="273"/>
      <c r="V365" s="273"/>
      <c r="W365" s="273"/>
      <c r="X365" s="273"/>
      <c r="Y365" s="273"/>
      <c r="Z365" s="273"/>
    </row>
    <row r="366" customFormat="false" ht="15" hidden="false" customHeight="false" outlineLevel="0" collapsed="false">
      <c r="A366" s="544" t="s">
        <v>2429</v>
      </c>
      <c r="B366" s="545" t="s">
        <v>2430</v>
      </c>
      <c r="C366" s="546" t="s">
        <v>2275</v>
      </c>
      <c r="D366" s="546" t="s">
        <v>7</v>
      </c>
      <c r="E366" s="546" t="s">
        <v>4716</v>
      </c>
      <c r="F366" s="546" t="s">
        <v>4972</v>
      </c>
      <c r="G366" s="546" t="s">
        <v>4973</v>
      </c>
      <c r="H366" s="546" t="s">
        <v>4973</v>
      </c>
      <c r="I366" s="546" t="s">
        <v>4732</v>
      </c>
      <c r="J366" s="547" t="n">
        <v>4372844.6311762</v>
      </c>
      <c r="K366" s="548" t="s">
        <v>4974</v>
      </c>
      <c r="L366" s="273"/>
      <c r="M366" s="273"/>
      <c r="N366" s="273"/>
      <c r="O366" s="273"/>
      <c r="P366" s="273"/>
      <c r="Q366" s="273"/>
      <c r="R366" s="273"/>
      <c r="S366" s="273"/>
      <c r="T366" s="273"/>
      <c r="U366" s="273"/>
      <c r="V366" s="273"/>
      <c r="W366" s="273"/>
      <c r="X366" s="273"/>
      <c r="Y366" s="273"/>
      <c r="Z366" s="273"/>
    </row>
    <row r="367" customFormat="false" ht="15" hidden="false" customHeight="false" outlineLevel="0" collapsed="false">
      <c r="A367" s="544" t="s">
        <v>2009</v>
      </c>
      <c r="B367" s="545" t="s">
        <v>2010</v>
      </c>
      <c r="C367" s="546" t="s">
        <v>2275</v>
      </c>
      <c r="D367" s="546" t="s">
        <v>1199</v>
      </c>
      <c r="E367" s="546" t="s">
        <v>4975</v>
      </c>
      <c r="F367" s="546" t="s">
        <v>4976</v>
      </c>
      <c r="G367" s="546" t="s">
        <v>4977</v>
      </c>
      <c r="H367" s="546" t="s">
        <v>4977</v>
      </c>
      <c r="I367" s="546" t="s">
        <v>4732</v>
      </c>
      <c r="J367" s="547" t="n">
        <v>4373227.7399417</v>
      </c>
      <c r="K367" s="548" t="s">
        <v>4978</v>
      </c>
      <c r="L367" s="273"/>
      <c r="M367" s="273"/>
      <c r="N367" s="273"/>
      <c r="O367" s="273"/>
      <c r="P367" s="273"/>
      <c r="Q367" s="273"/>
      <c r="R367" s="273"/>
      <c r="S367" s="273"/>
      <c r="T367" s="273"/>
      <c r="U367" s="273"/>
      <c r="V367" s="273"/>
      <c r="W367" s="273"/>
      <c r="X367" s="273"/>
      <c r="Y367" s="273"/>
      <c r="Z367" s="273"/>
    </row>
    <row r="368" customFormat="false" ht="15" hidden="false" customHeight="false" outlineLevel="0" collapsed="false">
      <c r="A368" s="544" t="s">
        <v>4979</v>
      </c>
      <c r="B368" s="545" t="s">
        <v>4980</v>
      </c>
      <c r="C368" s="546" t="s">
        <v>3311</v>
      </c>
      <c r="D368" s="546" t="s">
        <v>2648</v>
      </c>
      <c r="E368" s="546" t="s">
        <v>3981</v>
      </c>
      <c r="F368" s="546" t="s">
        <v>4445</v>
      </c>
      <c r="G368" s="546" t="s">
        <v>4981</v>
      </c>
      <c r="H368" s="546" t="s">
        <v>4981</v>
      </c>
      <c r="I368" s="546" t="s">
        <v>4732</v>
      </c>
      <c r="J368" s="547" t="n">
        <v>4373610.7026499</v>
      </c>
      <c r="K368" s="548" t="s">
        <v>4982</v>
      </c>
      <c r="L368" s="273"/>
      <c r="M368" s="273"/>
      <c r="N368" s="273"/>
      <c r="O368" s="273"/>
      <c r="P368" s="273"/>
      <c r="Q368" s="273"/>
      <c r="R368" s="273"/>
      <c r="S368" s="273"/>
      <c r="T368" s="273"/>
      <c r="U368" s="273"/>
      <c r="V368" s="273"/>
      <c r="W368" s="273"/>
      <c r="X368" s="273"/>
      <c r="Y368" s="273"/>
      <c r="Z368" s="273"/>
    </row>
    <row r="369" customFormat="false" ht="15" hidden="false" customHeight="false" outlineLevel="0" collapsed="false">
      <c r="A369" s="544" t="s">
        <v>4983</v>
      </c>
      <c r="B369" s="545" t="s">
        <v>4984</v>
      </c>
      <c r="C369" s="546" t="s">
        <v>2275</v>
      </c>
      <c r="D369" s="546" t="s">
        <v>1456</v>
      </c>
      <c r="E369" s="546" t="s">
        <v>4985</v>
      </c>
      <c r="F369" s="546" t="s">
        <v>4986</v>
      </c>
      <c r="G369" s="546" t="s">
        <v>4987</v>
      </c>
      <c r="H369" s="546" t="s">
        <v>4987</v>
      </c>
      <c r="I369" s="546" t="s">
        <v>4732</v>
      </c>
      <c r="J369" s="547" t="n">
        <v>4373991.0059668</v>
      </c>
      <c r="K369" s="548" t="s">
        <v>4988</v>
      </c>
      <c r="L369" s="273"/>
      <c r="M369" s="273"/>
      <c r="N369" s="273"/>
      <c r="O369" s="273"/>
      <c r="P369" s="273"/>
      <c r="Q369" s="273"/>
      <c r="R369" s="273"/>
      <c r="S369" s="273"/>
      <c r="T369" s="273"/>
      <c r="U369" s="273"/>
      <c r="V369" s="273"/>
      <c r="W369" s="273"/>
      <c r="X369" s="273"/>
      <c r="Y369" s="273"/>
      <c r="Z369" s="273"/>
    </row>
    <row r="370" customFormat="false" ht="15" hidden="false" customHeight="false" outlineLevel="0" collapsed="false">
      <c r="A370" s="544" t="s">
        <v>2341</v>
      </c>
      <c r="B370" s="545" t="s">
        <v>2342</v>
      </c>
      <c r="C370" s="546" t="s">
        <v>2275</v>
      </c>
      <c r="D370" s="546" t="s">
        <v>7</v>
      </c>
      <c r="E370" s="546" t="s">
        <v>4989</v>
      </c>
      <c r="F370" s="546" t="s">
        <v>4990</v>
      </c>
      <c r="G370" s="546" t="s">
        <v>4991</v>
      </c>
      <c r="H370" s="546" t="s">
        <v>4991</v>
      </c>
      <c r="I370" s="546" t="s">
        <v>4732</v>
      </c>
      <c r="J370" s="547" t="n">
        <v>4374367.6191615</v>
      </c>
      <c r="K370" s="548" t="s">
        <v>4992</v>
      </c>
      <c r="L370" s="273"/>
      <c r="M370" s="273"/>
      <c r="N370" s="273"/>
      <c r="O370" s="273"/>
      <c r="P370" s="273"/>
      <c r="Q370" s="273"/>
      <c r="R370" s="273"/>
      <c r="S370" s="273"/>
      <c r="T370" s="273"/>
      <c r="U370" s="273"/>
      <c r="V370" s="273"/>
      <c r="W370" s="273"/>
      <c r="X370" s="273"/>
      <c r="Y370" s="273"/>
      <c r="Z370" s="273"/>
    </row>
    <row r="371" customFormat="false" ht="15" hidden="false" customHeight="false" outlineLevel="0" collapsed="false">
      <c r="A371" s="544" t="s">
        <v>4993</v>
      </c>
      <c r="B371" s="545" t="s">
        <v>4994</v>
      </c>
      <c r="C371" s="546" t="s">
        <v>3311</v>
      </c>
      <c r="D371" s="546" t="s">
        <v>2648</v>
      </c>
      <c r="E371" s="546" t="s">
        <v>3790</v>
      </c>
      <c r="F371" s="546" t="s">
        <v>4946</v>
      </c>
      <c r="G371" s="546" t="s">
        <v>4995</v>
      </c>
      <c r="H371" s="546" t="s">
        <v>4995</v>
      </c>
      <c r="I371" s="546" t="s">
        <v>4732</v>
      </c>
      <c r="J371" s="547" t="n">
        <v>4374741.8789788</v>
      </c>
      <c r="K371" s="548" t="s">
        <v>4996</v>
      </c>
      <c r="L371" s="273"/>
      <c r="M371" s="273"/>
      <c r="N371" s="273"/>
      <c r="O371" s="273"/>
      <c r="P371" s="273"/>
      <c r="Q371" s="273"/>
      <c r="R371" s="273"/>
      <c r="S371" s="273"/>
      <c r="T371" s="273"/>
      <c r="U371" s="273"/>
      <c r="V371" s="273"/>
      <c r="W371" s="273"/>
      <c r="X371" s="273"/>
      <c r="Y371" s="273"/>
      <c r="Z371" s="273"/>
    </row>
    <row r="372" customFormat="false" ht="15" hidden="false" customHeight="false" outlineLevel="0" collapsed="false">
      <c r="A372" s="544" t="s">
        <v>1820</v>
      </c>
      <c r="B372" s="545" t="s">
        <v>309</v>
      </c>
      <c r="C372" s="546" t="s">
        <v>2275</v>
      </c>
      <c r="D372" s="546" t="s">
        <v>1199</v>
      </c>
      <c r="E372" s="546" t="s">
        <v>3940</v>
      </c>
      <c r="F372" s="546" t="s">
        <v>4997</v>
      </c>
      <c r="G372" s="546" t="s">
        <v>4998</v>
      </c>
      <c r="H372" s="546" t="s">
        <v>4998</v>
      </c>
      <c r="I372" s="546" t="s">
        <v>4732</v>
      </c>
      <c r="J372" s="547" t="n">
        <v>4375111.6068685</v>
      </c>
      <c r="K372" s="548" t="s">
        <v>4996</v>
      </c>
      <c r="L372" s="273"/>
      <c r="M372" s="273"/>
      <c r="N372" s="273"/>
      <c r="O372" s="273"/>
      <c r="P372" s="273"/>
      <c r="Q372" s="273"/>
      <c r="R372" s="273"/>
      <c r="S372" s="273"/>
      <c r="T372" s="273"/>
      <c r="U372" s="273"/>
      <c r="V372" s="273"/>
      <c r="W372" s="273"/>
      <c r="X372" s="273"/>
      <c r="Y372" s="273"/>
      <c r="Z372" s="273"/>
    </row>
    <row r="373" customFormat="false" ht="15" hidden="false" customHeight="false" outlineLevel="0" collapsed="false">
      <c r="A373" s="544" t="s">
        <v>1794</v>
      </c>
      <c r="B373" s="545" t="s">
        <v>1795</v>
      </c>
      <c r="C373" s="546" t="s">
        <v>2275</v>
      </c>
      <c r="D373" s="546" t="s">
        <v>65</v>
      </c>
      <c r="E373" s="546" t="s">
        <v>4999</v>
      </c>
      <c r="F373" s="546" t="s">
        <v>5000</v>
      </c>
      <c r="G373" s="546" t="s">
        <v>5001</v>
      </c>
      <c r="H373" s="546" t="s">
        <v>5001</v>
      </c>
      <c r="I373" s="546" t="s">
        <v>4732</v>
      </c>
      <c r="J373" s="547" t="n">
        <v>4375480.3254464</v>
      </c>
      <c r="K373" s="548" t="s">
        <v>5002</v>
      </c>
      <c r="L373" s="273"/>
      <c r="M373" s="273"/>
      <c r="N373" s="273"/>
      <c r="O373" s="273"/>
      <c r="P373" s="273"/>
      <c r="Q373" s="273"/>
      <c r="R373" s="273"/>
      <c r="S373" s="273"/>
      <c r="T373" s="273"/>
      <c r="U373" s="273"/>
      <c r="V373" s="273"/>
      <c r="W373" s="273"/>
      <c r="X373" s="273"/>
      <c r="Y373" s="273"/>
      <c r="Z373" s="273"/>
    </row>
    <row r="374" customFormat="false" ht="15" hidden="false" customHeight="false" outlineLevel="0" collapsed="false">
      <c r="A374" s="544" t="s">
        <v>5003</v>
      </c>
      <c r="B374" s="545" t="s">
        <v>5004</v>
      </c>
      <c r="C374" s="546" t="s">
        <v>2275</v>
      </c>
      <c r="D374" s="546" t="s">
        <v>1147</v>
      </c>
      <c r="E374" s="546" t="s">
        <v>5005</v>
      </c>
      <c r="F374" s="546" t="s">
        <v>5006</v>
      </c>
      <c r="G374" s="546" t="s">
        <v>5007</v>
      </c>
      <c r="H374" s="546" t="s">
        <v>5007</v>
      </c>
      <c r="I374" s="546" t="s">
        <v>4732</v>
      </c>
      <c r="J374" s="547" t="n">
        <v>4375847.3554443</v>
      </c>
      <c r="K374" s="548" t="s">
        <v>5008</v>
      </c>
      <c r="L374" s="273"/>
      <c r="M374" s="273"/>
      <c r="N374" s="273"/>
      <c r="O374" s="273"/>
      <c r="P374" s="273"/>
      <c r="Q374" s="273"/>
      <c r="R374" s="273"/>
      <c r="S374" s="273"/>
      <c r="T374" s="273"/>
      <c r="U374" s="273"/>
      <c r="V374" s="273"/>
      <c r="W374" s="273"/>
      <c r="X374" s="273"/>
      <c r="Y374" s="273"/>
      <c r="Z374" s="273"/>
    </row>
    <row r="375" customFormat="false" ht="15" hidden="false" customHeight="false" outlineLevel="0" collapsed="false">
      <c r="A375" s="544" t="s">
        <v>1693</v>
      </c>
      <c r="B375" s="545" t="s">
        <v>1694</v>
      </c>
      <c r="C375" s="546" t="s">
        <v>2275</v>
      </c>
      <c r="D375" s="546" t="s">
        <v>1199</v>
      </c>
      <c r="E375" s="546" t="s">
        <v>3926</v>
      </c>
      <c r="F375" s="546" t="s">
        <v>5009</v>
      </c>
      <c r="G375" s="546" t="s">
        <v>5010</v>
      </c>
      <c r="H375" s="546" t="s">
        <v>5010</v>
      </c>
      <c r="I375" s="546" t="s">
        <v>4732</v>
      </c>
      <c r="J375" s="547" t="n">
        <v>4376210.1280766</v>
      </c>
      <c r="K375" s="548" t="s">
        <v>5011</v>
      </c>
      <c r="L375" s="273"/>
      <c r="M375" s="273"/>
      <c r="N375" s="273"/>
      <c r="O375" s="273"/>
      <c r="P375" s="273"/>
      <c r="Q375" s="273"/>
      <c r="R375" s="273"/>
      <c r="S375" s="273"/>
      <c r="T375" s="273"/>
      <c r="U375" s="273"/>
      <c r="V375" s="273"/>
      <c r="W375" s="273"/>
      <c r="X375" s="273"/>
      <c r="Y375" s="273"/>
      <c r="Z375" s="273"/>
    </row>
    <row r="376" customFormat="false" ht="15" hidden="false" customHeight="false" outlineLevel="0" collapsed="false">
      <c r="A376" s="544" t="s">
        <v>2783</v>
      </c>
      <c r="B376" s="545" t="s">
        <v>2784</v>
      </c>
      <c r="C376" s="546" t="s">
        <v>2275</v>
      </c>
      <c r="D376" s="546" t="s">
        <v>7</v>
      </c>
      <c r="E376" s="546" t="s">
        <v>3970</v>
      </c>
      <c r="F376" s="546" t="s">
        <v>5012</v>
      </c>
      <c r="G376" s="546" t="s">
        <v>5013</v>
      </c>
      <c r="H376" s="546" t="s">
        <v>5013</v>
      </c>
      <c r="I376" s="546" t="s">
        <v>4732</v>
      </c>
      <c r="J376" s="547" t="n">
        <v>4376569.5529917</v>
      </c>
      <c r="K376" s="548" t="s">
        <v>5014</v>
      </c>
      <c r="L376" s="273"/>
      <c r="M376" s="273"/>
      <c r="N376" s="273"/>
      <c r="O376" s="273"/>
      <c r="P376" s="273"/>
      <c r="Q376" s="273"/>
      <c r="R376" s="273"/>
      <c r="S376" s="273"/>
      <c r="T376" s="273"/>
      <c r="U376" s="273"/>
      <c r="V376" s="273"/>
      <c r="W376" s="273"/>
      <c r="X376" s="273"/>
      <c r="Y376" s="273"/>
      <c r="Z376" s="273"/>
    </row>
    <row r="377" customFormat="false" ht="15" hidden="false" customHeight="false" outlineLevel="0" collapsed="false">
      <c r="A377" s="544" t="s">
        <v>5015</v>
      </c>
      <c r="B377" s="545" t="s">
        <v>5016</v>
      </c>
      <c r="C377" s="546" t="s">
        <v>2275</v>
      </c>
      <c r="D377" s="546" t="s">
        <v>4370</v>
      </c>
      <c r="E377" s="546" t="s">
        <v>5017</v>
      </c>
      <c r="F377" s="546" t="s">
        <v>5018</v>
      </c>
      <c r="G377" s="546" t="s">
        <v>5019</v>
      </c>
      <c r="H377" s="546" t="s">
        <v>5019</v>
      </c>
      <c r="I377" s="546" t="s">
        <v>4732</v>
      </c>
      <c r="J377" s="547" t="n">
        <v>4376927.6645034</v>
      </c>
      <c r="K377" s="548" t="s">
        <v>5014</v>
      </c>
      <c r="L377" s="273"/>
      <c r="M377" s="273"/>
      <c r="N377" s="273"/>
      <c r="O377" s="273"/>
      <c r="P377" s="273"/>
      <c r="Q377" s="273"/>
      <c r="R377" s="273"/>
      <c r="S377" s="273"/>
      <c r="T377" s="273"/>
      <c r="U377" s="273"/>
      <c r="V377" s="273"/>
      <c r="W377" s="273"/>
      <c r="X377" s="273"/>
      <c r="Y377" s="273"/>
      <c r="Z377" s="273"/>
    </row>
    <row r="378" customFormat="false" ht="15" hidden="false" customHeight="false" outlineLevel="0" collapsed="false">
      <c r="A378" s="544" t="s">
        <v>1764</v>
      </c>
      <c r="B378" s="545" t="s">
        <v>1765</v>
      </c>
      <c r="C378" s="546" t="s">
        <v>2275</v>
      </c>
      <c r="D378" s="546" t="s">
        <v>1483</v>
      </c>
      <c r="E378" s="546" t="s">
        <v>5020</v>
      </c>
      <c r="F378" s="546" t="s">
        <v>5021</v>
      </c>
      <c r="G378" s="546" t="s">
        <v>5022</v>
      </c>
      <c r="H378" s="546" t="s">
        <v>5022</v>
      </c>
      <c r="I378" s="546" t="s">
        <v>4732</v>
      </c>
      <c r="J378" s="547" t="n">
        <v>4377285.1068614</v>
      </c>
      <c r="K378" s="548" t="s">
        <v>5023</v>
      </c>
      <c r="L378" s="273"/>
      <c r="M378" s="273"/>
      <c r="N378" s="273"/>
      <c r="O378" s="273"/>
      <c r="P378" s="273"/>
      <c r="Q378" s="273"/>
      <c r="R378" s="273"/>
      <c r="S378" s="273"/>
      <c r="T378" s="273"/>
      <c r="U378" s="273"/>
      <c r="V378" s="273"/>
      <c r="W378" s="273"/>
      <c r="X378" s="273"/>
      <c r="Y378" s="273"/>
      <c r="Z378" s="273"/>
    </row>
    <row r="379" customFormat="false" ht="15" hidden="false" customHeight="false" outlineLevel="0" collapsed="false">
      <c r="A379" s="544" t="s">
        <v>2378</v>
      </c>
      <c r="B379" s="545" t="s">
        <v>2379</v>
      </c>
      <c r="C379" s="546" t="s">
        <v>2275</v>
      </c>
      <c r="D379" s="546" t="s">
        <v>152</v>
      </c>
      <c r="E379" s="546" t="s">
        <v>5024</v>
      </c>
      <c r="F379" s="546" t="s">
        <v>5025</v>
      </c>
      <c r="G379" s="546" t="s">
        <v>5026</v>
      </c>
      <c r="H379" s="546" t="s">
        <v>5026</v>
      </c>
      <c r="I379" s="546" t="s">
        <v>4732</v>
      </c>
      <c r="J379" s="547" t="n">
        <v>4377642.4311539</v>
      </c>
      <c r="K379" s="548" t="s">
        <v>5027</v>
      </c>
      <c r="L379" s="273"/>
      <c r="M379" s="273"/>
      <c r="N379" s="273"/>
      <c r="O379" s="273"/>
      <c r="P379" s="273"/>
      <c r="Q379" s="273"/>
      <c r="R379" s="273"/>
      <c r="S379" s="273"/>
      <c r="T379" s="273"/>
      <c r="U379" s="273"/>
      <c r="V379" s="273"/>
      <c r="W379" s="273"/>
      <c r="X379" s="273"/>
      <c r="Y379" s="273"/>
      <c r="Z379" s="273"/>
    </row>
    <row r="380" customFormat="false" ht="15" hidden="false" customHeight="false" outlineLevel="0" collapsed="false">
      <c r="A380" s="544" t="s">
        <v>2844</v>
      </c>
      <c r="B380" s="545" t="s">
        <v>2845</v>
      </c>
      <c r="C380" s="546" t="s">
        <v>2275</v>
      </c>
      <c r="D380" s="546" t="s">
        <v>7</v>
      </c>
      <c r="E380" s="546" t="s">
        <v>5028</v>
      </c>
      <c r="F380" s="546" t="s">
        <v>3497</v>
      </c>
      <c r="G380" s="546" t="s">
        <v>5029</v>
      </c>
      <c r="H380" s="546" t="s">
        <v>5029</v>
      </c>
      <c r="I380" s="546" t="s">
        <v>4732</v>
      </c>
      <c r="J380" s="547" t="n">
        <v>4377995.7902052</v>
      </c>
      <c r="K380" s="548" t="s">
        <v>5030</v>
      </c>
      <c r="L380" s="273"/>
      <c r="M380" s="273"/>
      <c r="N380" s="273"/>
      <c r="O380" s="273"/>
      <c r="P380" s="273"/>
      <c r="Q380" s="273"/>
      <c r="R380" s="273"/>
      <c r="S380" s="273"/>
      <c r="T380" s="273"/>
      <c r="U380" s="273"/>
      <c r="V380" s="273"/>
      <c r="W380" s="273"/>
      <c r="X380" s="273"/>
      <c r="Y380" s="273"/>
      <c r="Z380" s="273"/>
    </row>
    <row r="381" customFormat="false" ht="15" hidden="false" customHeight="false" outlineLevel="0" collapsed="false">
      <c r="A381" s="544" t="s">
        <v>1240</v>
      </c>
      <c r="B381" s="545" t="s">
        <v>1241</v>
      </c>
      <c r="C381" s="546" t="s">
        <v>5031</v>
      </c>
      <c r="D381" s="546" t="s">
        <v>1239</v>
      </c>
      <c r="E381" s="546" t="s">
        <v>3449</v>
      </c>
      <c r="F381" s="546" t="s">
        <v>5032</v>
      </c>
      <c r="G381" s="546" t="s">
        <v>5033</v>
      </c>
      <c r="H381" s="546" t="s">
        <v>5033</v>
      </c>
      <c r="I381" s="546" t="s">
        <v>4732</v>
      </c>
      <c r="J381" s="547" t="n">
        <v>4378347.7402173</v>
      </c>
      <c r="K381" s="548" t="s">
        <v>5034</v>
      </c>
      <c r="L381" s="273"/>
      <c r="M381" s="273"/>
      <c r="N381" s="273"/>
      <c r="O381" s="273"/>
      <c r="P381" s="273"/>
      <c r="Q381" s="273"/>
      <c r="R381" s="273"/>
      <c r="S381" s="273"/>
      <c r="T381" s="273"/>
      <c r="U381" s="273"/>
      <c r="V381" s="273"/>
      <c r="W381" s="273"/>
      <c r="X381" s="273"/>
      <c r="Y381" s="273"/>
      <c r="Z381" s="273"/>
    </row>
    <row r="382" customFormat="false" ht="15" hidden="false" customHeight="false" outlineLevel="0" collapsed="false">
      <c r="A382" s="544" t="s">
        <v>1213</v>
      </c>
      <c r="B382" s="545" t="s">
        <v>1214</v>
      </c>
      <c r="C382" s="546" t="s">
        <v>3311</v>
      </c>
      <c r="D382" s="546" t="s">
        <v>1100</v>
      </c>
      <c r="E382" s="546" t="s">
        <v>3807</v>
      </c>
      <c r="F382" s="546" t="s">
        <v>5035</v>
      </c>
      <c r="G382" s="546" t="s">
        <v>5036</v>
      </c>
      <c r="H382" s="546" t="s">
        <v>5036</v>
      </c>
      <c r="I382" s="546" t="s">
        <v>4732</v>
      </c>
      <c r="J382" s="547" t="n">
        <v>4378697.5816672</v>
      </c>
      <c r="K382" s="548" t="s">
        <v>5034</v>
      </c>
      <c r="L382" s="273"/>
      <c r="M382" s="273"/>
      <c r="N382" s="273"/>
      <c r="O382" s="273"/>
      <c r="P382" s="273"/>
      <c r="Q382" s="273"/>
      <c r="R382" s="273"/>
      <c r="S382" s="273"/>
      <c r="T382" s="273"/>
      <c r="U382" s="273"/>
      <c r="V382" s="273"/>
      <c r="W382" s="273"/>
      <c r="X382" s="273"/>
      <c r="Y382" s="273"/>
      <c r="Z382" s="273"/>
    </row>
    <row r="383" customFormat="false" ht="15" hidden="false" customHeight="false" outlineLevel="0" collapsed="false">
      <c r="A383" s="544" t="s">
        <v>2353</v>
      </c>
      <c r="B383" s="545" t="s">
        <v>2354</v>
      </c>
      <c r="C383" s="546" t="s">
        <v>2275</v>
      </c>
      <c r="D383" s="546" t="s">
        <v>7</v>
      </c>
      <c r="E383" s="546" t="s">
        <v>5037</v>
      </c>
      <c r="F383" s="546" t="s">
        <v>5038</v>
      </c>
      <c r="G383" s="546" t="s">
        <v>5039</v>
      </c>
      <c r="H383" s="546" t="s">
        <v>5039</v>
      </c>
      <c r="I383" s="546" t="s">
        <v>4732</v>
      </c>
      <c r="J383" s="547" t="n">
        <v>4379043.7947712</v>
      </c>
      <c r="K383" s="548" t="s">
        <v>5040</v>
      </c>
      <c r="L383" s="273"/>
      <c r="M383" s="273"/>
      <c r="N383" s="273"/>
      <c r="O383" s="273"/>
      <c r="P383" s="273"/>
      <c r="Q383" s="273"/>
      <c r="R383" s="273"/>
      <c r="S383" s="273"/>
      <c r="T383" s="273"/>
      <c r="U383" s="273"/>
      <c r="V383" s="273"/>
      <c r="W383" s="273"/>
      <c r="X383" s="273"/>
      <c r="Y383" s="273"/>
      <c r="Z383" s="273"/>
    </row>
    <row r="384" customFormat="false" ht="15" hidden="false" customHeight="false" outlineLevel="0" collapsed="false">
      <c r="A384" s="544" t="s">
        <v>2729</v>
      </c>
      <c r="B384" s="545" t="s">
        <v>2730</v>
      </c>
      <c r="C384" s="546" t="s">
        <v>2275</v>
      </c>
      <c r="D384" s="546" t="s">
        <v>7</v>
      </c>
      <c r="E384" s="546" t="s">
        <v>5041</v>
      </c>
      <c r="F384" s="546" t="s">
        <v>5042</v>
      </c>
      <c r="G384" s="546" t="s">
        <v>5043</v>
      </c>
      <c r="H384" s="546" t="s">
        <v>5043</v>
      </c>
      <c r="I384" s="546" t="s">
        <v>4732</v>
      </c>
      <c r="J384" s="547" t="n">
        <v>4379387.1489649</v>
      </c>
      <c r="K384" s="548" t="s">
        <v>5044</v>
      </c>
      <c r="L384" s="273"/>
      <c r="M384" s="273"/>
      <c r="N384" s="273"/>
      <c r="O384" s="273"/>
      <c r="P384" s="273"/>
      <c r="Q384" s="273"/>
      <c r="R384" s="273"/>
      <c r="S384" s="273"/>
      <c r="T384" s="273"/>
      <c r="U384" s="273"/>
      <c r="V384" s="273"/>
      <c r="W384" s="273"/>
      <c r="X384" s="273"/>
      <c r="Y384" s="273"/>
      <c r="Z384" s="273"/>
    </row>
    <row r="385" customFormat="false" ht="15" hidden="false" customHeight="false" outlineLevel="0" collapsed="false">
      <c r="A385" s="544" t="s">
        <v>3034</v>
      </c>
      <c r="B385" s="545" t="s">
        <v>3035</v>
      </c>
      <c r="C385" s="546" t="s">
        <v>3367</v>
      </c>
      <c r="D385" s="546" t="s">
        <v>1199</v>
      </c>
      <c r="E385" s="546" t="s">
        <v>3449</v>
      </c>
      <c r="F385" s="546" t="s">
        <v>5045</v>
      </c>
      <c r="G385" s="546" t="s">
        <v>5046</v>
      </c>
      <c r="H385" s="546" t="s">
        <v>5046</v>
      </c>
      <c r="I385" s="546" t="s">
        <v>4732</v>
      </c>
      <c r="J385" s="547" t="n">
        <v>4379728.6261182</v>
      </c>
      <c r="K385" s="548" t="s">
        <v>5047</v>
      </c>
      <c r="L385" s="273"/>
      <c r="M385" s="273"/>
      <c r="N385" s="273"/>
      <c r="O385" s="273"/>
      <c r="P385" s="273"/>
      <c r="Q385" s="273"/>
      <c r="R385" s="273"/>
      <c r="S385" s="273"/>
      <c r="T385" s="273"/>
      <c r="U385" s="273"/>
      <c r="V385" s="273"/>
      <c r="W385" s="273"/>
      <c r="X385" s="273"/>
      <c r="Y385" s="273"/>
      <c r="Z385" s="273"/>
    </row>
    <row r="386" customFormat="false" ht="15" hidden="false" customHeight="false" outlineLevel="0" collapsed="false">
      <c r="A386" s="544" t="s">
        <v>2902</v>
      </c>
      <c r="B386" s="545" t="s">
        <v>2903</v>
      </c>
      <c r="C386" s="546" t="s">
        <v>2275</v>
      </c>
      <c r="D386" s="546" t="s">
        <v>1483</v>
      </c>
      <c r="E386" s="546" t="s">
        <v>4613</v>
      </c>
      <c r="F386" s="546" t="s">
        <v>5048</v>
      </c>
      <c r="G386" s="546" t="s">
        <v>5049</v>
      </c>
      <c r="H386" s="546" t="s">
        <v>5049</v>
      </c>
      <c r="I386" s="546" t="s">
        <v>4732</v>
      </c>
      <c r="J386" s="547" t="n">
        <v>4380068.1745867</v>
      </c>
      <c r="K386" s="548" t="s">
        <v>5050</v>
      </c>
      <c r="L386" s="273"/>
      <c r="M386" s="273"/>
      <c r="N386" s="273"/>
      <c r="O386" s="273"/>
      <c r="P386" s="273"/>
      <c r="Q386" s="273"/>
      <c r="R386" s="273"/>
      <c r="S386" s="273"/>
      <c r="T386" s="273"/>
      <c r="U386" s="273"/>
      <c r="V386" s="273"/>
      <c r="W386" s="273"/>
      <c r="X386" s="273"/>
      <c r="Y386" s="273"/>
      <c r="Z386" s="273"/>
    </row>
    <row r="387" customFormat="false" ht="15" hidden="false" customHeight="false" outlineLevel="0" collapsed="false">
      <c r="A387" s="544" t="s">
        <v>1553</v>
      </c>
      <c r="B387" s="545" t="s">
        <v>1554</v>
      </c>
      <c r="C387" s="546" t="s">
        <v>2275</v>
      </c>
      <c r="D387" s="546" t="s">
        <v>152</v>
      </c>
      <c r="E387" s="546" t="s">
        <v>5051</v>
      </c>
      <c r="F387" s="546" t="s">
        <v>5052</v>
      </c>
      <c r="G387" s="546" t="s">
        <v>5053</v>
      </c>
      <c r="H387" s="546" t="s">
        <v>5053</v>
      </c>
      <c r="I387" s="546" t="s">
        <v>4732</v>
      </c>
      <c r="J387" s="547" t="n">
        <v>4380404.4566884</v>
      </c>
      <c r="K387" s="548" t="s">
        <v>5050</v>
      </c>
      <c r="L387" s="273"/>
      <c r="M387" s="273"/>
      <c r="N387" s="273"/>
      <c r="O387" s="273"/>
      <c r="P387" s="273"/>
      <c r="Q387" s="273"/>
      <c r="R387" s="273"/>
      <c r="S387" s="273"/>
      <c r="T387" s="273"/>
      <c r="U387" s="273"/>
      <c r="V387" s="273"/>
      <c r="W387" s="273"/>
      <c r="X387" s="273"/>
      <c r="Y387" s="273"/>
      <c r="Z387" s="273"/>
    </row>
    <row r="388" customFormat="false" ht="15" hidden="false" customHeight="false" outlineLevel="0" collapsed="false">
      <c r="A388" s="544" t="s">
        <v>2074</v>
      </c>
      <c r="B388" s="545" t="s">
        <v>2075</v>
      </c>
      <c r="C388" s="546" t="s">
        <v>2275</v>
      </c>
      <c r="D388" s="546" t="s">
        <v>7</v>
      </c>
      <c r="E388" s="546" t="s">
        <v>5054</v>
      </c>
      <c r="F388" s="546" t="s">
        <v>5055</v>
      </c>
      <c r="G388" s="546" t="s">
        <v>5056</v>
      </c>
      <c r="H388" s="546" t="s">
        <v>5056</v>
      </c>
      <c r="I388" s="546" t="s">
        <v>4732</v>
      </c>
      <c r="J388" s="547" t="n">
        <v>4380740.1012429</v>
      </c>
      <c r="K388" s="548" t="s">
        <v>5057</v>
      </c>
      <c r="L388" s="273"/>
      <c r="M388" s="273"/>
      <c r="N388" s="273"/>
      <c r="O388" s="273"/>
      <c r="P388" s="273"/>
      <c r="Q388" s="273"/>
      <c r="R388" s="273"/>
      <c r="S388" s="273"/>
      <c r="T388" s="273"/>
      <c r="U388" s="273"/>
      <c r="V388" s="273"/>
      <c r="W388" s="273"/>
      <c r="X388" s="273"/>
      <c r="Y388" s="273"/>
      <c r="Z388" s="273"/>
    </row>
    <row r="389" customFormat="false" ht="15" hidden="false" customHeight="false" outlineLevel="0" collapsed="false">
      <c r="A389" s="544" t="s">
        <v>1814</v>
      </c>
      <c r="B389" s="545" t="s">
        <v>1815</v>
      </c>
      <c r="C389" s="546" t="s">
        <v>2275</v>
      </c>
      <c r="D389" s="546" t="s">
        <v>7</v>
      </c>
      <c r="E389" s="546" t="s">
        <v>3940</v>
      </c>
      <c r="F389" s="546" t="s">
        <v>5058</v>
      </c>
      <c r="G389" s="546" t="s">
        <v>5059</v>
      </c>
      <c r="H389" s="546" t="s">
        <v>5059</v>
      </c>
      <c r="I389" s="546" t="s">
        <v>4732</v>
      </c>
      <c r="J389" s="547" t="n">
        <v>4381074.8829617</v>
      </c>
      <c r="K389" s="548" t="s">
        <v>5060</v>
      </c>
      <c r="L389" s="273"/>
      <c r="M389" s="273"/>
      <c r="N389" s="273"/>
      <c r="O389" s="273"/>
      <c r="P389" s="273"/>
      <c r="Q389" s="273"/>
      <c r="R389" s="273"/>
      <c r="S389" s="273"/>
      <c r="T389" s="273"/>
      <c r="U389" s="273"/>
      <c r="V389" s="273"/>
      <c r="W389" s="273"/>
      <c r="X389" s="273"/>
      <c r="Y389" s="273"/>
      <c r="Z389" s="273"/>
    </row>
    <row r="390" customFormat="false" ht="15" hidden="false" customHeight="false" outlineLevel="0" collapsed="false">
      <c r="A390" s="544" t="s">
        <v>5061</v>
      </c>
      <c r="B390" s="545" t="s">
        <v>5062</v>
      </c>
      <c r="C390" s="546" t="s">
        <v>3311</v>
      </c>
      <c r="D390" s="546" t="s">
        <v>2648</v>
      </c>
      <c r="E390" s="546" t="s">
        <v>3556</v>
      </c>
      <c r="F390" s="546" t="s">
        <v>4496</v>
      </c>
      <c r="G390" s="546" t="s">
        <v>5063</v>
      </c>
      <c r="H390" s="546" t="s">
        <v>5063</v>
      </c>
      <c r="I390" s="546" t="s">
        <v>4732</v>
      </c>
      <c r="J390" s="547" t="n">
        <v>4381400.704762</v>
      </c>
      <c r="K390" s="548" t="s">
        <v>5064</v>
      </c>
      <c r="L390" s="273"/>
      <c r="M390" s="273"/>
      <c r="N390" s="273"/>
      <c r="O390" s="273"/>
      <c r="P390" s="273"/>
      <c r="Q390" s="273"/>
      <c r="R390" s="273"/>
      <c r="S390" s="273"/>
      <c r="T390" s="273"/>
      <c r="U390" s="273"/>
      <c r="V390" s="273"/>
      <c r="W390" s="273"/>
      <c r="X390" s="273"/>
      <c r="Y390" s="273"/>
      <c r="Z390" s="273"/>
    </row>
    <row r="391" customFormat="false" ht="15" hidden="false" customHeight="false" outlineLevel="0" collapsed="false">
      <c r="A391" s="544" t="s">
        <v>1772</v>
      </c>
      <c r="B391" s="545" t="s">
        <v>1773</v>
      </c>
      <c r="C391" s="546" t="s">
        <v>2275</v>
      </c>
      <c r="D391" s="546" t="s">
        <v>152</v>
      </c>
      <c r="E391" s="546" t="s">
        <v>5065</v>
      </c>
      <c r="F391" s="546" t="s">
        <v>3832</v>
      </c>
      <c r="G391" s="546" t="s">
        <v>5066</v>
      </c>
      <c r="H391" s="546" t="s">
        <v>5066</v>
      </c>
      <c r="I391" s="546" t="s">
        <v>4732</v>
      </c>
      <c r="J391" s="547" t="n">
        <v>4381725.9131527</v>
      </c>
      <c r="K391" s="548" t="s">
        <v>5064</v>
      </c>
      <c r="L391" s="273"/>
      <c r="M391" s="273"/>
      <c r="N391" s="273"/>
      <c r="O391" s="273"/>
      <c r="P391" s="273"/>
      <c r="Q391" s="273"/>
      <c r="R391" s="273"/>
      <c r="S391" s="273"/>
      <c r="T391" s="273"/>
      <c r="U391" s="273"/>
      <c r="V391" s="273"/>
      <c r="W391" s="273"/>
      <c r="X391" s="273"/>
      <c r="Y391" s="273"/>
      <c r="Z391" s="273"/>
    </row>
    <row r="392" customFormat="false" ht="15" hidden="false" customHeight="false" outlineLevel="0" collapsed="false">
      <c r="A392" s="544" t="s">
        <v>5067</v>
      </c>
      <c r="B392" s="545" t="s">
        <v>5068</v>
      </c>
      <c r="C392" s="546" t="s">
        <v>3367</v>
      </c>
      <c r="D392" s="546" t="s">
        <v>7</v>
      </c>
      <c r="E392" s="546" t="s">
        <v>5069</v>
      </c>
      <c r="F392" s="546" t="s">
        <v>5070</v>
      </c>
      <c r="G392" s="546" t="s">
        <v>5071</v>
      </c>
      <c r="H392" s="546" t="s">
        <v>5071</v>
      </c>
      <c r="I392" s="546" t="s">
        <v>4732</v>
      </c>
      <c r="J392" s="547" t="n">
        <v>4382047.2620311</v>
      </c>
      <c r="K392" s="548" t="s">
        <v>5072</v>
      </c>
      <c r="L392" s="273"/>
      <c r="M392" s="273"/>
      <c r="N392" s="273"/>
      <c r="O392" s="273"/>
      <c r="P392" s="273"/>
      <c r="Q392" s="273"/>
      <c r="R392" s="273"/>
      <c r="S392" s="273"/>
      <c r="T392" s="273"/>
      <c r="U392" s="273"/>
      <c r="V392" s="273"/>
      <c r="W392" s="273"/>
      <c r="X392" s="273"/>
      <c r="Y392" s="273"/>
      <c r="Z392" s="273"/>
    </row>
    <row r="393" customFormat="false" ht="15" hidden="false" customHeight="false" outlineLevel="0" collapsed="false">
      <c r="A393" s="544" t="s">
        <v>1997</v>
      </c>
      <c r="B393" s="545" t="s">
        <v>1998</v>
      </c>
      <c r="C393" s="546" t="s">
        <v>2275</v>
      </c>
      <c r="D393" s="546" t="s">
        <v>7</v>
      </c>
      <c r="E393" s="546" t="s">
        <v>3807</v>
      </c>
      <c r="F393" s="546" t="s">
        <v>5073</v>
      </c>
      <c r="G393" s="546" t="s">
        <v>5074</v>
      </c>
      <c r="H393" s="546" t="s">
        <v>5074</v>
      </c>
      <c r="I393" s="546" t="s">
        <v>4732</v>
      </c>
      <c r="J393" s="547" t="n">
        <v>4382364.3458178</v>
      </c>
      <c r="K393" s="548" t="s">
        <v>5075</v>
      </c>
      <c r="L393" s="273"/>
      <c r="M393" s="273"/>
      <c r="N393" s="273"/>
      <c r="O393" s="273"/>
      <c r="P393" s="273"/>
      <c r="Q393" s="273"/>
      <c r="R393" s="273"/>
      <c r="S393" s="273"/>
      <c r="T393" s="273"/>
      <c r="U393" s="273"/>
      <c r="V393" s="273"/>
      <c r="W393" s="273"/>
      <c r="X393" s="273"/>
      <c r="Y393" s="273"/>
      <c r="Z393" s="273"/>
    </row>
    <row r="394" customFormat="false" ht="15" hidden="false" customHeight="false" outlineLevel="0" collapsed="false">
      <c r="A394" s="544" t="s">
        <v>1806</v>
      </c>
      <c r="B394" s="545" t="s">
        <v>1807</v>
      </c>
      <c r="C394" s="546" t="s">
        <v>2275</v>
      </c>
      <c r="D394" s="546" t="s">
        <v>7</v>
      </c>
      <c r="E394" s="546" t="s">
        <v>5076</v>
      </c>
      <c r="F394" s="546" t="s">
        <v>5077</v>
      </c>
      <c r="G394" s="546" t="s">
        <v>5078</v>
      </c>
      <c r="H394" s="546" t="s">
        <v>5078</v>
      </c>
      <c r="I394" s="546" t="s">
        <v>4732</v>
      </c>
      <c r="J394" s="547" t="n">
        <v>4382679.2413466</v>
      </c>
      <c r="K394" s="548" t="s">
        <v>5079</v>
      </c>
      <c r="L394" s="273"/>
      <c r="M394" s="273"/>
      <c r="N394" s="273"/>
      <c r="O394" s="273"/>
      <c r="P394" s="273"/>
      <c r="Q394" s="273"/>
      <c r="R394" s="273"/>
      <c r="S394" s="273"/>
      <c r="T394" s="273"/>
      <c r="U394" s="273"/>
      <c r="V394" s="273"/>
      <c r="W394" s="273"/>
      <c r="X394" s="273"/>
      <c r="Y394" s="273"/>
      <c r="Z394" s="273"/>
    </row>
    <row r="395" customFormat="false" ht="15" hidden="false" customHeight="false" outlineLevel="0" collapsed="false">
      <c r="A395" s="544" t="s">
        <v>2055</v>
      </c>
      <c r="B395" s="545" t="s">
        <v>404</v>
      </c>
      <c r="C395" s="546" t="s">
        <v>2275</v>
      </c>
      <c r="D395" s="546" t="s">
        <v>1199</v>
      </c>
      <c r="E395" s="546" t="s">
        <v>3449</v>
      </c>
      <c r="F395" s="546" t="s">
        <v>5080</v>
      </c>
      <c r="G395" s="546" t="s">
        <v>5081</v>
      </c>
      <c r="H395" s="546" t="s">
        <v>5081</v>
      </c>
      <c r="I395" s="546" t="s">
        <v>4732</v>
      </c>
      <c r="J395" s="547" t="n">
        <v>4382988.080755</v>
      </c>
      <c r="K395" s="548" t="s">
        <v>5079</v>
      </c>
      <c r="L395" s="273"/>
      <c r="M395" s="273"/>
      <c r="N395" s="273"/>
      <c r="O395" s="273"/>
      <c r="P395" s="273"/>
      <c r="Q395" s="273"/>
      <c r="R395" s="273"/>
      <c r="S395" s="273"/>
      <c r="T395" s="273"/>
      <c r="U395" s="273"/>
      <c r="V395" s="273"/>
      <c r="W395" s="273"/>
      <c r="X395" s="273"/>
      <c r="Y395" s="273"/>
      <c r="Z395" s="273"/>
    </row>
    <row r="396" customFormat="false" ht="15" hidden="false" customHeight="false" outlineLevel="0" collapsed="false">
      <c r="A396" s="544" t="s">
        <v>2723</v>
      </c>
      <c r="B396" s="545" t="s">
        <v>5082</v>
      </c>
      <c r="C396" s="546" t="s">
        <v>2275</v>
      </c>
      <c r="D396" s="546" t="s">
        <v>1483</v>
      </c>
      <c r="E396" s="546" t="s">
        <v>5083</v>
      </c>
      <c r="F396" s="546" t="s">
        <v>3692</v>
      </c>
      <c r="G396" s="546" t="s">
        <v>5084</v>
      </c>
      <c r="H396" s="546" t="s">
        <v>5084</v>
      </c>
      <c r="I396" s="546" t="s">
        <v>4732</v>
      </c>
      <c r="J396" s="547" t="n">
        <v>4383290.4845517</v>
      </c>
      <c r="K396" s="548" t="s">
        <v>5085</v>
      </c>
      <c r="L396" s="273"/>
      <c r="M396" s="273"/>
      <c r="N396" s="273"/>
      <c r="O396" s="273"/>
      <c r="P396" s="273"/>
      <c r="Q396" s="273"/>
      <c r="R396" s="273"/>
      <c r="S396" s="273"/>
      <c r="T396" s="273"/>
      <c r="U396" s="273"/>
      <c r="V396" s="273"/>
      <c r="W396" s="273"/>
      <c r="X396" s="273"/>
      <c r="Y396" s="273"/>
      <c r="Z396" s="273"/>
    </row>
    <row r="397" customFormat="false" ht="15" hidden="false" customHeight="false" outlineLevel="0" collapsed="false">
      <c r="A397" s="544" t="s">
        <v>2658</v>
      </c>
      <c r="B397" s="545" t="s">
        <v>2659</v>
      </c>
      <c r="C397" s="546" t="s">
        <v>2275</v>
      </c>
      <c r="D397" s="546" t="s">
        <v>1260</v>
      </c>
      <c r="E397" s="546" t="s">
        <v>5086</v>
      </c>
      <c r="F397" s="546" t="s">
        <v>5087</v>
      </c>
      <c r="G397" s="546" t="s">
        <v>5088</v>
      </c>
      <c r="H397" s="546" t="s">
        <v>5088</v>
      </c>
      <c r="I397" s="546" t="s">
        <v>4732</v>
      </c>
      <c r="J397" s="547" t="n">
        <v>4383588.1581083</v>
      </c>
      <c r="K397" s="548" t="s">
        <v>5089</v>
      </c>
      <c r="L397" s="273"/>
      <c r="M397" s="273"/>
      <c r="N397" s="273"/>
      <c r="O397" s="273"/>
      <c r="P397" s="273"/>
      <c r="Q397" s="273"/>
      <c r="R397" s="273"/>
      <c r="S397" s="273"/>
      <c r="T397" s="273"/>
      <c r="U397" s="273"/>
      <c r="V397" s="273"/>
      <c r="W397" s="273"/>
      <c r="X397" s="273"/>
      <c r="Y397" s="273"/>
      <c r="Z397" s="273"/>
    </row>
    <row r="398" customFormat="false" ht="15" hidden="false" customHeight="false" outlineLevel="0" collapsed="false">
      <c r="A398" s="544" t="s">
        <v>5090</v>
      </c>
      <c r="B398" s="545" t="s">
        <v>5091</v>
      </c>
      <c r="C398" s="546" t="s">
        <v>3367</v>
      </c>
      <c r="D398" s="546" t="s">
        <v>7</v>
      </c>
      <c r="E398" s="546" t="s">
        <v>5092</v>
      </c>
      <c r="F398" s="546" t="s">
        <v>5093</v>
      </c>
      <c r="G398" s="546" t="s">
        <v>5094</v>
      </c>
      <c r="H398" s="546" t="s">
        <v>5094</v>
      </c>
      <c r="I398" s="546" t="s">
        <v>4732</v>
      </c>
      <c r="J398" s="547" t="n">
        <v>4383884.9104144</v>
      </c>
      <c r="K398" s="548" t="s">
        <v>5089</v>
      </c>
      <c r="L398" s="273"/>
      <c r="M398" s="273"/>
      <c r="N398" s="273"/>
      <c r="O398" s="273"/>
      <c r="P398" s="273"/>
      <c r="Q398" s="273"/>
      <c r="R398" s="273"/>
      <c r="S398" s="273"/>
      <c r="T398" s="273"/>
      <c r="U398" s="273"/>
      <c r="V398" s="273"/>
      <c r="W398" s="273"/>
      <c r="X398" s="273"/>
      <c r="Y398" s="273"/>
      <c r="Z398" s="273"/>
    </row>
    <row r="399" customFormat="false" ht="15" hidden="false" customHeight="false" outlineLevel="0" collapsed="false">
      <c r="A399" s="544" t="s">
        <v>5095</v>
      </c>
      <c r="B399" s="545" t="s">
        <v>5096</v>
      </c>
      <c r="C399" s="546" t="s">
        <v>2275</v>
      </c>
      <c r="D399" s="546" t="s">
        <v>1147</v>
      </c>
      <c r="E399" s="546" t="s">
        <v>5097</v>
      </c>
      <c r="F399" s="546" t="s">
        <v>5098</v>
      </c>
      <c r="G399" s="546" t="s">
        <v>5099</v>
      </c>
      <c r="H399" s="546" t="s">
        <v>5099</v>
      </c>
      <c r="I399" s="546" t="s">
        <v>4732</v>
      </c>
      <c r="J399" s="547" t="n">
        <v>4384181.1802844</v>
      </c>
      <c r="K399" s="548" t="s">
        <v>5100</v>
      </c>
      <c r="L399" s="273"/>
      <c r="M399" s="273"/>
      <c r="N399" s="273"/>
      <c r="O399" s="273"/>
      <c r="P399" s="273"/>
      <c r="Q399" s="273"/>
      <c r="R399" s="273"/>
      <c r="S399" s="273"/>
      <c r="T399" s="273"/>
      <c r="U399" s="273"/>
      <c r="V399" s="273"/>
      <c r="W399" s="273"/>
      <c r="X399" s="273"/>
      <c r="Y399" s="273"/>
      <c r="Z399" s="273"/>
    </row>
    <row r="400" customFormat="false" ht="15" hidden="false" customHeight="false" outlineLevel="0" collapsed="false">
      <c r="A400" s="544" t="s">
        <v>2940</v>
      </c>
      <c r="B400" s="545" t="s">
        <v>2941</v>
      </c>
      <c r="C400" s="546" t="s">
        <v>2275</v>
      </c>
      <c r="D400" s="546" t="s">
        <v>7</v>
      </c>
      <c r="E400" s="546" t="s">
        <v>4000</v>
      </c>
      <c r="F400" s="546" t="s">
        <v>5101</v>
      </c>
      <c r="G400" s="546" t="s">
        <v>5102</v>
      </c>
      <c r="H400" s="546" t="s">
        <v>5102</v>
      </c>
      <c r="I400" s="546" t="s">
        <v>4732</v>
      </c>
      <c r="J400" s="547" t="n">
        <v>4384468.9840366</v>
      </c>
      <c r="K400" s="548" t="s">
        <v>5103</v>
      </c>
      <c r="L400" s="273"/>
      <c r="M400" s="273"/>
      <c r="N400" s="273"/>
      <c r="O400" s="273"/>
      <c r="P400" s="273"/>
      <c r="Q400" s="273"/>
      <c r="R400" s="273"/>
      <c r="S400" s="273"/>
      <c r="T400" s="273"/>
      <c r="U400" s="273"/>
      <c r="V400" s="273"/>
      <c r="W400" s="273"/>
      <c r="X400" s="273"/>
      <c r="Y400" s="273"/>
      <c r="Z400" s="273"/>
    </row>
    <row r="401" customFormat="false" ht="15" hidden="false" customHeight="false" outlineLevel="0" collapsed="false">
      <c r="A401" s="544" t="s">
        <v>2826</v>
      </c>
      <c r="B401" s="545" t="s">
        <v>2827</v>
      </c>
      <c r="C401" s="546" t="s">
        <v>2275</v>
      </c>
      <c r="D401" s="546" t="s">
        <v>1199</v>
      </c>
      <c r="E401" s="546" t="s">
        <v>5104</v>
      </c>
      <c r="F401" s="546" t="s">
        <v>5105</v>
      </c>
      <c r="G401" s="546" t="s">
        <v>5106</v>
      </c>
      <c r="H401" s="546" t="s">
        <v>5106</v>
      </c>
      <c r="I401" s="546" t="s">
        <v>4732</v>
      </c>
      <c r="J401" s="547" t="n">
        <v>4384756.2547901</v>
      </c>
      <c r="K401" s="548" t="s">
        <v>5103</v>
      </c>
      <c r="L401" s="273"/>
      <c r="M401" s="273"/>
      <c r="N401" s="273"/>
      <c r="O401" s="273"/>
      <c r="P401" s="273"/>
      <c r="Q401" s="273"/>
      <c r="R401" s="273"/>
      <c r="S401" s="273"/>
      <c r="T401" s="273"/>
      <c r="U401" s="273"/>
      <c r="V401" s="273"/>
      <c r="W401" s="273"/>
      <c r="X401" s="273"/>
      <c r="Y401" s="273"/>
      <c r="Z401" s="273"/>
    </row>
    <row r="402" customFormat="false" ht="15" hidden="false" customHeight="false" outlineLevel="0" collapsed="false">
      <c r="A402" s="544" t="s">
        <v>2537</v>
      </c>
      <c r="B402" s="545" t="s">
        <v>2538</v>
      </c>
      <c r="C402" s="546" t="s">
        <v>2275</v>
      </c>
      <c r="D402" s="546" t="s">
        <v>1199</v>
      </c>
      <c r="E402" s="546" t="s">
        <v>4224</v>
      </c>
      <c r="F402" s="546" t="s">
        <v>5107</v>
      </c>
      <c r="G402" s="546" t="s">
        <v>5108</v>
      </c>
      <c r="H402" s="546" t="s">
        <v>5108</v>
      </c>
      <c r="I402" s="546" t="s">
        <v>4732</v>
      </c>
      <c r="J402" s="547" t="n">
        <v>4385040.710825</v>
      </c>
      <c r="K402" s="548" t="s">
        <v>5109</v>
      </c>
      <c r="L402" s="273"/>
      <c r="M402" s="273"/>
      <c r="N402" s="273"/>
      <c r="O402" s="273"/>
      <c r="P402" s="273"/>
      <c r="Q402" s="273"/>
      <c r="R402" s="273"/>
      <c r="S402" s="273"/>
      <c r="T402" s="273"/>
      <c r="U402" s="273"/>
      <c r="V402" s="273"/>
      <c r="W402" s="273"/>
      <c r="X402" s="273"/>
      <c r="Y402" s="273"/>
      <c r="Z402" s="273"/>
    </row>
    <row r="403" customFormat="false" ht="15" hidden="false" customHeight="false" outlineLevel="0" collapsed="false">
      <c r="A403" s="544" t="s">
        <v>1052</v>
      </c>
      <c r="B403" s="545" t="s">
        <v>1053</v>
      </c>
      <c r="C403" s="546" t="s">
        <v>2275</v>
      </c>
      <c r="D403" s="546" t="s">
        <v>1039</v>
      </c>
      <c r="E403" s="546" t="s">
        <v>4000</v>
      </c>
      <c r="F403" s="546" t="s">
        <v>5110</v>
      </c>
      <c r="G403" s="546" t="s">
        <v>5111</v>
      </c>
      <c r="H403" s="546" t="s">
        <v>5111</v>
      </c>
      <c r="I403" s="546" t="s">
        <v>4732</v>
      </c>
      <c r="J403" s="547" t="n">
        <v>4385323.717848</v>
      </c>
      <c r="K403" s="548" t="s">
        <v>5109</v>
      </c>
      <c r="L403" s="273"/>
      <c r="M403" s="273"/>
      <c r="N403" s="273"/>
      <c r="O403" s="273"/>
      <c r="P403" s="273"/>
      <c r="Q403" s="273"/>
      <c r="R403" s="273"/>
      <c r="S403" s="273"/>
      <c r="T403" s="273"/>
      <c r="U403" s="273"/>
      <c r="V403" s="273"/>
      <c r="W403" s="273"/>
      <c r="X403" s="273"/>
      <c r="Y403" s="273"/>
      <c r="Z403" s="273"/>
    </row>
    <row r="404" customFormat="false" ht="15" hidden="false" customHeight="false" outlineLevel="0" collapsed="false">
      <c r="A404" s="544" t="s">
        <v>2892</v>
      </c>
      <c r="B404" s="545" t="s">
        <v>5112</v>
      </c>
      <c r="C404" s="546" t="s">
        <v>2275</v>
      </c>
      <c r="D404" s="546" t="s">
        <v>152</v>
      </c>
      <c r="E404" s="546" t="s">
        <v>5113</v>
      </c>
      <c r="F404" s="546" t="s">
        <v>5114</v>
      </c>
      <c r="G404" s="546" t="s">
        <v>5115</v>
      </c>
      <c r="H404" s="546" t="s">
        <v>5115</v>
      </c>
      <c r="I404" s="546" t="s">
        <v>4732</v>
      </c>
      <c r="J404" s="547" t="n">
        <v>4385606.3950958</v>
      </c>
      <c r="K404" s="548" t="s">
        <v>5116</v>
      </c>
      <c r="L404" s="273"/>
      <c r="M404" s="273"/>
      <c r="N404" s="273"/>
      <c r="O404" s="273"/>
      <c r="P404" s="273"/>
      <c r="Q404" s="273"/>
      <c r="R404" s="273"/>
      <c r="S404" s="273"/>
      <c r="T404" s="273"/>
      <c r="U404" s="273"/>
      <c r="V404" s="273"/>
      <c r="W404" s="273"/>
      <c r="X404" s="273"/>
      <c r="Y404" s="273"/>
      <c r="Z404" s="273"/>
    </row>
    <row r="405" customFormat="false" ht="15" hidden="false" customHeight="false" outlineLevel="0" collapsed="false">
      <c r="A405" s="544" t="s">
        <v>5117</v>
      </c>
      <c r="B405" s="545" t="s">
        <v>5118</v>
      </c>
      <c r="C405" s="546" t="s">
        <v>3311</v>
      </c>
      <c r="D405" s="546" t="s">
        <v>2648</v>
      </c>
      <c r="E405" s="546" t="s">
        <v>4006</v>
      </c>
      <c r="F405" s="546" t="s">
        <v>5119</v>
      </c>
      <c r="G405" s="546" t="s">
        <v>5120</v>
      </c>
      <c r="H405" s="546" t="s">
        <v>5120</v>
      </c>
      <c r="I405" s="546" t="s">
        <v>4732</v>
      </c>
      <c r="J405" s="547" t="n">
        <v>4385878.2420192</v>
      </c>
      <c r="K405" s="548" t="s">
        <v>5121</v>
      </c>
      <c r="L405" s="273"/>
      <c r="M405" s="273"/>
      <c r="N405" s="273"/>
      <c r="O405" s="273"/>
      <c r="P405" s="273"/>
      <c r="Q405" s="273"/>
      <c r="R405" s="273"/>
      <c r="S405" s="273"/>
      <c r="T405" s="273"/>
      <c r="U405" s="273"/>
      <c r="V405" s="273"/>
      <c r="W405" s="273"/>
      <c r="X405" s="273"/>
      <c r="Y405" s="273"/>
      <c r="Z405" s="273"/>
    </row>
    <row r="406" customFormat="false" ht="15" hidden="false" customHeight="false" outlineLevel="0" collapsed="false">
      <c r="A406" s="544" t="s">
        <v>1992</v>
      </c>
      <c r="B406" s="545" t="s">
        <v>1993</v>
      </c>
      <c r="C406" s="546" t="s">
        <v>2275</v>
      </c>
      <c r="D406" s="546" t="s">
        <v>1199</v>
      </c>
      <c r="E406" s="546" t="s">
        <v>3807</v>
      </c>
      <c r="F406" s="546" t="s">
        <v>5122</v>
      </c>
      <c r="G406" s="546" t="s">
        <v>5123</v>
      </c>
      <c r="H406" s="546" t="s">
        <v>5123</v>
      </c>
      <c r="I406" s="546" t="s">
        <v>4732</v>
      </c>
      <c r="J406" s="547" t="n">
        <v>4386148.1379824</v>
      </c>
      <c r="K406" s="548" t="s">
        <v>5121</v>
      </c>
      <c r="L406" s="273"/>
      <c r="M406" s="273"/>
      <c r="N406" s="273"/>
      <c r="O406" s="273"/>
      <c r="P406" s="273"/>
      <c r="Q406" s="273"/>
      <c r="R406" s="273"/>
      <c r="S406" s="273"/>
      <c r="T406" s="273"/>
      <c r="U406" s="273"/>
      <c r="V406" s="273"/>
      <c r="W406" s="273"/>
      <c r="X406" s="273"/>
      <c r="Y406" s="273"/>
      <c r="Z406" s="273"/>
    </row>
    <row r="407" customFormat="false" ht="15" hidden="false" customHeight="false" outlineLevel="0" collapsed="false">
      <c r="A407" s="544" t="s">
        <v>2715</v>
      </c>
      <c r="B407" s="545" t="s">
        <v>2716</v>
      </c>
      <c r="C407" s="546" t="s">
        <v>3311</v>
      </c>
      <c r="D407" s="546" t="s">
        <v>1100</v>
      </c>
      <c r="E407" s="546" t="s">
        <v>3449</v>
      </c>
      <c r="F407" s="546" t="s">
        <v>5124</v>
      </c>
      <c r="G407" s="546" t="s">
        <v>5125</v>
      </c>
      <c r="H407" s="546" t="s">
        <v>5125</v>
      </c>
      <c r="I407" s="546" t="s">
        <v>4732</v>
      </c>
      <c r="J407" s="547" t="n">
        <v>4386417.0845929</v>
      </c>
      <c r="K407" s="548" t="s">
        <v>5126</v>
      </c>
      <c r="L407" s="273"/>
      <c r="M407" s="273"/>
      <c r="N407" s="273"/>
      <c r="O407" s="273"/>
      <c r="P407" s="273"/>
      <c r="Q407" s="273"/>
      <c r="R407" s="273"/>
      <c r="S407" s="273"/>
      <c r="T407" s="273"/>
      <c r="U407" s="273"/>
      <c r="V407" s="273"/>
      <c r="W407" s="273"/>
      <c r="X407" s="273"/>
      <c r="Y407" s="273"/>
      <c r="Z407" s="273"/>
    </row>
    <row r="408" customFormat="false" ht="15" hidden="false" customHeight="false" outlineLevel="0" collapsed="false">
      <c r="A408" s="544" t="s">
        <v>2317</v>
      </c>
      <c r="B408" s="545" t="s">
        <v>2318</v>
      </c>
      <c r="C408" s="546" t="s">
        <v>2275</v>
      </c>
      <c r="D408" s="546" t="s">
        <v>7</v>
      </c>
      <c r="E408" s="546" t="s">
        <v>3874</v>
      </c>
      <c r="F408" s="546" t="s">
        <v>5127</v>
      </c>
      <c r="G408" s="546" t="s">
        <v>5128</v>
      </c>
      <c r="H408" s="546" t="s">
        <v>5128</v>
      </c>
      <c r="I408" s="546" t="s">
        <v>4732</v>
      </c>
      <c r="J408" s="547" t="n">
        <v>4386685.741401</v>
      </c>
      <c r="K408" s="548" t="s">
        <v>5129</v>
      </c>
      <c r="L408" s="273"/>
      <c r="M408" s="273"/>
      <c r="N408" s="273"/>
      <c r="O408" s="273"/>
      <c r="P408" s="273"/>
      <c r="Q408" s="273"/>
      <c r="R408" s="273"/>
      <c r="S408" s="273"/>
      <c r="T408" s="273"/>
      <c r="U408" s="273"/>
      <c r="V408" s="273"/>
      <c r="W408" s="273"/>
      <c r="X408" s="273"/>
      <c r="Y408" s="273"/>
      <c r="Z408" s="273"/>
    </row>
    <row r="409" customFormat="false" ht="15" hidden="false" customHeight="false" outlineLevel="0" collapsed="false">
      <c r="A409" s="544" t="s">
        <v>5130</v>
      </c>
      <c r="B409" s="545" t="s">
        <v>5131</v>
      </c>
      <c r="C409" s="546" t="s">
        <v>2275</v>
      </c>
      <c r="D409" s="546" t="s">
        <v>5132</v>
      </c>
      <c r="E409" s="546" t="s">
        <v>5133</v>
      </c>
      <c r="F409" s="546" t="s">
        <v>5134</v>
      </c>
      <c r="G409" s="546" t="s">
        <v>5135</v>
      </c>
      <c r="H409" s="546" t="s">
        <v>5135</v>
      </c>
      <c r="I409" s="546" t="s">
        <v>4732</v>
      </c>
      <c r="J409" s="547" t="n">
        <v>4386951.6032217</v>
      </c>
      <c r="K409" s="548" t="s">
        <v>5129</v>
      </c>
      <c r="L409" s="273"/>
      <c r="M409" s="273"/>
      <c r="N409" s="273"/>
      <c r="O409" s="273"/>
      <c r="P409" s="273"/>
      <c r="Q409" s="273"/>
      <c r="R409" s="273"/>
      <c r="S409" s="273"/>
      <c r="T409" s="273"/>
      <c r="U409" s="273"/>
      <c r="V409" s="273"/>
      <c r="W409" s="273"/>
      <c r="X409" s="273"/>
      <c r="Y409" s="273"/>
      <c r="Z409" s="273"/>
    </row>
    <row r="410" customFormat="false" ht="15" hidden="false" customHeight="false" outlineLevel="0" collapsed="false">
      <c r="A410" s="544" t="s">
        <v>5136</v>
      </c>
      <c r="B410" s="545" t="s">
        <v>5137</v>
      </c>
      <c r="C410" s="546" t="s">
        <v>2275</v>
      </c>
      <c r="D410" s="546" t="s">
        <v>1147</v>
      </c>
      <c r="E410" s="546" t="s">
        <v>5138</v>
      </c>
      <c r="F410" s="546" t="s">
        <v>5139</v>
      </c>
      <c r="G410" s="546" t="s">
        <v>5140</v>
      </c>
      <c r="H410" s="546" t="s">
        <v>5140</v>
      </c>
      <c r="I410" s="546" t="s">
        <v>4732</v>
      </c>
      <c r="J410" s="547" t="n">
        <v>4387216.8383545</v>
      </c>
      <c r="K410" s="548" t="s">
        <v>5141</v>
      </c>
      <c r="L410" s="273"/>
      <c r="M410" s="273"/>
      <c r="N410" s="273"/>
      <c r="O410" s="273"/>
      <c r="P410" s="273"/>
      <c r="Q410" s="273"/>
      <c r="R410" s="273"/>
      <c r="S410" s="273"/>
      <c r="T410" s="273"/>
      <c r="U410" s="273"/>
      <c r="V410" s="273"/>
      <c r="W410" s="273"/>
      <c r="X410" s="273"/>
      <c r="Y410" s="273"/>
      <c r="Z410" s="273"/>
    </row>
    <row r="411" customFormat="false" ht="15" hidden="false" customHeight="false" outlineLevel="0" collapsed="false">
      <c r="A411" s="544" t="s">
        <v>5142</v>
      </c>
      <c r="B411" s="545" t="s">
        <v>5143</v>
      </c>
      <c r="C411" s="546" t="s">
        <v>3311</v>
      </c>
      <c r="D411" s="546" t="s">
        <v>2648</v>
      </c>
      <c r="E411" s="546" t="s">
        <v>3981</v>
      </c>
      <c r="F411" s="546" t="s">
        <v>4365</v>
      </c>
      <c r="G411" s="546" t="s">
        <v>5144</v>
      </c>
      <c r="H411" s="546" t="s">
        <v>5144</v>
      </c>
      <c r="I411" s="546" t="s">
        <v>4732</v>
      </c>
      <c r="J411" s="547" t="n">
        <v>4387479.0470556</v>
      </c>
      <c r="K411" s="548" t="s">
        <v>5141</v>
      </c>
      <c r="L411" s="273"/>
      <c r="M411" s="273"/>
      <c r="N411" s="273"/>
      <c r="O411" s="273"/>
      <c r="P411" s="273"/>
      <c r="Q411" s="273"/>
      <c r="R411" s="273"/>
      <c r="S411" s="273"/>
      <c r="T411" s="273"/>
      <c r="U411" s="273"/>
      <c r="V411" s="273"/>
      <c r="W411" s="273"/>
      <c r="X411" s="273"/>
      <c r="Y411" s="273"/>
      <c r="Z411" s="273"/>
    </row>
    <row r="412" customFormat="false" ht="15" hidden="false" customHeight="false" outlineLevel="0" collapsed="false">
      <c r="A412" s="544" t="s">
        <v>1900</v>
      </c>
      <c r="B412" s="545" t="s">
        <v>1901</v>
      </c>
      <c r="C412" s="546" t="s">
        <v>2275</v>
      </c>
      <c r="D412" s="546" t="s">
        <v>7</v>
      </c>
      <c r="E412" s="546" t="s">
        <v>3807</v>
      </c>
      <c r="F412" s="546" t="s">
        <v>5145</v>
      </c>
      <c r="G412" s="546" t="s">
        <v>5146</v>
      </c>
      <c r="H412" s="546" t="s">
        <v>5146</v>
      </c>
      <c r="I412" s="546" t="s">
        <v>4732</v>
      </c>
      <c r="J412" s="547" t="n">
        <v>4387740.9284837</v>
      </c>
      <c r="K412" s="548" t="s">
        <v>5147</v>
      </c>
      <c r="L412" s="273"/>
      <c r="M412" s="273"/>
      <c r="N412" s="273"/>
      <c r="O412" s="273"/>
      <c r="P412" s="273"/>
      <c r="Q412" s="273"/>
      <c r="R412" s="273"/>
      <c r="S412" s="273"/>
      <c r="T412" s="273"/>
      <c r="U412" s="273"/>
      <c r="V412" s="273"/>
      <c r="W412" s="273"/>
      <c r="X412" s="273"/>
      <c r="Y412" s="273"/>
      <c r="Z412" s="273"/>
    </row>
    <row r="413" customFormat="false" ht="15" hidden="false" customHeight="false" outlineLevel="0" collapsed="false">
      <c r="A413" s="544" t="s">
        <v>5148</v>
      </c>
      <c r="B413" s="545" t="s">
        <v>2993</v>
      </c>
      <c r="C413" s="546" t="s">
        <v>2275</v>
      </c>
      <c r="D413" s="546" t="s">
        <v>7</v>
      </c>
      <c r="E413" s="546" t="s">
        <v>3874</v>
      </c>
      <c r="F413" s="546" t="s">
        <v>5149</v>
      </c>
      <c r="G413" s="546" t="s">
        <v>5150</v>
      </c>
      <c r="H413" s="546" t="s">
        <v>5150</v>
      </c>
      <c r="I413" s="546" t="s">
        <v>4732</v>
      </c>
      <c r="J413" s="547" t="n">
        <v>4388000.5914246</v>
      </c>
      <c r="K413" s="548" t="s">
        <v>5151</v>
      </c>
      <c r="L413" s="273"/>
      <c r="M413" s="273"/>
      <c r="N413" s="273"/>
      <c r="O413" s="273"/>
      <c r="P413" s="273"/>
      <c r="Q413" s="273"/>
      <c r="R413" s="273"/>
      <c r="S413" s="273"/>
      <c r="T413" s="273"/>
      <c r="U413" s="273"/>
      <c r="V413" s="273"/>
      <c r="W413" s="273"/>
      <c r="X413" s="273"/>
      <c r="Y413" s="273"/>
      <c r="Z413" s="273"/>
    </row>
    <row r="414" customFormat="false" ht="15" hidden="false" customHeight="false" outlineLevel="0" collapsed="false">
      <c r="A414" s="544" t="s">
        <v>5152</v>
      </c>
      <c r="B414" s="545" t="s">
        <v>5153</v>
      </c>
      <c r="C414" s="546" t="s">
        <v>3367</v>
      </c>
      <c r="D414" s="546" t="s">
        <v>7</v>
      </c>
      <c r="E414" s="546" t="s">
        <v>5154</v>
      </c>
      <c r="F414" s="546" t="s">
        <v>5155</v>
      </c>
      <c r="G414" s="546" t="s">
        <v>5156</v>
      </c>
      <c r="H414" s="546" t="s">
        <v>5156</v>
      </c>
      <c r="I414" s="546" t="s">
        <v>4732</v>
      </c>
      <c r="J414" s="547" t="n">
        <v>4388255.8720846</v>
      </c>
      <c r="K414" s="548" t="s">
        <v>5151</v>
      </c>
      <c r="L414" s="273"/>
      <c r="M414" s="273"/>
      <c r="N414" s="273"/>
      <c r="O414" s="273"/>
      <c r="P414" s="273"/>
      <c r="Q414" s="273"/>
      <c r="R414" s="273"/>
      <c r="S414" s="273"/>
      <c r="T414" s="273"/>
      <c r="U414" s="273"/>
      <c r="V414" s="273"/>
      <c r="W414" s="273"/>
      <c r="X414" s="273"/>
      <c r="Y414" s="273"/>
      <c r="Z414" s="273"/>
    </row>
    <row r="415" customFormat="false" ht="15" hidden="false" customHeight="false" outlineLevel="0" collapsed="false">
      <c r="A415" s="544" t="s">
        <v>2461</v>
      </c>
      <c r="B415" s="545" t="s">
        <v>2462</v>
      </c>
      <c r="C415" s="546" t="s">
        <v>2275</v>
      </c>
      <c r="D415" s="546" t="s">
        <v>7</v>
      </c>
      <c r="E415" s="546" t="s">
        <v>4235</v>
      </c>
      <c r="F415" s="546" t="s">
        <v>5157</v>
      </c>
      <c r="G415" s="546" t="s">
        <v>5158</v>
      </c>
      <c r="H415" s="546" t="s">
        <v>5158</v>
      </c>
      <c r="I415" s="546" t="s">
        <v>4732</v>
      </c>
      <c r="J415" s="547" t="n">
        <v>4388507.980177</v>
      </c>
      <c r="K415" s="548" t="s">
        <v>5159</v>
      </c>
      <c r="L415" s="273"/>
      <c r="M415" s="273"/>
      <c r="N415" s="273"/>
      <c r="O415" s="273"/>
      <c r="P415" s="273"/>
      <c r="Q415" s="273"/>
      <c r="R415" s="273"/>
      <c r="S415" s="273"/>
      <c r="T415" s="273"/>
      <c r="U415" s="273"/>
      <c r="V415" s="273"/>
      <c r="W415" s="273"/>
      <c r="X415" s="273"/>
      <c r="Y415" s="273"/>
      <c r="Z415" s="273"/>
    </row>
    <row r="416" customFormat="false" ht="15" hidden="false" customHeight="false" outlineLevel="0" collapsed="false">
      <c r="A416" s="544" t="s">
        <v>2331</v>
      </c>
      <c r="B416" s="545" t="s">
        <v>2332</v>
      </c>
      <c r="C416" s="546" t="s">
        <v>2275</v>
      </c>
      <c r="D416" s="546" t="s">
        <v>7</v>
      </c>
      <c r="E416" s="546" t="s">
        <v>5160</v>
      </c>
      <c r="F416" s="546" t="s">
        <v>5161</v>
      </c>
      <c r="G416" s="546" t="s">
        <v>5162</v>
      </c>
      <c r="H416" s="546" t="s">
        <v>5162</v>
      </c>
      <c r="I416" s="546" t="s">
        <v>4732</v>
      </c>
      <c r="J416" s="547" t="n">
        <v>4388759.4287191</v>
      </c>
      <c r="K416" s="548" t="s">
        <v>5159</v>
      </c>
      <c r="L416" s="273"/>
      <c r="M416" s="273"/>
      <c r="N416" s="273"/>
      <c r="O416" s="273"/>
      <c r="P416" s="273"/>
      <c r="Q416" s="273"/>
      <c r="R416" s="273"/>
      <c r="S416" s="273"/>
      <c r="T416" s="273"/>
      <c r="U416" s="273"/>
      <c r="V416" s="273"/>
      <c r="W416" s="273"/>
      <c r="X416" s="273"/>
      <c r="Y416" s="273"/>
      <c r="Z416" s="273"/>
    </row>
    <row r="417" customFormat="false" ht="15" hidden="false" customHeight="false" outlineLevel="0" collapsed="false">
      <c r="A417" s="544" t="s">
        <v>5163</v>
      </c>
      <c r="B417" s="545" t="s">
        <v>5164</v>
      </c>
      <c r="C417" s="546" t="s">
        <v>3311</v>
      </c>
      <c r="D417" s="546" t="s">
        <v>2648</v>
      </c>
      <c r="E417" s="546" t="s">
        <v>3987</v>
      </c>
      <c r="F417" s="546" t="s">
        <v>4445</v>
      </c>
      <c r="G417" s="546" t="s">
        <v>5165</v>
      </c>
      <c r="H417" s="546" t="s">
        <v>5165</v>
      </c>
      <c r="I417" s="546" t="s">
        <v>4732</v>
      </c>
      <c r="J417" s="547" t="n">
        <v>4389009.8635144</v>
      </c>
      <c r="K417" s="548" t="s">
        <v>5166</v>
      </c>
      <c r="L417" s="273"/>
      <c r="M417" s="273"/>
      <c r="N417" s="273"/>
      <c r="O417" s="273"/>
      <c r="P417" s="273"/>
      <c r="Q417" s="273"/>
      <c r="R417" s="273"/>
      <c r="S417" s="273"/>
      <c r="T417" s="273"/>
      <c r="U417" s="273"/>
      <c r="V417" s="273"/>
      <c r="W417" s="273"/>
      <c r="X417" s="273"/>
      <c r="Y417" s="273"/>
      <c r="Z417" s="273"/>
    </row>
    <row r="418" customFormat="false" ht="15" hidden="false" customHeight="false" outlineLevel="0" collapsed="false">
      <c r="A418" s="544" t="s">
        <v>5167</v>
      </c>
      <c r="B418" s="545" t="s">
        <v>5168</v>
      </c>
      <c r="C418" s="546" t="s">
        <v>1884</v>
      </c>
      <c r="D418" s="546" t="s">
        <v>25</v>
      </c>
      <c r="E418" s="546" t="s">
        <v>5169</v>
      </c>
      <c r="F418" s="546" t="s">
        <v>3909</v>
      </c>
      <c r="G418" s="546" t="s">
        <v>5170</v>
      </c>
      <c r="H418" s="546" t="s">
        <v>5170</v>
      </c>
      <c r="I418" s="546" t="s">
        <v>4732</v>
      </c>
      <c r="J418" s="547" t="n">
        <v>4389259.9252213</v>
      </c>
      <c r="K418" s="548" t="s">
        <v>5166</v>
      </c>
      <c r="L418" s="273"/>
      <c r="M418" s="273"/>
      <c r="N418" s="273"/>
      <c r="O418" s="273"/>
      <c r="P418" s="273"/>
      <c r="Q418" s="273"/>
      <c r="R418" s="273"/>
      <c r="S418" s="273"/>
      <c r="T418" s="273"/>
      <c r="U418" s="273"/>
      <c r="V418" s="273"/>
      <c r="W418" s="273"/>
      <c r="X418" s="273"/>
      <c r="Y418" s="273"/>
      <c r="Z418" s="273"/>
    </row>
    <row r="419" customFormat="false" ht="15" hidden="false" customHeight="false" outlineLevel="0" collapsed="false">
      <c r="A419" s="544" t="s">
        <v>1919</v>
      </c>
      <c r="B419" s="545" t="s">
        <v>1920</v>
      </c>
      <c r="C419" s="546" t="s">
        <v>2275</v>
      </c>
      <c r="D419" s="546" t="s">
        <v>7</v>
      </c>
      <c r="E419" s="546" t="s">
        <v>3874</v>
      </c>
      <c r="F419" s="546" t="s">
        <v>5171</v>
      </c>
      <c r="G419" s="546" t="s">
        <v>5172</v>
      </c>
      <c r="H419" s="546" t="s">
        <v>5172</v>
      </c>
      <c r="I419" s="546" t="s">
        <v>4732</v>
      </c>
      <c r="J419" s="547" t="n">
        <v>4389506.5970206</v>
      </c>
      <c r="K419" s="548" t="s">
        <v>5173</v>
      </c>
      <c r="L419" s="273"/>
      <c r="M419" s="273"/>
      <c r="N419" s="273"/>
      <c r="O419" s="273"/>
      <c r="P419" s="273"/>
      <c r="Q419" s="273"/>
      <c r="R419" s="273"/>
      <c r="S419" s="273"/>
      <c r="T419" s="273"/>
      <c r="U419" s="273"/>
      <c r="V419" s="273"/>
      <c r="W419" s="273"/>
      <c r="X419" s="273"/>
      <c r="Y419" s="273"/>
      <c r="Z419" s="273"/>
    </row>
    <row r="420" customFormat="false" ht="15" hidden="false" customHeight="false" outlineLevel="0" collapsed="false">
      <c r="A420" s="544" t="s">
        <v>1822</v>
      </c>
      <c r="B420" s="545" t="s">
        <v>1823</v>
      </c>
      <c r="C420" s="546" t="s">
        <v>2275</v>
      </c>
      <c r="D420" s="546" t="s">
        <v>1199</v>
      </c>
      <c r="E420" s="546" t="s">
        <v>5174</v>
      </c>
      <c r="F420" s="546" t="s">
        <v>5175</v>
      </c>
      <c r="G420" s="546" t="s">
        <v>5176</v>
      </c>
      <c r="H420" s="546" t="s">
        <v>5176</v>
      </c>
      <c r="I420" s="546" t="s">
        <v>4732</v>
      </c>
      <c r="J420" s="547" t="n">
        <v>4389752.6692287</v>
      </c>
      <c r="K420" s="548" t="s">
        <v>5177</v>
      </c>
      <c r="L420" s="273"/>
      <c r="M420" s="273"/>
      <c r="N420" s="273"/>
      <c r="O420" s="273"/>
      <c r="P420" s="273"/>
      <c r="Q420" s="273"/>
      <c r="R420" s="273"/>
      <c r="S420" s="273"/>
      <c r="T420" s="273"/>
      <c r="U420" s="273"/>
      <c r="V420" s="273"/>
      <c r="W420" s="273"/>
      <c r="X420" s="273"/>
      <c r="Y420" s="273"/>
      <c r="Z420" s="273"/>
    </row>
    <row r="421" customFormat="false" ht="15" hidden="false" customHeight="false" outlineLevel="0" collapsed="false">
      <c r="A421" s="544" t="s">
        <v>2004</v>
      </c>
      <c r="B421" s="545" t="s">
        <v>2005</v>
      </c>
      <c r="C421" s="546" t="s">
        <v>2275</v>
      </c>
      <c r="D421" s="546" t="s">
        <v>7</v>
      </c>
      <c r="E421" s="546" t="s">
        <v>4815</v>
      </c>
      <c r="F421" s="546" t="s">
        <v>5178</v>
      </c>
      <c r="G421" s="546" t="s">
        <v>5179</v>
      </c>
      <c r="H421" s="546" t="s">
        <v>5179</v>
      </c>
      <c r="I421" s="546" t="s">
        <v>4732</v>
      </c>
      <c r="J421" s="547" t="n">
        <v>4389998.4616276</v>
      </c>
      <c r="K421" s="548" t="s">
        <v>5177</v>
      </c>
      <c r="L421" s="273"/>
      <c r="M421" s="273"/>
      <c r="N421" s="273"/>
      <c r="O421" s="273"/>
      <c r="P421" s="273"/>
      <c r="Q421" s="273"/>
      <c r="R421" s="273"/>
      <c r="S421" s="273"/>
      <c r="T421" s="273"/>
      <c r="U421" s="273"/>
      <c r="V421" s="273"/>
      <c r="W421" s="273"/>
      <c r="X421" s="273"/>
      <c r="Y421" s="273"/>
      <c r="Z421" s="273"/>
    </row>
    <row r="422" customFormat="false" ht="15" hidden="false" customHeight="false" outlineLevel="0" collapsed="false">
      <c r="A422" s="544" t="s">
        <v>5180</v>
      </c>
      <c r="B422" s="545" t="s">
        <v>5181</v>
      </c>
      <c r="C422" s="546" t="s">
        <v>3311</v>
      </c>
      <c r="D422" s="546" t="s">
        <v>2648</v>
      </c>
      <c r="E422" s="546" t="s">
        <v>3790</v>
      </c>
      <c r="F422" s="546" t="s">
        <v>5182</v>
      </c>
      <c r="G422" s="546" t="s">
        <v>5183</v>
      </c>
      <c r="H422" s="546" t="s">
        <v>5183</v>
      </c>
      <c r="I422" s="546" t="s">
        <v>4732</v>
      </c>
      <c r="J422" s="547" t="n">
        <v>4390240.0723958</v>
      </c>
      <c r="K422" s="548" t="s">
        <v>5184</v>
      </c>
      <c r="L422" s="273"/>
      <c r="M422" s="273"/>
      <c r="N422" s="273"/>
      <c r="O422" s="273"/>
      <c r="P422" s="273"/>
      <c r="Q422" s="273"/>
      <c r="R422" s="273"/>
      <c r="S422" s="273"/>
      <c r="T422" s="273"/>
      <c r="U422" s="273"/>
      <c r="V422" s="273"/>
      <c r="W422" s="273"/>
      <c r="X422" s="273"/>
      <c r="Y422" s="273"/>
      <c r="Z422" s="273"/>
    </row>
    <row r="423" customFormat="false" ht="15" hidden="false" customHeight="false" outlineLevel="0" collapsed="false">
      <c r="A423" s="544" t="s">
        <v>1651</v>
      </c>
      <c r="B423" s="545" t="s">
        <v>5185</v>
      </c>
      <c r="C423" s="546" t="s">
        <v>2275</v>
      </c>
      <c r="D423" s="546" t="s">
        <v>1260</v>
      </c>
      <c r="E423" s="546" t="s">
        <v>5186</v>
      </c>
      <c r="F423" s="546" t="s">
        <v>5187</v>
      </c>
      <c r="G423" s="546" t="s">
        <v>5188</v>
      </c>
      <c r="H423" s="546" t="s">
        <v>5188</v>
      </c>
      <c r="I423" s="546" t="s">
        <v>4732</v>
      </c>
      <c r="J423" s="547" t="n">
        <v>4390479.9668164</v>
      </c>
      <c r="K423" s="548" t="s">
        <v>5184</v>
      </c>
      <c r="L423" s="273"/>
      <c r="M423" s="273"/>
      <c r="N423" s="273"/>
      <c r="O423" s="273"/>
      <c r="P423" s="273"/>
      <c r="Q423" s="273"/>
      <c r="R423" s="273"/>
      <c r="S423" s="273"/>
      <c r="T423" s="273"/>
      <c r="U423" s="273"/>
      <c r="V423" s="273"/>
      <c r="W423" s="273"/>
      <c r="X423" s="273"/>
      <c r="Y423" s="273"/>
      <c r="Z423" s="273"/>
    </row>
    <row r="424" customFormat="false" ht="15" hidden="false" customHeight="false" outlineLevel="0" collapsed="false">
      <c r="A424" s="544" t="s">
        <v>2433</v>
      </c>
      <c r="B424" s="545" t="s">
        <v>2434</v>
      </c>
      <c r="C424" s="546" t="s">
        <v>2275</v>
      </c>
      <c r="D424" s="546" t="s">
        <v>7</v>
      </c>
      <c r="E424" s="546" t="s">
        <v>4349</v>
      </c>
      <c r="F424" s="546" t="s">
        <v>5189</v>
      </c>
      <c r="G424" s="546" t="s">
        <v>5190</v>
      </c>
      <c r="H424" s="546" t="s">
        <v>5190</v>
      </c>
      <c r="I424" s="546" t="s">
        <v>4732</v>
      </c>
      <c r="J424" s="547" t="n">
        <v>4390717.9645304</v>
      </c>
      <c r="K424" s="548" t="s">
        <v>5191</v>
      </c>
      <c r="L424" s="273"/>
      <c r="M424" s="273"/>
      <c r="N424" s="273"/>
      <c r="O424" s="273"/>
      <c r="P424" s="273"/>
      <c r="Q424" s="273"/>
      <c r="R424" s="273"/>
      <c r="S424" s="273"/>
      <c r="T424" s="273"/>
      <c r="U424" s="273"/>
      <c r="V424" s="273"/>
      <c r="W424" s="273"/>
      <c r="X424" s="273"/>
      <c r="Y424" s="273"/>
      <c r="Z424" s="273"/>
    </row>
    <row r="425" customFormat="false" ht="15" hidden="false" customHeight="false" outlineLevel="0" collapsed="false">
      <c r="A425" s="544" t="s">
        <v>5192</v>
      </c>
      <c r="B425" s="545" t="s">
        <v>5193</v>
      </c>
      <c r="C425" s="546" t="s">
        <v>2275</v>
      </c>
      <c r="D425" s="546" t="s">
        <v>1147</v>
      </c>
      <c r="E425" s="546" t="s">
        <v>5194</v>
      </c>
      <c r="F425" s="546" t="s">
        <v>5195</v>
      </c>
      <c r="G425" s="546" t="s">
        <v>5196</v>
      </c>
      <c r="H425" s="546" t="s">
        <v>5196</v>
      </c>
      <c r="I425" s="546" t="s">
        <v>4732</v>
      </c>
      <c r="J425" s="547" t="n">
        <v>4390954.1427645</v>
      </c>
      <c r="K425" s="548" t="s">
        <v>5191</v>
      </c>
      <c r="L425" s="273"/>
      <c r="M425" s="273"/>
      <c r="N425" s="273"/>
      <c r="O425" s="273"/>
      <c r="P425" s="273"/>
      <c r="Q425" s="273"/>
      <c r="R425" s="273"/>
      <c r="S425" s="273"/>
      <c r="T425" s="273"/>
      <c r="U425" s="273"/>
      <c r="V425" s="273"/>
      <c r="W425" s="273"/>
      <c r="X425" s="273"/>
      <c r="Y425" s="273"/>
      <c r="Z425" s="273"/>
    </row>
    <row r="426" customFormat="false" ht="15" hidden="false" customHeight="false" outlineLevel="0" collapsed="false">
      <c r="A426" s="544" t="s">
        <v>2355</v>
      </c>
      <c r="B426" s="545" t="s">
        <v>2356</v>
      </c>
      <c r="C426" s="546" t="s">
        <v>2275</v>
      </c>
      <c r="D426" s="546" t="s">
        <v>7</v>
      </c>
      <c r="E426" s="546" t="s">
        <v>4882</v>
      </c>
      <c r="F426" s="546" t="s">
        <v>5197</v>
      </c>
      <c r="G426" s="546" t="s">
        <v>5198</v>
      </c>
      <c r="H426" s="546" t="s">
        <v>5198</v>
      </c>
      <c r="I426" s="546" t="s">
        <v>4732</v>
      </c>
      <c r="J426" s="547" t="n">
        <v>4391184.7655073</v>
      </c>
      <c r="K426" s="548" t="s">
        <v>5199</v>
      </c>
      <c r="L426" s="273"/>
      <c r="M426" s="273"/>
      <c r="N426" s="273"/>
      <c r="O426" s="273"/>
      <c r="P426" s="273"/>
      <c r="Q426" s="273"/>
      <c r="R426" s="273"/>
      <c r="S426" s="273"/>
      <c r="T426" s="273"/>
      <c r="U426" s="273"/>
      <c r="V426" s="273"/>
      <c r="W426" s="273"/>
      <c r="X426" s="273"/>
      <c r="Y426" s="273"/>
      <c r="Z426" s="273"/>
    </row>
    <row r="427" customFormat="false" ht="15" hidden="false" customHeight="false" outlineLevel="0" collapsed="false">
      <c r="A427" s="544" t="s">
        <v>2145</v>
      </c>
      <c r="B427" s="545" t="s">
        <v>2146</v>
      </c>
      <c r="C427" s="546" t="s">
        <v>2275</v>
      </c>
      <c r="D427" s="546" t="s">
        <v>7</v>
      </c>
      <c r="E427" s="546" t="s">
        <v>4424</v>
      </c>
      <c r="F427" s="546" t="s">
        <v>5200</v>
      </c>
      <c r="G427" s="546" t="s">
        <v>5201</v>
      </c>
      <c r="H427" s="546" t="s">
        <v>5201</v>
      </c>
      <c r="I427" s="546" t="s">
        <v>4732</v>
      </c>
      <c r="J427" s="547" t="n">
        <v>4391414.2090542</v>
      </c>
      <c r="K427" s="548" t="s">
        <v>5199</v>
      </c>
      <c r="L427" s="273"/>
      <c r="M427" s="273"/>
      <c r="N427" s="273"/>
      <c r="O427" s="273"/>
      <c r="P427" s="273"/>
      <c r="Q427" s="273"/>
      <c r="R427" s="273"/>
      <c r="S427" s="273"/>
      <c r="T427" s="273"/>
      <c r="U427" s="273"/>
      <c r="V427" s="273"/>
      <c r="W427" s="273"/>
      <c r="X427" s="273"/>
      <c r="Y427" s="273"/>
      <c r="Z427" s="273"/>
    </row>
    <row r="428" customFormat="false" ht="15" hidden="false" customHeight="false" outlineLevel="0" collapsed="false">
      <c r="A428" s="544" t="s">
        <v>2360</v>
      </c>
      <c r="B428" s="545" t="s">
        <v>2361</v>
      </c>
      <c r="C428" s="546" t="s">
        <v>2275</v>
      </c>
      <c r="D428" s="546" t="s">
        <v>7</v>
      </c>
      <c r="E428" s="546" t="s">
        <v>5202</v>
      </c>
      <c r="F428" s="546" t="s">
        <v>5203</v>
      </c>
      <c r="G428" s="546" t="s">
        <v>5204</v>
      </c>
      <c r="H428" s="546" t="s">
        <v>5204</v>
      </c>
      <c r="I428" s="546" t="s">
        <v>4732</v>
      </c>
      <c r="J428" s="547" t="n">
        <v>4391641.2542365</v>
      </c>
      <c r="K428" s="548" t="s">
        <v>5205</v>
      </c>
      <c r="L428" s="273"/>
      <c r="M428" s="273"/>
      <c r="N428" s="273"/>
      <c r="O428" s="273"/>
      <c r="P428" s="273"/>
      <c r="Q428" s="273"/>
      <c r="R428" s="273"/>
      <c r="S428" s="273"/>
      <c r="T428" s="273"/>
      <c r="U428" s="273"/>
      <c r="V428" s="273"/>
      <c r="W428" s="273"/>
      <c r="X428" s="273"/>
      <c r="Y428" s="273"/>
      <c r="Z428" s="273"/>
    </row>
    <row r="429" customFormat="false" ht="15" hidden="false" customHeight="false" outlineLevel="0" collapsed="false">
      <c r="A429" s="544" t="s">
        <v>1063</v>
      </c>
      <c r="B429" s="545" t="s">
        <v>1064</v>
      </c>
      <c r="C429" s="546" t="s">
        <v>3367</v>
      </c>
      <c r="D429" s="546" t="s">
        <v>1039</v>
      </c>
      <c r="E429" s="546" t="s">
        <v>4125</v>
      </c>
      <c r="F429" s="546" t="s">
        <v>4753</v>
      </c>
      <c r="G429" s="546" t="s">
        <v>5206</v>
      </c>
      <c r="H429" s="546" t="s">
        <v>5206</v>
      </c>
      <c r="I429" s="546" t="s">
        <v>4732</v>
      </c>
      <c r="J429" s="547" t="n">
        <v>4391864.062308</v>
      </c>
      <c r="K429" s="548" t="s">
        <v>5205</v>
      </c>
      <c r="L429" s="273"/>
      <c r="M429" s="273"/>
      <c r="N429" s="273"/>
      <c r="O429" s="273"/>
      <c r="P429" s="273"/>
      <c r="Q429" s="273"/>
      <c r="R429" s="273"/>
      <c r="S429" s="273"/>
      <c r="T429" s="273"/>
      <c r="U429" s="273"/>
      <c r="V429" s="273"/>
      <c r="W429" s="273"/>
      <c r="X429" s="273"/>
      <c r="Y429" s="273"/>
      <c r="Z429" s="273"/>
    </row>
    <row r="430" customFormat="false" ht="15" hidden="false" customHeight="false" outlineLevel="0" collapsed="false">
      <c r="A430" s="544" t="s">
        <v>2031</v>
      </c>
      <c r="B430" s="545" t="s">
        <v>2032</v>
      </c>
      <c r="C430" s="546" t="s">
        <v>2275</v>
      </c>
      <c r="D430" s="546" t="s">
        <v>1483</v>
      </c>
      <c r="E430" s="546" t="s">
        <v>5207</v>
      </c>
      <c r="F430" s="546" t="s">
        <v>5208</v>
      </c>
      <c r="G430" s="546" t="s">
        <v>5209</v>
      </c>
      <c r="H430" s="546" t="s">
        <v>5209</v>
      </c>
      <c r="I430" s="546" t="s">
        <v>5210</v>
      </c>
      <c r="J430" s="547" t="n">
        <v>4392081.3841205</v>
      </c>
      <c r="K430" s="548" t="s">
        <v>5211</v>
      </c>
      <c r="L430" s="273"/>
      <c r="M430" s="273"/>
      <c r="N430" s="273"/>
      <c r="O430" s="273"/>
      <c r="P430" s="273"/>
      <c r="Q430" s="273"/>
      <c r="R430" s="273"/>
      <c r="S430" s="273"/>
      <c r="T430" s="273"/>
      <c r="U430" s="273"/>
      <c r="V430" s="273"/>
      <c r="W430" s="273"/>
      <c r="X430" s="273"/>
      <c r="Y430" s="273"/>
      <c r="Z430" s="273"/>
    </row>
    <row r="431" customFormat="false" ht="15" hidden="false" customHeight="false" outlineLevel="0" collapsed="false">
      <c r="A431" s="544" t="s">
        <v>5212</v>
      </c>
      <c r="B431" s="545" t="s">
        <v>5213</v>
      </c>
      <c r="C431" s="546" t="s">
        <v>2275</v>
      </c>
      <c r="D431" s="546" t="s">
        <v>7</v>
      </c>
      <c r="E431" s="546" t="s">
        <v>5214</v>
      </c>
      <c r="F431" s="546" t="s">
        <v>5215</v>
      </c>
      <c r="G431" s="546" t="s">
        <v>5216</v>
      </c>
      <c r="H431" s="546" t="s">
        <v>5216</v>
      </c>
      <c r="I431" s="546" t="s">
        <v>5210</v>
      </c>
      <c r="J431" s="547" t="n">
        <v>4392296.2846838</v>
      </c>
      <c r="K431" s="548" t="s">
        <v>5211</v>
      </c>
      <c r="L431" s="273"/>
      <c r="M431" s="273"/>
      <c r="N431" s="273"/>
      <c r="O431" s="273"/>
      <c r="P431" s="273"/>
      <c r="Q431" s="273"/>
      <c r="R431" s="273"/>
      <c r="S431" s="273"/>
      <c r="T431" s="273"/>
      <c r="U431" s="273"/>
      <c r="V431" s="273"/>
      <c r="W431" s="273"/>
      <c r="X431" s="273"/>
      <c r="Y431" s="273"/>
      <c r="Z431" s="273"/>
    </row>
    <row r="432" customFormat="false" ht="15" hidden="false" customHeight="false" outlineLevel="0" collapsed="false">
      <c r="A432" s="544" t="s">
        <v>2140</v>
      </c>
      <c r="B432" s="545" t="s">
        <v>2141</v>
      </c>
      <c r="C432" s="546" t="s">
        <v>2275</v>
      </c>
      <c r="D432" s="546" t="s">
        <v>7</v>
      </c>
      <c r="E432" s="546" t="s">
        <v>3711</v>
      </c>
      <c r="F432" s="546" t="s">
        <v>5217</v>
      </c>
      <c r="G432" s="546" t="s">
        <v>5218</v>
      </c>
      <c r="H432" s="546" t="s">
        <v>5218</v>
      </c>
      <c r="I432" s="546" t="s">
        <v>5210</v>
      </c>
      <c r="J432" s="547" t="n">
        <v>4392509.4393378</v>
      </c>
      <c r="K432" s="548" t="s">
        <v>5219</v>
      </c>
      <c r="L432" s="273"/>
      <c r="M432" s="273"/>
      <c r="N432" s="273"/>
      <c r="O432" s="273"/>
      <c r="P432" s="273"/>
      <c r="Q432" s="273"/>
      <c r="R432" s="273"/>
      <c r="S432" s="273"/>
      <c r="T432" s="273"/>
      <c r="U432" s="273"/>
      <c r="V432" s="273"/>
      <c r="W432" s="273"/>
      <c r="X432" s="273"/>
      <c r="Y432" s="273"/>
      <c r="Z432" s="273"/>
    </row>
    <row r="433" customFormat="false" ht="15" hidden="false" customHeight="false" outlineLevel="0" collapsed="false">
      <c r="A433" s="544" t="s">
        <v>2519</v>
      </c>
      <c r="B433" s="545" t="s">
        <v>2520</v>
      </c>
      <c r="C433" s="546" t="s">
        <v>2275</v>
      </c>
      <c r="D433" s="546" t="s">
        <v>1199</v>
      </c>
      <c r="E433" s="546" t="s">
        <v>3807</v>
      </c>
      <c r="F433" s="546" t="s">
        <v>5220</v>
      </c>
      <c r="G433" s="546" t="s">
        <v>5221</v>
      </c>
      <c r="H433" s="546" t="s">
        <v>5221</v>
      </c>
      <c r="I433" s="546" t="s">
        <v>5210</v>
      </c>
      <c r="J433" s="547" t="n">
        <v>4392722.1942643</v>
      </c>
      <c r="K433" s="548" t="s">
        <v>5219</v>
      </c>
      <c r="L433" s="273"/>
      <c r="M433" s="273"/>
      <c r="N433" s="273"/>
      <c r="O433" s="273"/>
      <c r="P433" s="273"/>
      <c r="Q433" s="273"/>
      <c r="R433" s="273"/>
      <c r="S433" s="273"/>
      <c r="T433" s="273"/>
      <c r="U433" s="273"/>
      <c r="V433" s="273"/>
      <c r="W433" s="273"/>
      <c r="X433" s="273"/>
      <c r="Y433" s="273"/>
      <c r="Z433" s="273"/>
    </row>
    <row r="434" customFormat="false" ht="15" hidden="false" customHeight="false" outlineLevel="0" collapsed="false">
      <c r="A434" s="544" t="s">
        <v>5222</v>
      </c>
      <c r="B434" s="545" t="s">
        <v>2098</v>
      </c>
      <c r="C434" s="546" t="s">
        <v>2275</v>
      </c>
      <c r="D434" s="546" t="s">
        <v>1199</v>
      </c>
      <c r="E434" s="546" t="s">
        <v>4224</v>
      </c>
      <c r="F434" s="546" t="s">
        <v>5223</v>
      </c>
      <c r="G434" s="546" t="s">
        <v>5224</v>
      </c>
      <c r="H434" s="546" t="s">
        <v>5224</v>
      </c>
      <c r="I434" s="546" t="s">
        <v>5210</v>
      </c>
      <c r="J434" s="547" t="n">
        <v>4392933.7999745</v>
      </c>
      <c r="K434" s="548" t="s">
        <v>5225</v>
      </c>
      <c r="L434" s="273"/>
      <c r="M434" s="273"/>
      <c r="N434" s="273"/>
      <c r="O434" s="273"/>
      <c r="P434" s="273"/>
      <c r="Q434" s="273"/>
      <c r="R434" s="273"/>
      <c r="S434" s="273"/>
      <c r="T434" s="273"/>
      <c r="U434" s="273"/>
      <c r="V434" s="273"/>
      <c r="W434" s="273"/>
      <c r="X434" s="273"/>
      <c r="Y434" s="273"/>
      <c r="Z434" s="273"/>
    </row>
    <row r="435" customFormat="false" ht="15" hidden="false" customHeight="false" outlineLevel="0" collapsed="false">
      <c r="A435" s="544" t="s">
        <v>5226</v>
      </c>
      <c r="B435" s="545" t="s">
        <v>5227</v>
      </c>
      <c r="C435" s="546" t="s">
        <v>2275</v>
      </c>
      <c r="D435" s="546" t="s">
        <v>1483</v>
      </c>
      <c r="E435" s="546" t="s">
        <v>5228</v>
      </c>
      <c r="F435" s="546" t="s">
        <v>5229</v>
      </c>
      <c r="G435" s="546" t="s">
        <v>5230</v>
      </c>
      <c r="H435" s="546" t="s">
        <v>5230</v>
      </c>
      <c r="I435" s="546" t="s">
        <v>5210</v>
      </c>
      <c r="J435" s="547" t="n">
        <v>4393143.7008497</v>
      </c>
      <c r="K435" s="548" t="s">
        <v>5225</v>
      </c>
      <c r="L435" s="273"/>
      <c r="M435" s="273"/>
      <c r="N435" s="273"/>
      <c r="O435" s="273"/>
      <c r="P435" s="273"/>
      <c r="Q435" s="273"/>
      <c r="R435" s="273"/>
      <c r="S435" s="273"/>
      <c r="T435" s="273"/>
      <c r="U435" s="273"/>
      <c r="V435" s="273"/>
      <c r="W435" s="273"/>
      <c r="X435" s="273"/>
      <c r="Y435" s="273"/>
      <c r="Z435" s="273"/>
    </row>
    <row r="436" customFormat="false" ht="15" hidden="false" customHeight="false" outlineLevel="0" collapsed="false">
      <c r="A436" s="544" t="s">
        <v>5231</v>
      </c>
      <c r="B436" s="545" t="s">
        <v>5232</v>
      </c>
      <c r="C436" s="546" t="s">
        <v>2275</v>
      </c>
      <c r="D436" s="546" t="s">
        <v>7</v>
      </c>
      <c r="E436" s="546" t="s">
        <v>5233</v>
      </c>
      <c r="F436" s="546" t="s">
        <v>5234</v>
      </c>
      <c r="G436" s="546" t="s">
        <v>5235</v>
      </c>
      <c r="H436" s="546" t="s">
        <v>5235</v>
      </c>
      <c r="I436" s="546" t="s">
        <v>5210</v>
      </c>
      <c r="J436" s="547" t="n">
        <v>4393348.5582726</v>
      </c>
      <c r="K436" s="548" t="s">
        <v>5236</v>
      </c>
      <c r="L436" s="273"/>
      <c r="M436" s="273"/>
      <c r="N436" s="273"/>
      <c r="O436" s="273"/>
      <c r="P436" s="273"/>
      <c r="Q436" s="273"/>
      <c r="R436" s="273"/>
      <c r="S436" s="273"/>
      <c r="T436" s="273"/>
      <c r="U436" s="273"/>
      <c r="V436" s="273"/>
      <c r="W436" s="273"/>
      <c r="X436" s="273"/>
      <c r="Y436" s="273"/>
      <c r="Z436" s="273"/>
    </row>
    <row r="437" customFormat="false" ht="15" hidden="false" customHeight="false" outlineLevel="0" collapsed="false">
      <c r="A437" s="544" t="s">
        <v>1181</v>
      </c>
      <c r="B437" s="545" t="s">
        <v>1182</v>
      </c>
      <c r="C437" s="546" t="s">
        <v>3367</v>
      </c>
      <c r="D437" s="546" t="s">
        <v>152</v>
      </c>
      <c r="E437" s="546" t="s">
        <v>5237</v>
      </c>
      <c r="F437" s="546" t="s">
        <v>5238</v>
      </c>
      <c r="G437" s="546" t="s">
        <v>5239</v>
      </c>
      <c r="H437" s="546" t="s">
        <v>5239</v>
      </c>
      <c r="I437" s="546" t="s">
        <v>5210</v>
      </c>
      <c r="J437" s="547" t="n">
        <v>4393552.6115826</v>
      </c>
      <c r="K437" s="548" t="s">
        <v>5236</v>
      </c>
      <c r="L437" s="273"/>
      <c r="M437" s="273"/>
      <c r="N437" s="273"/>
      <c r="O437" s="273"/>
      <c r="P437" s="273"/>
      <c r="Q437" s="273"/>
      <c r="R437" s="273"/>
      <c r="S437" s="273"/>
      <c r="T437" s="273"/>
      <c r="U437" s="273"/>
      <c r="V437" s="273"/>
      <c r="W437" s="273"/>
      <c r="X437" s="273"/>
      <c r="Y437" s="273"/>
      <c r="Z437" s="273"/>
    </row>
    <row r="438" customFormat="false" ht="15" hidden="false" customHeight="false" outlineLevel="0" collapsed="false">
      <c r="A438" s="544" t="s">
        <v>1800</v>
      </c>
      <c r="B438" s="545" t="s">
        <v>1801</v>
      </c>
      <c r="C438" s="546" t="s">
        <v>2275</v>
      </c>
      <c r="D438" s="546" t="s">
        <v>7</v>
      </c>
      <c r="E438" s="546" t="s">
        <v>5240</v>
      </c>
      <c r="F438" s="546" t="s">
        <v>4553</v>
      </c>
      <c r="G438" s="546" t="s">
        <v>5241</v>
      </c>
      <c r="H438" s="546" t="s">
        <v>5241</v>
      </c>
      <c r="I438" s="546" t="s">
        <v>5210</v>
      </c>
      <c r="J438" s="547" t="n">
        <v>4393756.152422</v>
      </c>
      <c r="K438" s="548" t="s">
        <v>5242</v>
      </c>
      <c r="L438" s="273"/>
      <c r="M438" s="273"/>
      <c r="N438" s="273"/>
      <c r="O438" s="273"/>
      <c r="P438" s="273"/>
      <c r="Q438" s="273"/>
      <c r="R438" s="273"/>
      <c r="S438" s="273"/>
      <c r="T438" s="273"/>
      <c r="U438" s="273"/>
      <c r="V438" s="273"/>
      <c r="W438" s="273"/>
      <c r="X438" s="273"/>
      <c r="Y438" s="273"/>
      <c r="Z438" s="273"/>
    </row>
    <row r="439" customFormat="false" ht="15" hidden="false" customHeight="false" outlineLevel="0" collapsed="false">
      <c r="A439" s="544" t="s">
        <v>1962</v>
      </c>
      <c r="B439" s="545" t="s">
        <v>1963</v>
      </c>
      <c r="C439" s="546" t="s">
        <v>2275</v>
      </c>
      <c r="D439" s="546" t="s">
        <v>7</v>
      </c>
      <c r="E439" s="546" t="s">
        <v>3807</v>
      </c>
      <c r="F439" s="546" t="s">
        <v>5243</v>
      </c>
      <c r="G439" s="546" t="s">
        <v>5244</v>
      </c>
      <c r="H439" s="546" t="s">
        <v>5244</v>
      </c>
      <c r="I439" s="546" t="s">
        <v>5210</v>
      </c>
      <c r="J439" s="547" t="n">
        <v>4393957.6150485</v>
      </c>
      <c r="K439" s="548" t="s">
        <v>5242</v>
      </c>
      <c r="L439" s="273"/>
      <c r="M439" s="273"/>
      <c r="N439" s="273"/>
      <c r="O439" s="273"/>
      <c r="P439" s="273"/>
      <c r="Q439" s="273"/>
      <c r="R439" s="273"/>
      <c r="S439" s="273"/>
      <c r="T439" s="273"/>
      <c r="U439" s="273"/>
      <c r="V439" s="273"/>
      <c r="W439" s="273"/>
      <c r="X439" s="273"/>
      <c r="Y439" s="273"/>
      <c r="Z439" s="273"/>
    </row>
    <row r="440" customFormat="false" ht="15" hidden="false" customHeight="false" outlineLevel="0" collapsed="false">
      <c r="A440" s="544" t="s">
        <v>5245</v>
      </c>
      <c r="B440" s="545" t="s">
        <v>5246</v>
      </c>
      <c r="C440" s="546" t="s">
        <v>3367</v>
      </c>
      <c r="D440" s="546" t="s">
        <v>7</v>
      </c>
      <c r="E440" s="546" t="s">
        <v>5247</v>
      </c>
      <c r="F440" s="546" t="s">
        <v>5248</v>
      </c>
      <c r="G440" s="546" t="s">
        <v>5249</v>
      </c>
      <c r="H440" s="546" t="s">
        <v>5249</v>
      </c>
      <c r="I440" s="546" t="s">
        <v>5210</v>
      </c>
      <c r="J440" s="547" t="n">
        <v>4394157.8734798</v>
      </c>
      <c r="K440" s="548" t="s">
        <v>5250</v>
      </c>
      <c r="L440" s="273"/>
      <c r="M440" s="273"/>
      <c r="N440" s="273"/>
      <c r="O440" s="273"/>
      <c r="P440" s="273"/>
      <c r="Q440" s="273"/>
      <c r="R440" s="273"/>
      <c r="S440" s="273"/>
      <c r="T440" s="273"/>
      <c r="U440" s="273"/>
      <c r="V440" s="273"/>
      <c r="W440" s="273"/>
      <c r="X440" s="273"/>
      <c r="Y440" s="273"/>
      <c r="Z440" s="273"/>
    </row>
    <row r="441" customFormat="false" ht="15" hidden="false" customHeight="false" outlineLevel="0" collapsed="false">
      <c r="A441" s="544" t="s">
        <v>1709</v>
      </c>
      <c r="B441" s="545" t="s">
        <v>244</v>
      </c>
      <c r="C441" s="546" t="s">
        <v>2275</v>
      </c>
      <c r="D441" s="546" t="s">
        <v>1199</v>
      </c>
      <c r="E441" s="546" t="s">
        <v>3807</v>
      </c>
      <c r="F441" s="546" t="s">
        <v>5251</v>
      </c>
      <c r="G441" s="546" t="s">
        <v>5252</v>
      </c>
      <c r="H441" s="546" t="s">
        <v>5252</v>
      </c>
      <c r="I441" s="546" t="s">
        <v>5210</v>
      </c>
      <c r="J441" s="547" t="n">
        <v>4394358.0369922</v>
      </c>
      <c r="K441" s="548" t="s">
        <v>5250</v>
      </c>
      <c r="L441" s="273"/>
      <c r="M441" s="273"/>
      <c r="N441" s="273"/>
      <c r="O441" s="273"/>
      <c r="P441" s="273"/>
      <c r="Q441" s="273"/>
      <c r="R441" s="273"/>
      <c r="S441" s="273"/>
      <c r="T441" s="273"/>
      <c r="U441" s="273"/>
      <c r="V441" s="273"/>
      <c r="W441" s="273"/>
      <c r="X441" s="273"/>
      <c r="Y441" s="273"/>
      <c r="Z441" s="273"/>
    </row>
    <row r="442" customFormat="false" ht="15" hidden="false" customHeight="false" outlineLevel="0" collapsed="false">
      <c r="A442" s="544" t="s">
        <v>2557</v>
      </c>
      <c r="B442" s="545" t="s">
        <v>5253</v>
      </c>
      <c r="C442" s="546" t="s">
        <v>2275</v>
      </c>
      <c r="D442" s="546" t="s">
        <v>1260</v>
      </c>
      <c r="E442" s="546" t="s">
        <v>5254</v>
      </c>
      <c r="F442" s="546" t="s">
        <v>5255</v>
      </c>
      <c r="G442" s="546" t="s">
        <v>5256</v>
      </c>
      <c r="H442" s="546" t="s">
        <v>5256</v>
      </c>
      <c r="I442" s="546" t="s">
        <v>5210</v>
      </c>
      <c r="J442" s="547" t="n">
        <v>4394557.2503639</v>
      </c>
      <c r="K442" s="548" t="s">
        <v>5250</v>
      </c>
      <c r="L442" s="273"/>
      <c r="M442" s="273"/>
      <c r="N442" s="273"/>
      <c r="O442" s="273"/>
      <c r="P442" s="273"/>
      <c r="Q442" s="273"/>
      <c r="R442" s="273"/>
      <c r="S442" s="273"/>
      <c r="T442" s="273"/>
      <c r="U442" s="273"/>
      <c r="V442" s="273"/>
      <c r="W442" s="273"/>
      <c r="X442" s="273"/>
      <c r="Y442" s="273"/>
      <c r="Z442" s="273"/>
    </row>
    <row r="443" customFormat="false" ht="15" hidden="false" customHeight="false" outlineLevel="0" collapsed="false">
      <c r="A443" s="544" t="s">
        <v>5257</v>
      </c>
      <c r="B443" s="545" t="s">
        <v>5258</v>
      </c>
      <c r="C443" s="546" t="s">
        <v>3311</v>
      </c>
      <c r="D443" s="546" t="s">
        <v>2648</v>
      </c>
      <c r="E443" s="546" t="s">
        <v>4011</v>
      </c>
      <c r="F443" s="546" t="s">
        <v>5259</v>
      </c>
      <c r="G443" s="546" t="s">
        <v>5260</v>
      </c>
      <c r="H443" s="546" t="s">
        <v>5260</v>
      </c>
      <c r="I443" s="546" t="s">
        <v>5210</v>
      </c>
      <c r="J443" s="547" t="n">
        <v>4394755.9284309</v>
      </c>
      <c r="K443" s="548" t="s">
        <v>5261</v>
      </c>
      <c r="L443" s="273"/>
      <c r="M443" s="273"/>
      <c r="N443" s="273"/>
      <c r="O443" s="273"/>
      <c r="P443" s="273"/>
      <c r="Q443" s="273"/>
      <c r="R443" s="273"/>
      <c r="S443" s="273"/>
      <c r="T443" s="273"/>
      <c r="U443" s="273"/>
      <c r="V443" s="273"/>
      <c r="W443" s="273"/>
      <c r="X443" s="273"/>
      <c r="Y443" s="273"/>
      <c r="Z443" s="273"/>
    </row>
    <row r="444" customFormat="false" ht="15" hidden="false" customHeight="false" outlineLevel="0" collapsed="false">
      <c r="A444" s="544" t="s">
        <v>5262</v>
      </c>
      <c r="B444" s="545" t="s">
        <v>5263</v>
      </c>
      <c r="C444" s="546" t="s">
        <v>2275</v>
      </c>
      <c r="D444" s="546" t="s">
        <v>1352</v>
      </c>
      <c r="E444" s="546" t="s">
        <v>5264</v>
      </c>
      <c r="F444" s="546" t="s">
        <v>5265</v>
      </c>
      <c r="G444" s="546" t="s">
        <v>5266</v>
      </c>
      <c r="H444" s="546" t="s">
        <v>5266</v>
      </c>
      <c r="I444" s="546" t="s">
        <v>5210</v>
      </c>
      <c r="J444" s="547" t="n">
        <v>4394954.2505397</v>
      </c>
      <c r="K444" s="548" t="s">
        <v>5261</v>
      </c>
      <c r="L444" s="273"/>
      <c r="M444" s="273"/>
      <c r="N444" s="273"/>
      <c r="O444" s="273"/>
      <c r="P444" s="273"/>
      <c r="Q444" s="273"/>
      <c r="R444" s="273"/>
      <c r="S444" s="273"/>
      <c r="T444" s="273"/>
      <c r="U444" s="273"/>
      <c r="V444" s="273"/>
      <c r="W444" s="273"/>
      <c r="X444" s="273"/>
      <c r="Y444" s="273"/>
      <c r="Z444" s="273"/>
    </row>
    <row r="445" customFormat="false" ht="15" hidden="false" customHeight="false" outlineLevel="0" collapsed="false">
      <c r="A445" s="544" t="s">
        <v>5267</v>
      </c>
      <c r="B445" s="545" t="s">
        <v>5268</v>
      </c>
      <c r="C445" s="546" t="s">
        <v>3311</v>
      </c>
      <c r="D445" s="546" t="s">
        <v>2648</v>
      </c>
      <c r="E445" s="546" t="s">
        <v>3846</v>
      </c>
      <c r="F445" s="546" t="s">
        <v>5269</v>
      </c>
      <c r="G445" s="546" t="s">
        <v>5270</v>
      </c>
      <c r="H445" s="546" t="s">
        <v>5270</v>
      </c>
      <c r="I445" s="546" t="s">
        <v>5210</v>
      </c>
      <c r="J445" s="547" t="n">
        <v>4395150.2652918</v>
      </c>
      <c r="K445" s="548" t="s">
        <v>5271</v>
      </c>
      <c r="L445" s="273"/>
      <c r="M445" s="273"/>
      <c r="N445" s="273"/>
      <c r="O445" s="273"/>
      <c r="P445" s="273"/>
      <c r="Q445" s="273"/>
      <c r="R445" s="273"/>
      <c r="S445" s="273"/>
      <c r="T445" s="273"/>
      <c r="U445" s="273"/>
      <c r="V445" s="273"/>
      <c r="W445" s="273"/>
      <c r="X445" s="273"/>
      <c r="Y445" s="273"/>
      <c r="Z445" s="273"/>
    </row>
    <row r="446" customFormat="false" ht="15" hidden="false" customHeight="false" outlineLevel="0" collapsed="false">
      <c r="A446" s="544" t="s">
        <v>2375</v>
      </c>
      <c r="B446" s="545" t="s">
        <v>2376</v>
      </c>
      <c r="C446" s="546" t="s">
        <v>2275</v>
      </c>
      <c r="D446" s="546" t="s">
        <v>7</v>
      </c>
      <c r="E446" s="546" t="s">
        <v>5272</v>
      </c>
      <c r="F446" s="546" t="s">
        <v>5273</v>
      </c>
      <c r="G446" s="546" t="s">
        <v>5274</v>
      </c>
      <c r="H446" s="546" t="s">
        <v>5274</v>
      </c>
      <c r="I446" s="546" t="s">
        <v>5210</v>
      </c>
      <c r="J446" s="547" t="n">
        <v>4395343.5534923</v>
      </c>
      <c r="K446" s="548" t="s">
        <v>5271</v>
      </c>
      <c r="L446" s="273"/>
      <c r="M446" s="273"/>
      <c r="N446" s="273"/>
      <c r="O446" s="273"/>
      <c r="P446" s="273"/>
      <c r="Q446" s="273"/>
      <c r="R446" s="273"/>
      <c r="S446" s="273"/>
      <c r="T446" s="273"/>
      <c r="U446" s="273"/>
      <c r="V446" s="273"/>
      <c r="W446" s="273"/>
      <c r="X446" s="273"/>
      <c r="Y446" s="273"/>
      <c r="Z446" s="273"/>
    </row>
    <row r="447" customFormat="false" ht="15" hidden="false" customHeight="false" outlineLevel="0" collapsed="false">
      <c r="A447" s="544" t="s">
        <v>2365</v>
      </c>
      <c r="B447" s="545" t="s">
        <v>2366</v>
      </c>
      <c r="C447" s="546" t="s">
        <v>2275</v>
      </c>
      <c r="D447" s="546" t="s">
        <v>7</v>
      </c>
      <c r="E447" s="546" t="s">
        <v>5275</v>
      </c>
      <c r="F447" s="546" t="s">
        <v>5276</v>
      </c>
      <c r="G447" s="546" t="s">
        <v>5277</v>
      </c>
      <c r="H447" s="546" t="s">
        <v>5277</v>
      </c>
      <c r="I447" s="546" t="s">
        <v>5210</v>
      </c>
      <c r="J447" s="547" t="n">
        <v>4395534.5532533</v>
      </c>
      <c r="K447" s="548" t="s">
        <v>5278</v>
      </c>
      <c r="L447" s="273"/>
      <c r="M447" s="273"/>
      <c r="N447" s="273"/>
      <c r="O447" s="273"/>
      <c r="P447" s="273"/>
      <c r="Q447" s="273"/>
      <c r="R447" s="273"/>
      <c r="S447" s="273"/>
      <c r="T447" s="273"/>
      <c r="U447" s="273"/>
      <c r="V447" s="273"/>
      <c r="W447" s="273"/>
      <c r="X447" s="273"/>
      <c r="Y447" s="273"/>
      <c r="Z447" s="273"/>
    </row>
    <row r="448" customFormat="false" ht="15" hidden="false" customHeight="false" outlineLevel="0" collapsed="false">
      <c r="A448" s="544" t="s">
        <v>5279</v>
      </c>
      <c r="B448" s="545" t="s">
        <v>5280</v>
      </c>
      <c r="C448" s="546" t="s">
        <v>2275</v>
      </c>
      <c r="D448" s="546" t="s">
        <v>1260</v>
      </c>
      <c r="E448" s="546" t="s">
        <v>5281</v>
      </c>
      <c r="F448" s="546" t="s">
        <v>5282</v>
      </c>
      <c r="G448" s="546" t="s">
        <v>5283</v>
      </c>
      <c r="H448" s="546" t="s">
        <v>5283</v>
      </c>
      <c r="I448" s="546" t="s">
        <v>5210</v>
      </c>
      <c r="J448" s="547" t="n">
        <v>4395725.1908812</v>
      </c>
      <c r="K448" s="548" t="s">
        <v>5278</v>
      </c>
      <c r="L448" s="273"/>
      <c r="M448" s="273"/>
      <c r="N448" s="273"/>
      <c r="O448" s="273"/>
      <c r="P448" s="273"/>
      <c r="Q448" s="273"/>
      <c r="R448" s="273"/>
      <c r="S448" s="273"/>
      <c r="T448" s="273"/>
      <c r="U448" s="273"/>
      <c r="V448" s="273"/>
      <c r="W448" s="273"/>
      <c r="X448" s="273"/>
      <c r="Y448" s="273"/>
      <c r="Z448" s="273"/>
    </row>
    <row r="449" customFormat="false" ht="15" hidden="false" customHeight="false" outlineLevel="0" collapsed="false">
      <c r="A449" s="544" t="s">
        <v>1177</v>
      </c>
      <c r="B449" s="545" t="s">
        <v>1178</v>
      </c>
      <c r="C449" s="546" t="s">
        <v>2275</v>
      </c>
      <c r="D449" s="546" t="s">
        <v>7</v>
      </c>
      <c r="E449" s="546" t="s">
        <v>5284</v>
      </c>
      <c r="F449" s="546" t="s">
        <v>5285</v>
      </c>
      <c r="G449" s="546" t="s">
        <v>5286</v>
      </c>
      <c r="H449" s="546" t="s">
        <v>5286</v>
      </c>
      <c r="I449" s="546" t="s">
        <v>5210</v>
      </c>
      <c r="J449" s="547" t="n">
        <v>4395915.0064496</v>
      </c>
      <c r="K449" s="548" t="s">
        <v>5278</v>
      </c>
      <c r="L449" s="273"/>
      <c r="M449" s="273"/>
      <c r="N449" s="273"/>
      <c r="O449" s="273"/>
      <c r="P449" s="273"/>
      <c r="Q449" s="273"/>
      <c r="R449" s="273"/>
      <c r="S449" s="273"/>
      <c r="T449" s="273"/>
      <c r="U449" s="273"/>
      <c r="V449" s="273"/>
      <c r="W449" s="273"/>
      <c r="X449" s="273"/>
      <c r="Y449" s="273"/>
      <c r="Z449" s="273"/>
    </row>
    <row r="450" customFormat="false" ht="15" hidden="false" customHeight="false" outlineLevel="0" collapsed="false">
      <c r="A450" s="544" t="s">
        <v>2394</v>
      </c>
      <c r="B450" s="545" t="s">
        <v>2395</v>
      </c>
      <c r="C450" s="546" t="s">
        <v>2275</v>
      </c>
      <c r="D450" s="546" t="s">
        <v>152</v>
      </c>
      <c r="E450" s="546" t="s">
        <v>5287</v>
      </c>
      <c r="F450" s="546" t="s">
        <v>5288</v>
      </c>
      <c r="G450" s="546" t="s">
        <v>5289</v>
      </c>
      <c r="H450" s="546" t="s">
        <v>5289</v>
      </c>
      <c r="I450" s="546" t="s">
        <v>5210</v>
      </c>
      <c r="J450" s="547" t="n">
        <v>4396104.6916669</v>
      </c>
      <c r="K450" s="548" t="s">
        <v>5290</v>
      </c>
      <c r="L450" s="273"/>
      <c r="M450" s="273"/>
      <c r="N450" s="273"/>
      <c r="O450" s="273"/>
      <c r="P450" s="273"/>
      <c r="Q450" s="273"/>
      <c r="R450" s="273"/>
      <c r="S450" s="273"/>
      <c r="T450" s="273"/>
      <c r="U450" s="273"/>
      <c r="V450" s="273"/>
      <c r="W450" s="273"/>
      <c r="X450" s="273"/>
      <c r="Y450" s="273"/>
      <c r="Z450" s="273"/>
    </row>
    <row r="451" customFormat="false" ht="15" hidden="false" customHeight="false" outlineLevel="0" collapsed="false">
      <c r="A451" s="544" t="s">
        <v>5291</v>
      </c>
      <c r="B451" s="545" t="s">
        <v>3028</v>
      </c>
      <c r="C451" s="546" t="s">
        <v>2275</v>
      </c>
      <c r="D451" s="546" t="s">
        <v>152</v>
      </c>
      <c r="E451" s="546" t="s">
        <v>3874</v>
      </c>
      <c r="F451" s="546" t="s">
        <v>5292</v>
      </c>
      <c r="G451" s="546" t="s">
        <v>5293</v>
      </c>
      <c r="H451" s="546" t="s">
        <v>5293</v>
      </c>
      <c r="I451" s="546" t="s">
        <v>5210</v>
      </c>
      <c r="J451" s="547" t="n">
        <v>4396291.5642421</v>
      </c>
      <c r="K451" s="548" t="s">
        <v>5290</v>
      </c>
      <c r="L451" s="273"/>
      <c r="M451" s="273"/>
      <c r="N451" s="273"/>
      <c r="O451" s="273"/>
      <c r="P451" s="273"/>
      <c r="Q451" s="273"/>
      <c r="R451" s="273"/>
      <c r="S451" s="273"/>
      <c r="T451" s="273"/>
      <c r="U451" s="273"/>
      <c r="V451" s="273"/>
      <c r="W451" s="273"/>
      <c r="X451" s="273"/>
      <c r="Y451" s="273"/>
      <c r="Z451" s="273"/>
    </row>
    <row r="452" customFormat="false" ht="15" hidden="false" customHeight="false" outlineLevel="0" collapsed="false">
      <c r="A452" s="544" t="s">
        <v>5294</v>
      </c>
      <c r="B452" s="545" t="s">
        <v>5295</v>
      </c>
      <c r="C452" s="546" t="s">
        <v>2275</v>
      </c>
      <c r="D452" s="546" t="s">
        <v>7</v>
      </c>
      <c r="E452" s="546" t="s">
        <v>5284</v>
      </c>
      <c r="F452" s="546" t="s">
        <v>5296</v>
      </c>
      <c r="G452" s="546" t="s">
        <v>5297</v>
      </c>
      <c r="H452" s="546" t="s">
        <v>5297</v>
      </c>
      <c r="I452" s="546" t="s">
        <v>5210</v>
      </c>
      <c r="J452" s="547" t="n">
        <v>4396477.1616868</v>
      </c>
      <c r="K452" s="548" t="s">
        <v>5298</v>
      </c>
      <c r="L452" s="273"/>
      <c r="M452" s="273"/>
      <c r="N452" s="273"/>
      <c r="O452" s="273"/>
      <c r="P452" s="273"/>
      <c r="Q452" s="273"/>
      <c r="R452" s="273"/>
      <c r="S452" s="273"/>
      <c r="T452" s="273"/>
      <c r="U452" s="273"/>
      <c r="V452" s="273"/>
      <c r="W452" s="273"/>
      <c r="X452" s="273"/>
      <c r="Y452" s="273"/>
      <c r="Z452" s="273"/>
    </row>
    <row r="453" customFormat="false" ht="15" hidden="false" customHeight="false" outlineLevel="0" collapsed="false">
      <c r="A453" s="544" t="s">
        <v>1179</v>
      </c>
      <c r="B453" s="545" t="s">
        <v>1180</v>
      </c>
      <c r="C453" s="546" t="s">
        <v>2275</v>
      </c>
      <c r="D453" s="546" t="s">
        <v>7</v>
      </c>
      <c r="E453" s="546" t="s">
        <v>5284</v>
      </c>
      <c r="F453" s="546" t="s">
        <v>5299</v>
      </c>
      <c r="G453" s="546" t="s">
        <v>5300</v>
      </c>
      <c r="H453" s="546" t="s">
        <v>5300</v>
      </c>
      <c r="I453" s="546" t="s">
        <v>5210</v>
      </c>
      <c r="J453" s="547" t="n">
        <v>4396660.7103285</v>
      </c>
      <c r="K453" s="548" t="s">
        <v>5298</v>
      </c>
      <c r="L453" s="273"/>
      <c r="M453" s="273"/>
      <c r="N453" s="273"/>
      <c r="O453" s="273"/>
      <c r="P453" s="273"/>
      <c r="Q453" s="273"/>
      <c r="R453" s="273"/>
      <c r="S453" s="273"/>
      <c r="T453" s="273"/>
      <c r="U453" s="273"/>
      <c r="V453" s="273"/>
      <c r="W453" s="273"/>
      <c r="X453" s="273"/>
      <c r="Y453" s="273"/>
      <c r="Z453" s="273"/>
    </row>
    <row r="454" customFormat="false" ht="15" hidden="false" customHeight="false" outlineLevel="0" collapsed="false">
      <c r="A454" s="544" t="s">
        <v>5301</v>
      </c>
      <c r="B454" s="545" t="s">
        <v>5302</v>
      </c>
      <c r="C454" s="546" t="s">
        <v>3311</v>
      </c>
      <c r="D454" s="546" t="s">
        <v>2648</v>
      </c>
      <c r="E454" s="546" t="s">
        <v>3623</v>
      </c>
      <c r="F454" s="546" t="s">
        <v>5303</v>
      </c>
      <c r="G454" s="546" t="s">
        <v>5304</v>
      </c>
      <c r="H454" s="546" t="s">
        <v>5304</v>
      </c>
      <c r="I454" s="546" t="s">
        <v>5210</v>
      </c>
      <c r="J454" s="547" t="n">
        <v>4396842.9362725</v>
      </c>
      <c r="K454" s="548" t="s">
        <v>5305</v>
      </c>
      <c r="L454" s="273"/>
      <c r="M454" s="273"/>
      <c r="N454" s="273"/>
      <c r="O454" s="273"/>
      <c r="P454" s="273"/>
      <c r="Q454" s="273"/>
      <c r="R454" s="273"/>
      <c r="S454" s="273"/>
      <c r="T454" s="273"/>
      <c r="U454" s="273"/>
      <c r="V454" s="273"/>
      <c r="W454" s="273"/>
      <c r="X454" s="273"/>
      <c r="Y454" s="273"/>
      <c r="Z454" s="273"/>
    </row>
    <row r="455" customFormat="false" ht="15" hidden="false" customHeight="false" outlineLevel="0" collapsed="false">
      <c r="A455" s="544" t="s">
        <v>5306</v>
      </c>
      <c r="B455" s="545" t="s">
        <v>5307</v>
      </c>
      <c r="C455" s="546" t="s">
        <v>3311</v>
      </c>
      <c r="D455" s="546" t="s">
        <v>2648</v>
      </c>
      <c r="E455" s="546" t="s">
        <v>4131</v>
      </c>
      <c r="F455" s="546" t="s">
        <v>5119</v>
      </c>
      <c r="G455" s="546" t="s">
        <v>5308</v>
      </c>
      <c r="H455" s="546" t="s">
        <v>5308</v>
      </c>
      <c r="I455" s="546" t="s">
        <v>5210</v>
      </c>
      <c r="J455" s="547" t="n">
        <v>4397024.4559047</v>
      </c>
      <c r="K455" s="548" t="s">
        <v>5305</v>
      </c>
      <c r="L455" s="273"/>
      <c r="M455" s="273"/>
      <c r="N455" s="273"/>
      <c r="O455" s="273"/>
      <c r="P455" s="273"/>
      <c r="Q455" s="273"/>
      <c r="R455" s="273"/>
      <c r="S455" s="273"/>
      <c r="T455" s="273"/>
      <c r="U455" s="273"/>
      <c r="V455" s="273"/>
      <c r="W455" s="273"/>
      <c r="X455" s="273"/>
      <c r="Y455" s="273"/>
      <c r="Z455" s="273"/>
    </row>
    <row r="456" customFormat="false" ht="15" hidden="false" customHeight="false" outlineLevel="0" collapsed="false">
      <c r="A456" s="544" t="s">
        <v>5309</v>
      </c>
      <c r="B456" s="545" t="s">
        <v>5310</v>
      </c>
      <c r="C456" s="546" t="s">
        <v>3311</v>
      </c>
      <c r="D456" s="546" t="s">
        <v>2648</v>
      </c>
      <c r="E456" s="546" t="s">
        <v>4131</v>
      </c>
      <c r="F456" s="546" t="s">
        <v>5119</v>
      </c>
      <c r="G456" s="546" t="s">
        <v>5308</v>
      </c>
      <c r="H456" s="546" t="s">
        <v>5308</v>
      </c>
      <c r="I456" s="546" t="s">
        <v>5210</v>
      </c>
      <c r="J456" s="547" t="n">
        <v>4397205.9755369</v>
      </c>
      <c r="K456" s="548" t="s">
        <v>5305</v>
      </c>
      <c r="L456" s="273"/>
      <c r="M456" s="273"/>
      <c r="N456" s="273"/>
      <c r="O456" s="273"/>
      <c r="P456" s="273"/>
      <c r="Q456" s="273"/>
      <c r="R456" s="273"/>
      <c r="S456" s="273"/>
      <c r="T456" s="273"/>
      <c r="U456" s="273"/>
      <c r="V456" s="273"/>
      <c r="W456" s="273"/>
      <c r="X456" s="273"/>
      <c r="Y456" s="273"/>
      <c r="Z456" s="273"/>
    </row>
    <row r="457" customFormat="false" ht="15" hidden="false" customHeight="false" outlineLevel="0" collapsed="false">
      <c r="A457" s="544" t="s">
        <v>2294</v>
      </c>
      <c r="B457" s="545" t="s">
        <v>2295</v>
      </c>
      <c r="C457" s="546" t="s">
        <v>2275</v>
      </c>
      <c r="D457" s="546" t="s">
        <v>7</v>
      </c>
      <c r="E457" s="546" t="s">
        <v>3449</v>
      </c>
      <c r="F457" s="546" t="s">
        <v>5311</v>
      </c>
      <c r="G457" s="546" t="s">
        <v>5312</v>
      </c>
      <c r="H457" s="546" t="s">
        <v>5312</v>
      </c>
      <c r="I457" s="546" t="s">
        <v>5210</v>
      </c>
      <c r="J457" s="547" t="n">
        <v>4397386.552405</v>
      </c>
      <c r="K457" s="548" t="s">
        <v>5313</v>
      </c>
      <c r="L457" s="273"/>
      <c r="M457" s="273"/>
      <c r="N457" s="273"/>
      <c r="O457" s="273"/>
      <c r="P457" s="273"/>
      <c r="Q457" s="273"/>
      <c r="R457" s="273"/>
      <c r="S457" s="273"/>
      <c r="T457" s="273"/>
      <c r="U457" s="273"/>
      <c r="V457" s="273"/>
      <c r="W457" s="273"/>
      <c r="X457" s="273"/>
      <c r="Y457" s="273"/>
      <c r="Z457" s="273"/>
    </row>
    <row r="458" customFormat="false" ht="15" hidden="false" customHeight="false" outlineLevel="0" collapsed="false">
      <c r="A458" s="544" t="s">
        <v>2869</v>
      </c>
      <c r="B458" s="545" t="s">
        <v>2870</v>
      </c>
      <c r="C458" s="546" t="s">
        <v>2275</v>
      </c>
      <c r="D458" s="546" t="s">
        <v>7</v>
      </c>
      <c r="E458" s="546" t="s">
        <v>5314</v>
      </c>
      <c r="F458" s="546" t="s">
        <v>5315</v>
      </c>
      <c r="G458" s="546" t="s">
        <v>5316</v>
      </c>
      <c r="H458" s="546" t="s">
        <v>5316</v>
      </c>
      <c r="I458" s="546" t="s">
        <v>5210</v>
      </c>
      <c r="J458" s="547" t="n">
        <v>4397566.5333994</v>
      </c>
      <c r="K458" s="548" t="s">
        <v>5313</v>
      </c>
      <c r="L458" s="273"/>
      <c r="M458" s="273"/>
      <c r="N458" s="273"/>
      <c r="O458" s="273"/>
      <c r="P458" s="273"/>
      <c r="Q458" s="273"/>
      <c r="R458" s="273"/>
      <c r="S458" s="273"/>
      <c r="T458" s="273"/>
      <c r="U458" s="273"/>
      <c r="V458" s="273"/>
      <c r="W458" s="273"/>
      <c r="X458" s="273"/>
      <c r="Y458" s="273"/>
      <c r="Z458" s="273"/>
    </row>
    <row r="459" customFormat="false" ht="15" hidden="false" customHeight="false" outlineLevel="0" collapsed="false">
      <c r="A459" s="544" t="s">
        <v>5317</v>
      </c>
      <c r="B459" s="545" t="s">
        <v>5318</v>
      </c>
      <c r="C459" s="546" t="s">
        <v>2275</v>
      </c>
      <c r="D459" s="546" t="s">
        <v>152</v>
      </c>
      <c r="E459" s="546" t="s">
        <v>5319</v>
      </c>
      <c r="F459" s="546" t="s">
        <v>4780</v>
      </c>
      <c r="G459" s="546" t="s">
        <v>5320</v>
      </c>
      <c r="H459" s="546" t="s">
        <v>5320</v>
      </c>
      <c r="I459" s="546" t="s">
        <v>5210</v>
      </c>
      <c r="J459" s="547" t="n">
        <v>4397743.7103147</v>
      </c>
      <c r="K459" s="548" t="s">
        <v>5321</v>
      </c>
      <c r="L459" s="273"/>
      <c r="M459" s="273"/>
      <c r="N459" s="273"/>
      <c r="O459" s="273"/>
      <c r="P459" s="273"/>
      <c r="Q459" s="273"/>
      <c r="R459" s="273"/>
      <c r="S459" s="273"/>
      <c r="T459" s="273"/>
      <c r="U459" s="273"/>
      <c r="V459" s="273"/>
      <c r="W459" s="273"/>
      <c r="X459" s="273"/>
      <c r="Y459" s="273"/>
      <c r="Z459" s="273"/>
    </row>
    <row r="460" customFormat="false" ht="15" hidden="false" customHeight="false" outlineLevel="0" collapsed="false">
      <c r="A460" s="544" t="s">
        <v>2683</v>
      </c>
      <c r="B460" s="545" t="s">
        <v>2684</v>
      </c>
      <c r="C460" s="546" t="s">
        <v>2275</v>
      </c>
      <c r="D460" s="546" t="s">
        <v>7</v>
      </c>
      <c r="E460" s="546" t="s">
        <v>3926</v>
      </c>
      <c r="F460" s="546" t="s">
        <v>5322</v>
      </c>
      <c r="G460" s="546" t="s">
        <v>5323</v>
      </c>
      <c r="H460" s="546" t="s">
        <v>5323</v>
      </c>
      <c r="I460" s="546" t="s">
        <v>5210</v>
      </c>
      <c r="J460" s="547" t="n">
        <v>4397920.3398744</v>
      </c>
      <c r="K460" s="548" t="s">
        <v>5321</v>
      </c>
      <c r="L460" s="273"/>
      <c r="M460" s="273"/>
      <c r="N460" s="273"/>
      <c r="O460" s="273"/>
      <c r="P460" s="273"/>
      <c r="Q460" s="273"/>
      <c r="R460" s="273"/>
      <c r="S460" s="273"/>
      <c r="T460" s="273"/>
      <c r="U460" s="273"/>
      <c r="V460" s="273"/>
      <c r="W460" s="273"/>
      <c r="X460" s="273"/>
      <c r="Y460" s="273"/>
      <c r="Z460" s="273"/>
    </row>
    <row r="461" customFormat="false" ht="15" hidden="false" customHeight="false" outlineLevel="0" collapsed="false">
      <c r="A461" s="544" t="s">
        <v>2315</v>
      </c>
      <c r="B461" s="545" t="s">
        <v>2316</v>
      </c>
      <c r="C461" s="546" t="s">
        <v>2275</v>
      </c>
      <c r="D461" s="546" t="s">
        <v>7</v>
      </c>
      <c r="E461" s="546" t="s">
        <v>5324</v>
      </c>
      <c r="F461" s="546" t="s">
        <v>5325</v>
      </c>
      <c r="G461" s="546" t="s">
        <v>5326</v>
      </c>
      <c r="H461" s="546" t="s">
        <v>5326</v>
      </c>
      <c r="I461" s="546" t="s">
        <v>5210</v>
      </c>
      <c r="J461" s="547" t="n">
        <v>4398094.5211036</v>
      </c>
      <c r="K461" s="548" t="s">
        <v>5321</v>
      </c>
      <c r="L461" s="273"/>
      <c r="M461" s="273"/>
      <c r="N461" s="273"/>
      <c r="O461" s="273"/>
      <c r="P461" s="273"/>
      <c r="Q461" s="273"/>
      <c r="R461" s="273"/>
      <c r="S461" s="273"/>
      <c r="T461" s="273"/>
      <c r="U461" s="273"/>
      <c r="V461" s="273"/>
      <c r="W461" s="273"/>
      <c r="X461" s="273"/>
      <c r="Y461" s="273"/>
      <c r="Z461" s="273"/>
    </row>
    <row r="462" customFormat="false" ht="15" hidden="false" customHeight="false" outlineLevel="0" collapsed="false">
      <c r="A462" s="544" t="s">
        <v>5327</v>
      </c>
      <c r="B462" s="545" t="s">
        <v>5328</v>
      </c>
      <c r="C462" s="546" t="s">
        <v>3311</v>
      </c>
      <c r="D462" s="546" t="s">
        <v>2648</v>
      </c>
      <c r="E462" s="546" t="s">
        <v>3987</v>
      </c>
      <c r="F462" s="546" t="s">
        <v>4365</v>
      </c>
      <c r="G462" s="546" t="s">
        <v>5329</v>
      </c>
      <c r="H462" s="546" t="s">
        <v>5329</v>
      </c>
      <c r="I462" s="546" t="s">
        <v>5210</v>
      </c>
      <c r="J462" s="547" t="n">
        <v>4398265.9899724</v>
      </c>
      <c r="K462" s="548" t="s">
        <v>5330</v>
      </c>
      <c r="L462" s="273"/>
      <c r="M462" s="273"/>
      <c r="N462" s="273"/>
      <c r="O462" s="273"/>
      <c r="P462" s="273"/>
      <c r="Q462" s="273"/>
      <c r="R462" s="273"/>
      <c r="S462" s="273"/>
      <c r="T462" s="273"/>
      <c r="U462" s="273"/>
      <c r="V462" s="273"/>
      <c r="W462" s="273"/>
      <c r="X462" s="273"/>
      <c r="Y462" s="273"/>
      <c r="Z462" s="273"/>
    </row>
    <row r="463" customFormat="false" ht="15" hidden="false" customHeight="false" outlineLevel="0" collapsed="false">
      <c r="A463" s="544" t="s">
        <v>2343</v>
      </c>
      <c r="B463" s="545" t="s">
        <v>2344</v>
      </c>
      <c r="C463" s="546" t="s">
        <v>2275</v>
      </c>
      <c r="D463" s="546" t="s">
        <v>7</v>
      </c>
      <c r="E463" s="546" t="s">
        <v>5331</v>
      </c>
      <c r="F463" s="546" t="s">
        <v>5332</v>
      </c>
      <c r="G463" s="546" t="s">
        <v>5333</v>
      </c>
      <c r="H463" s="546" t="s">
        <v>5333</v>
      </c>
      <c r="I463" s="546" t="s">
        <v>5210</v>
      </c>
      <c r="J463" s="547" t="n">
        <v>4398437.0133549</v>
      </c>
      <c r="K463" s="548" t="s">
        <v>5330</v>
      </c>
      <c r="L463" s="273"/>
      <c r="M463" s="273"/>
      <c r="N463" s="273"/>
      <c r="O463" s="273"/>
      <c r="P463" s="273"/>
      <c r="Q463" s="273"/>
      <c r="R463" s="273"/>
      <c r="S463" s="273"/>
      <c r="T463" s="273"/>
      <c r="U463" s="273"/>
      <c r="V463" s="273"/>
      <c r="W463" s="273"/>
      <c r="X463" s="273"/>
      <c r="Y463" s="273"/>
      <c r="Z463" s="273"/>
    </row>
    <row r="464" customFormat="false" ht="15" hidden="false" customHeight="false" outlineLevel="0" collapsed="false">
      <c r="A464" s="544" t="s">
        <v>2765</v>
      </c>
      <c r="B464" s="545" t="s">
        <v>2766</v>
      </c>
      <c r="C464" s="546" t="s">
        <v>2275</v>
      </c>
      <c r="D464" s="546" t="s">
        <v>7</v>
      </c>
      <c r="E464" s="546" t="s">
        <v>4540</v>
      </c>
      <c r="F464" s="546" t="s">
        <v>5334</v>
      </c>
      <c r="G464" s="546" t="s">
        <v>5335</v>
      </c>
      <c r="H464" s="546" t="s">
        <v>5335</v>
      </c>
      <c r="I464" s="546" t="s">
        <v>5210</v>
      </c>
      <c r="J464" s="547" t="n">
        <v>4398607.5970372</v>
      </c>
      <c r="K464" s="548" t="s">
        <v>5336</v>
      </c>
      <c r="L464" s="273"/>
      <c r="M464" s="273"/>
      <c r="N464" s="273"/>
      <c r="O464" s="273"/>
      <c r="P464" s="273"/>
      <c r="Q464" s="273"/>
      <c r="R464" s="273"/>
      <c r="S464" s="273"/>
      <c r="T464" s="273"/>
      <c r="U464" s="273"/>
      <c r="V464" s="273"/>
      <c r="W464" s="273"/>
      <c r="X464" s="273"/>
      <c r="Y464" s="273"/>
      <c r="Z464" s="273"/>
    </row>
    <row r="465" customFormat="false" ht="15" hidden="false" customHeight="false" outlineLevel="0" collapsed="false">
      <c r="A465" s="544" t="s">
        <v>1683</v>
      </c>
      <c r="B465" s="545" t="s">
        <v>1684</v>
      </c>
      <c r="C465" s="546" t="s">
        <v>2275</v>
      </c>
      <c r="D465" s="546" t="s">
        <v>7</v>
      </c>
      <c r="E465" s="546" t="s">
        <v>5337</v>
      </c>
      <c r="F465" s="546" t="s">
        <v>5338</v>
      </c>
      <c r="G465" s="546" t="s">
        <v>5339</v>
      </c>
      <c r="H465" s="546" t="s">
        <v>5339</v>
      </c>
      <c r="I465" s="546" t="s">
        <v>5210</v>
      </c>
      <c r="J465" s="547" t="n">
        <v>4398778.0237419</v>
      </c>
      <c r="K465" s="548" t="s">
        <v>5336</v>
      </c>
      <c r="L465" s="273"/>
      <c r="M465" s="273"/>
      <c r="N465" s="273"/>
      <c r="O465" s="273"/>
      <c r="P465" s="273"/>
      <c r="Q465" s="273"/>
      <c r="R465" s="273"/>
      <c r="S465" s="273"/>
      <c r="T465" s="273"/>
      <c r="U465" s="273"/>
      <c r="V465" s="273"/>
      <c r="W465" s="273"/>
      <c r="X465" s="273"/>
      <c r="Y465" s="273"/>
      <c r="Z465" s="273"/>
    </row>
    <row r="466" customFormat="false" ht="15" hidden="false" customHeight="false" outlineLevel="0" collapsed="false">
      <c r="A466" s="544" t="s">
        <v>5340</v>
      </c>
      <c r="B466" s="545" t="s">
        <v>5341</v>
      </c>
      <c r="C466" s="546" t="s">
        <v>2275</v>
      </c>
      <c r="D466" s="546" t="s">
        <v>7</v>
      </c>
      <c r="E466" s="546" t="s">
        <v>5284</v>
      </c>
      <c r="F466" s="546" t="s">
        <v>5342</v>
      </c>
      <c r="G466" s="546" t="s">
        <v>5343</v>
      </c>
      <c r="H466" s="546" t="s">
        <v>5343</v>
      </c>
      <c r="I466" s="546" t="s">
        <v>5210</v>
      </c>
      <c r="J466" s="547" t="n">
        <v>4398948.0623359</v>
      </c>
      <c r="K466" s="548" t="s">
        <v>5336</v>
      </c>
      <c r="L466" s="273"/>
      <c r="M466" s="273"/>
      <c r="N466" s="273"/>
      <c r="O466" s="273"/>
      <c r="P466" s="273"/>
      <c r="Q466" s="273"/>
      <c r="R466" s="273"/>
      <c r="S466" s="273"/>
      <c r="T466" s="273"/>
      <c r="U466" s="273"/>
      <c r="V466" s="273"/>
      <c r="W466" s="273"/>
      <c r="X466" s="273"/>
      <c r="Y466" s="273"/>
      <c r="Z466" s="273"/>
    </row>
    <row r="467" customFormat="false" ht="15" hidden="false" customHeight="false" outlineLevel="0" collapsed="false">
      <c r="A467" s="544" t="s">
        <v>2824</v>
      </c>
      <c r="B467" s="545" t="s">
        <v>2825</v>
      </c>
      <c r="C467" s="546" t="s">
        <v>2275</v>
      </c>
      <c r="D467" s="546" t="s">
        <v>1199</v>
      </c>
      <c r="E467" s="546" t="s">
        <v>5344</v>
      </c>
      <c r="F467" s="546" t="s">
        <v>5345</v>
      </c>
      <c r="G467" s="546" t="s">
        <v>5346</v>
      </c>
      <c r="H467" s="546" t="s">
        <v>5346</v>
      </c>
      <c r="I467" s="546" t="s">
        <v>5210</v>
      </c>
      <c r="J467" s="547" t="n">
        <v>4399117.3469002</v>
      </c>
      <c r="K467" s="548" t="s">
        <v>5347</v>
      </c>
      <c r="L467" s="273"/>
      <c r="M467" s="273"/>
      <c r="N467" s="273"/>
      <c r="O467" s="273"/>
      <c r="P467" s="273"/>
      <c r="Q467" s="273"/>
      <c r="R467" s="273"/>
      <c r="S467" s="273"/>
      <c r="T467" s="273"/>
      <c r="U467" s="273"/>
      <c r="V467" s="273"/>
      <c r="W467" s="273"/>
      <c r="X467" s="273"/>
      <c r="Y467" s="273"/>
      <c r="Z467" s="273"/>
    </row>
    <row r="468" customFormat="false" ht="15" hidden="false" customHeight="false" outlineLevel="0" collapsed="false">
      <c r="A468" s="544" t="s">
        <v>2964</v>
      </c>
      <c r="B468" s="545" t="s">
        <v>2965</v>
      </c>
      <c r="C468" s="546" t="s">
        <v>2275</v>
      </c>
      <c r="D468" s="546" t="s">
        <v>152</v>
      </c>
      <c r="E468" s="546" t="s">
        <v>4000</v>
      </c>
      <c r="F468" s="546" t="s">
        <v>5348</v>
      </c>
      <c r="G468" s="546" t="s">
        <v>5349</v>
      </c>
      <c r="H468" s="546" t="s">
        <v>5349</v>
      </c>
      <c r="I468" s="546" t="s">
        <v>5210</v>
      </c>
      <c r="J468" s="547" t="n">
        <v>4399286.4316046</v>
      </c>
      <c r="K468" s="548" t="s">
        <v>5347</v>
      </c>
      <c r="L468" s="273"/>
      <c r="M468" s="273"/>
      <c r="N468" s="273"/>
      <c r="O468" s="273"/>
      <c r="P468" s="273"/>
      <c r="Q468" s="273"/>
      <c r="R468" s="273"/>
      <c r="S468" s="273"/>
      <c r="T468" s="273"/>
      <c r="U468" s="273"/>
      <c r="V468" s="273"/>
      <c r="W468" s="273"/>
      <c r="X468" s="273"/>
      <c r="Y468" s="273"/>
      <c r="Z468" s="273"/>
    </row>
    <row r="469" customFormat="false" ht="15" hidden="false" customHeight="false" outlineLevel="0" collapsed="false">
      <c r="A469" s="544" t="s">
        <v>2807</v>
      </c>
      <c r="B469" s="545" t="s">
        <v>2808</v>
      </c>
      <c r="C469" s="546" t="s">
        <v>2275</v>
      </c>
      <c r="D469" s="546" t="s">
        <v>152</v>
      </c>
      <c r="E469" s="546" t="s">
        <v>5350</v>
      </c>
      <c r="F469" s="546" t="s">
        <v>5351</v>
      </c>
      <c r="G469" s="546" t="s">
        <v>5352</v>
      </c>
      <c r="H469" s="546" t="s">
        <v>5352</v>
      </c>
      <c r="I469" s="546" t="s">
        <v>5210</v>
      </c>
      <c r="J469" s="547" t="n">
        <v>4399455.1553551</v>
      </c>
      <c r="K469" s="548" t="s">
        <v>5353</v>
      </c>
      <c r="L469" s="273"/>
      <c r="M469" s="273"/>
      <c r="N469" s="273"/>
      <c r="O469" s="273"/>
      <c r="P469" s="273"/>
      <c r="Q469" s="273"/>
      <c r="R469" s="273"/>
      <c r="S469" s="273"/>
      <c r="T469" s="273"/>
      <c r="U469" s="273"/>
      <c r="V469" s="273"/>
      <c r="W469" s="273"/>
      <c r="X469" s="273"/>
      <c r="Y469" s="273"/>
      <c r="Z469" s="273"/>
    </row>
    <row r="470" customFormat="false" ht="15" hidden="false" customHeight="false" outlineLevel="0" collapsed="false">
      <c r="A470" s="544" t="s">
        <v>5354</v>
      </c>
      <c r="B470" s="545" t="s">
        <v>5355</v>
      </c>
      <c r="C470" s="546" t="s">
        <v>3311</v>
      </c>
      <c r="D470" s="546" t="s">
        <v>2648</v>
      </c>
      <c r="E470" s="546" t="s">
        <v>4262</v>
      </c>
      <c r="F470" s="546" t="s">
        <v>5119</v>
      </c>
      <c r="G470" s="546" t="s">
        <v>5356</v>
      </c>
      <c r="H470" s="546" t="s">
        <v>5356</v>
      </c>
      <c r="I470" s="546" t="s">
        <v>5210</v>
      </c>
      <c r="J470" s="547" t="n">
        <v>4399623.8590389</v>
      </c>
      <c r="K470" s="548" t="s">
        <v>5353</v>
      </c>
      <c r="L470" s="273"/>
      <c r="M470" s="273"/>
      <c r="N470" s="273"/>
      <c r="O470" s="273"/>
      <c r="P470" s="273"/>
      <c r="Q470" s="273"/>
      <c r="R470" s="273"/>
      <c r="S470" s="273"/>
      <c r="T470" s="273"/>
      <c r="U470" s="273"/>
      <c r="V470" s="273"/>
      <c r="W470" s="273"/>
      <c r="X470" s="273"/>
      <c r="Y470" s="273"/>
      <c r="Z470" s="273"/>
    </row>
    <row r="471" customFormat="false" ht="15" hidden="false" customHeight="false" outlineLevel="0" collapsed="false">
      <c r="A471" s="544" t="s">
        <v>5357</v>
      </c>
      <c r="B471" s="545" t="s">
        <v>5358</v>
      </c>
      <c r="C471" s="546" t="s">
        <v>2275</v>
      </c>
      <c r="D471" s="546" t="s">
        <v>1100</v>
      </c>
      <c r="E471" s="546" t="s">
        <v>5359</v>
      </c>
      <c r="F471" s="546" t="s">
        <v>5360</v>
      </c>
      <c r="G471" s="546" t="s">
        <v>5361</v>
      </c>
      <c r="H471" s="546" t="s">
        <v>5361</v>
      </c>
      <c r="I471" s="546" t="s">
        <v>5210</v>
      </c>
      <c r="J471" s="547" t="n">
        <v>4399792.4480013</v>
      </c>
      <c r="K471" s="548" t="s">
        <v>5353</v>
      </c>
      <c r="L471" s="273"/>
      <c r="M471" s="273"/>
      <c r="N471" s="273"/>
      <c r="O471" s="273"/>
      <c r="P471" s="273"/>
      <c r="Q471" s="273"/>
      <c r="R471" s="273"/>
      <c r="S471" s="273"/>
      <c r="T471" s="273"/>
      <c r="U471" s="273"/>
      <c r="V471" s="273"/>
      <c r="W471" s="273"/>
      <c r="X471" s="273"/>
      <c r="Y471" s="273"/>
      <c r="Z471" s="273"/>
    </row>
    <row r="472" customFormat="false" ht="15" hidden="false" customHeight="false" outlineLevel="0" collapsed="false">
      <c r="A472" s="544" t="s">
        <v>5362</v>
      </c>
      <c r="B472" s="545" t="s">
        <v>5363</v>
      </c>
      <c r="C472" s="546" t="s">
        <v>3311</v>
      </c>
      <c r="D472" s="546" t="s">
        <v>1100</v>
      </c>
      <c r="E472" s="546" t="s">
        <v>5364</v>
      </c>
      <c r="F472" s="546" t="s">
        <v>5365</v>
      </c>
      <c r="G472" s="546" t="s">
        <v>5366</v>
      </c>
      <c r="H472" s="546" t="s">
        <v>5366</v>
      </c>
      <c r="I472" s="546" t="s">
        <v>5210</v>
      </c>
      <c r="J472" s="547" t="n">
        <v>4399959.8315169</v>
      </c>
      <c r="K472" s="548" t="s">
        <v>5367</v>
      </c>
      <c r="L472" s="273"/>
      <c r="M472" s="273"/>
      <c r="N472" s="273"/>
      <c r="O472" s="273"/>
      <c r="P472" s="273"/>
      <c r="Q472" s="273"/>
      <c r="R472" s="273"/>
      <c r="S472" s="273"/>
      <c r="T472" s="273"/>
      <c r="U472" s="273"/>
      <c r="V472" s="273"/>
      <c r="W472" s="273"/>
      <c r="X472" s="273"/>
      <c r="Y472" s="273"/>
      <c r="Z472" s="273"/>
    </row>
    <row r="473" customFormat="false" ht="15" hidden="false" customHeight="false" outlineLevel="0" collapsed="false">
      <c r="A473" s="544" t="s">
        <v>1245</v>
      </c>
      <c r="B473" s="545" t="s">
        <v>1241</v>
      </c>
      <c r="C473" s="546" t="s">
        <v>5031</v>
      </c>
      <c r="D473" s="546" t="s">
        <v>1239</v>
      </c>
      <c r="E473" s="546" t="s">
        <v>3449</v>
      </c>
      <c r="F473" s="546" t="s">
        <v>5368</v>
      </c>
      <c r="G473" s="546" t="s">
        <v>5369</v>
      </c>
      <c r="H473" s="546" t="s">
        <v>5369</v>
      </c>
      <c r="I473" s="546" t="s">
        <v>5210</v>
      </c>
      <c r="J473" s="547" t="n">
        <v>4400126.9275773</v>
      </c>
      <c r="K473" s="548" t="s">
        <v>5367</v>
      </c>
      <c r="L473" s="273"/>
      <c r="M473" s="273"/>
      <c r="N473" s="273"/>
      <c r="O473" s="273"/>
      <c r="P473" s="273"/>
      <c r="Q473" s="273"/>
      <c r="R473" s="273"/>
      <c r="S473" s="273"/>
      <c r="T473" s="273"/>
      <c r="U473" s="273"/>
      <c r="V473" s="273"/>
      <c r="W473" s="273"/>
      <c r="X473" s="273"/>
      <c r="Y473" s="273"/>
      <c r="Z473" s="273"/>
    </row>
    <row r="474" customFormat="false" ht="15" hidden="false" customHeight="false" outlineLevel="0" collapsed="false">
      <c r="A474" s="544" t="s">
        <v>1666</v>
      </c>
      <c r="B474" s="545" t="s">
        <v>5370</v>
      </c>
      <c r="C474" s="546" t="s">
        <v>2275</v>
      </c>
      <c r="D474" s="546" t="s">
        <v>1483</v>
      </c>
      <c r="E474" s="546" t="s">
        <v>4125</v>
      </c>
      <c r="F474" s="546" t="s">
        <v>5371</v>
      </c>
      <c r="G474" s="546" t="s">
        <v>5372</v>
      </c>
      <c r="H474" s="546" t="s">
        <v>5372</v>
      </c>
      <c r="I474" s="546" t="s">
        <v>5210</v>
      </c>
      <c r="J474" s="547" t="n">
        <v>4400293.2541624</v>
      </c>
      <c r="K474" s="548" t="s">
        <v>5367</v>
      </c>
      <c r="L474" s="273"/>
      <c r="M474" s="273"/>
      <c r="N474" s="273"/>
      <c r="O474" s="273"/>
      <c r="P474" s="273"/>
      <c r="Q474" s="273"/>
      <c r="R474" s="273"/>
      <c r="S474" s="273"/>
      <c r="T474" s="273"/>
      <c r="U474" s="273"/>
      <c r="V474" s="273"/>
      <c r="W474" s="273"/>
      <c r="X474" s="273"/>
      <c r="Y474" s="273"/>
      <c r="Z474" s="273"/>
    </row>
    <row r="475" customFormat="false" ht="15" hidden="false" customHeight="false" outlineLevel="0" collapsed="false">
      <c r="A475" s="544" t="s">
        <v>5373</v>
      </c>
      <c r="B475" s="545" t="s">
        <v>5374</v>
      </c>
      <c r="C475" s="546" t="s">
        <v>3367</v>
      </c>
      <c r="D475" s="546" t="s">
        <v>7</v>
      </c>
      <c r="E475" s="546" t="s">
        <v>5375</v>
      </c>
      <c r="F475" s="546" t="s">
        <v>5376</v>
      </c>
      <c r="G475" s="546" t="s">
        <v>5377</v>
      </c>
      <c r="H475" s="546" t="s">
        <v>5377</v>
      </c>
      <c r="I475" s="546" t="s">
        <v>5210</v>
      </c>
      <c r="J475" s="547" t="n">
        <v>4400459.130524</v>
      </c>
      <c r="K475" s="548" t="s">
        <v>5378</v>
      </c>
      <c r="L475" s="273"/>
      <c r="M475" s="273"/>
      <c r="N475" s="273"/>
      <c r="O475" s="273"/>
      <c r="P475" s="273"/>
      <c r="Q475" s="273"/>
      <c r="R475" s="273"/>
      <c r="S475" s="273"/>
      <c r="T475" s="273"/>
      <c r="U475" s="273"/>
      <c r="V475" s="273"/>
      <c r="W475" s="273"/>
      <c r="X475" s="273"/>
      <c r="Y475" s="273"/>
      <c r="Z475" s="273"/>
    </row>
    <row r="476" customFormat="false" ht="15" hidden="false" customHeight="false" outlineLevel="0" collapsed="false">
      <c r="A476" s="544" t="s">
        <v>2488</v>
      </c>
      <c r="B476" s="545" t="s">
        <v>2489</v>
      </c>
      <c r="C476" s="546" t="s">
        <v>2275</v>
      </c>
      <c r="D476" s="546" t="s">
        <v>7</v>
      </c>
      <c r="E476" s="546" t="s">
        <v>5379</v>
      </c>
      <c r="F476" s="546" t="s">
        <v>5380</v>
      </c>
      <c r="G476" s="546" t="s">
        <v>5381</v>
      </c>
      <c r="H476" s="546" t="s">
        <v>5381</v>
      </c>
      <c r="I476" s="546" t="s">
        <v>5210</v>
      </c>
      <c r="J476" s="547" t="n">
        <v>4400624.697627</v>
      </c>
      <c r="K476" s="548" t="s">
        <v>5378</v>
      </c>
      <c r="L476" s="273"/>
      <c r="M476" s="273"/>
      <c r="N476" s="273"/>
      <c r="O476" s="273"/>
      <c r="P476" s="273"/>
      <c r="Q476" s="273"/>
      <c r="R476" s="273"/>
      <c r="S476" s="273"/>
      <c r="T476" s="273"/>
      <c r="U476" s="273"/>
      <c r="V476" s="273"/>
      <c r="W476" s="273"/>
      <c r="X476" s="273"/>
      <c r="Y476" s="273"/>
      <c r="Z476" s="273"/>
    </row>
    <row r="477" customFormat="false" ht="15" hidden="false" customHeight="false" outlineLevel="0" collapsed="false">
      <c r="A477" s="544" t="s">
        <v>2820</v>
      </c>
      <c r="B477" s="545" t="s">
        <v>2821</v>
      </c>
      <c r="C477" s="546" t="s">
        <v>2275</v>
      </c>
      <c r="D477" s="546" t="s">
        <v>1199</v>
      </c>
      <c r="E477" s="546" t="s">
        <v>4558</v>
      </c>
      <c r="F477" s="546" t="s">
        <v>5382</v>
      </c>
      <c r="G477" s="546" t="s">
        <v>5383</v>
      </c>
      <c r="H477" s="546" t="s">
        <v>5383</v>
      </c>
      <c r="I477" s="546" t="s">
        <v>5210</v>
      </c>
      <c r="J477" s="547" t="n">
        <v>4400788.8523556</v>
      </c>
      <c r="K477" s="548" t="s">
        <v>5384</v>
      </c>
      <c r="L477" s="273"/>
      <c r="M477" s="273"/>
      <c r="N477" s="273"/>
      <c r="O477" s="273"/>
      <c r="P477" s="273"/>
      <c r="Q477" s="273"/>
      <c r="R477" s="273"/>
      <c r="S477" s="273"/>
      <c r="T477" s="273"/>
      <c r="U477" s="273"/>
      <c r="V477" s="273"/>
      <c r="W477" s="273"/>
      <c r="X477" s="273"/>
      <c r="Y477" s="273"/>
      <c r="Z477" s="273"/>
    </row>
    <row r="478" customFormat="false" ht="15" hidden="false" customHeight="false" outlineLevel="0" collapsed="false">
      <c r="A478" s="544" t="s">
        <v>5385</v>
      </c>
      <c r="B478" s="545" t="s">
        <v>5386</v>
      </c>
      <c r="C478" s="546" t="s">
        <v>3311</v>
      </c>
      <c r="D478" s="546" t="s">
        <v>2648</v>
      </c>
      <c r="E478" s="546" t="s">
        <v>3590</v>
      </c>
      <c r="F478" s="546" t="s">
        <v>5387</v>
      </c>
      <c r="G478" s="546" t="s">
        <v>5388</v>
      </c>
      <c r="H478" s="546" t="s">
        <v>5388</v>
      </c>
      <c r="I478" s="546" t="s">
        <v>5210</v>
      </c>
      <c r="J478" s="547" t="n">
        <v>4400952.898056</v>
      </c>
      <c r="K478" s="548" t="s">
        <v>5384</v>
      </c>
      <c r="L478" s="273"/>
      <c r="M478" s="273"/>
      <c r="N478" s="273"/>
      <c r="O478" s="273"/>
      <c r="P478" s="273"/>
      <c r="Q478" s="273"/>
      <c r="R478" s="273"/>
      <c r="S478" s="273"/>
      <c r="T478" s="273"/>
      <c r="U478" s="273"/>
      <c r="V478" s="273"/>
      <c r="W478" s="273"/>
      <c r="X478" s="273"/>
      <c r="Y478" s="273"/>
      <c r="Z478" s="273"/>
    </row>
    <row r="479" customFormat="false" ht="15" hidden="false" customHeight="false" outlineLevel="0" collapsed="false">
      <c r="A479" s="544" t="s">
        <v>5389</v>
      </c>
      <c r="B479" s="545" t="s">
        <v>5390</v>
      </c>
      <c r="C479" s="546" t="s">
        <v>2275</v>
      </c>
      <c r="D479" s="546" t="s">
        <v>1147</v>
      </c>
      <c r="E479" s="546" t="s">
        <v>5391</v>
      </c>
      <c r="F479" s="546" t="s">
        <v>5392</v>
      </c>
      <c r="G479" s="546" t="s">
        <v>5393</v>
      </c>
      <c r="H479" s="546" t="s">
        <v>5393</v>
      </c>
      <c r="I479" s="546" t="s">
        <v>5210</v>
      </c>
      <c r="J479" s="547" t="n">
        <v>4401113.0978934</v>
      </c>
      <c r="K479" s="548" t="s">
        <v>5384</v>
      </c>
      <c r="L479" s="273"/>
      <c r="M479" s="273"/>
      <c r="N479" s="273"/>
      <c r="O479" s="273"/>
      <c r="P479" s="273"/>
      <c r="Q479" s="273"/>
      <c r="R479" s="273"/>
      <c r="S479" s="273"/>
      <c r="T479" s="273"/>
      <c r="U479" s="273"/>
      <c r="V479" s="273"/>
      <c r="W479" s="273"/>
      <c r="X479" s="273"/>
      <c r="Y479" s="273"/>
      <c r="Z479" s="273"/>
    </row>
    <row r="480" customFormat="false" ht="15" hidden="false" customHeight="false" outlineLevel="0" collapsed="false">
      <c r="A480" s="544" t="s">
        <v>5394</v>
      </c>
      <c r="B480" s="545" t="s">
        <v>5395</v>
      </c>
      <c r="C480" s="546" t="s">
        <v>1884</v>
      </c>
      <c r="D480" s="546" t="s">
        <v>25</v>
      </c>
      <c r="E480" s="546" t="s">
        <v>5396</v>
      </c>
      <c r="F480" s="546" t="s">
        <v>3758</v>
      </c>
      <c r="G480" s="546" t="s">
        <v>5397</v>
      </c>
      <c r="H480" s="546" t="s">
        <v>5397</v>
      </c>
      <c r="I480" s="546" t="s">
        <v>5210</v>
      </c>
      <c r="J480" s="547" t="n">
        <v>4401273.1354092</v>
      </c>
      <c r="K480" s="548" t="s">
        <v>5398</v>
      </c>
      <c r="L480" s="273"/>
      <c r="M480" s="273"/>
      <c r="N480" s="273"/>
      <c r="O480" s="273"/>
      <c r="P480" s="273"/>
      <c r="Q480" s="273"/>
      <c r="R480" s="273"/>
      <c r="S480" s="273"/>
      <c r="T480" s="273"/>
      <c r="U480" s="273"/>
      <c r="V480" s="273"/>
      <c r="W480" s="273"/>
      <c r="X480" s="273"/>
      <c r="Y480" s="273"/>
      <c r="Z480" s="273"/>
    </row>
    <row r="481" customFormat="false" ht="15" hidden="false" customHeight="false" outlineLevel="0" collapsed="false">
      <c r="A481" s="544" t="s">
        <v>5399</v>
      </c>
      <c r="B481" s="545" t="s">
        <v>5400</v>
      </c>
      <c r="C481" s="546" t="s">
        <v>2275</v>
      </c>
      <c r="D481" s="546" t="s">
        <v>1260</v>
      </c>
      <c r="E481" s="546" t="s">
        <v>4540</v>
      </c>
      <c r="F481" s="546" t="s">
        <v>5401</v>
      </c>
      <c r="G481" s="546" t="s">
        <v>5402</v>
      </c>
      <c r="H481" s="546" t="s">
        <v>5402</v>
      </c>
      <c r="I481" s="546" t="s">
        <v>5210</v>
      </c>
      <c r="J481" s="547" t="n">
        <v>4401432.9264508</v>
      </c>
      <c r="K481" s="548" t="s">
        <v>5398</v>
      </c>
      <c r="L481" s="273"/>
      <c r="M481" s="273"/>
      <c r="N481" s="273"/>
      <c r="O481" s="273"/>
      <c r="P481" s="273"/>
      <c r="Q481" s="273"/>
      <c r="R481" s="273"/>
      <c r="S481" s="273"/>
      <c r="T481" s="273"/>
      <c r="U481" s="273"/>
      <c r="V481" s="273"/>
      <c r="W481" s="273"/>
      <c r="X481" s="273"/>
      <c r="Y481" s="273"/>
      <c r="Z481" s="273"/>
    </row>
    <row r="482" customFormat="false" ht="15" hidden="false" customHeight="false" outlineLevel="0" collapsed="false">
      <c r="A482" s="544" t="s">
        <v>2023</v>
      </c>
      <c r="B482" s="545" t="s">
        <v>2024</v>
      </c>
      <c r="C482" s="546" t="s">
        <v>2275</v>
      </c>
      <c r="D482" s="546" t="s">
        <v>1199</v>
      </c>
      <c r="E482" s="546" t="s">
        <v>3449</v>
      </c>
      <c r="F482" s="546" t="s">
        <v>5403</v>
      </c>
      <c r="G482" s="546" t="s">
        <v>5404</v>
      </c>
      <c r="H482" s="546" t="s">
        <v>5404</v>
      </c>
      <c r="I482" s="546" t="s">
        <v>5210</v>
      </c>
      <c r="J482" s="547" t="n">
        <v>4401591.0985963</v>
      </c>
      <c r="K482" s="548" t="s">
        <v>5398</v>
      </c>
      <c r="L482" s="273"/>
      <c r="M482" s="273"/>
      <c r="N482" s="273"/>
      <c r="O482" s="273"/>
      <c r="P482" s="273"/>
      <c r="Q482" s="273"/>
      <c r="R482" s="273"/>
      <c r="S482" s="273"/>
      <c r="T482" s="273"/>
      <c r="U482" s="273"/>
      <c r="V482" s="273"/>
      <c r="W482" s="273"/>
      <c r="X482" s="273"/>
      <c r="Y482" s="273"/>
      <c r="Z482" s="273"/>
    </row>
    <row r="483" customFormat="false" ht="15" hidden="false" customHeight="false" outlineLevel="0" collapsed="false">
      <c r="A483" s="544" t="s">
        <v>5405</v>
      </c>
      <c r="B483" s="545" t="s">
        <v>5406</v>
      </c>
      <c r="C483" s="546" t="s">
        <v>1884</v>
      </c>
      <c r="D483" s="546" t="s">
        <v>25</v>
      </c>
      <c r="E483" s="546" t="s">
        <v>5407</v>
      </c>
      <c r="F483" s="546" t="s">
        <v>5408</v>
      </c>
      <c r="G483" s="546" t="s">
        <v>5409</v>
      </c>
      <c r="H483" s="546" t="s">
        <v>5409</v>
      </c>
      <c r="I483" s="546" t="s">
        <v>5210</v>
      </c>
      <c r="J483" s="547" t="n">
        <v>4401748.1193679</v>
      </c>
      <c r="K483" s="548" t="s">
        <v>5410</v>
      </c>
      <c r="L483" s="273"/>
      <c r="M483" s="273"/>
      <c r="N483" s="273"/>
      <c r="O483" s="273"/>
      <c r="P483" s="273"/>
      <c r="Q483" s="273"/>
      <c r="R483" s="273"/>
      <c r="S483" s="273"/>
      <c r="T483" s="273"/>
      <c r="U483" s="273"/>
      <c r="V483" s="273"/>
      <c r="W483" s="273"/>
      <c r="X483" s="273"/>
      <c r="Y483" s="273"/>
      <c r="Z483" s="273"/>
    </row>
    <row r="484" customFormat="false" ht="15" hidden="false" customHeight="false" outlineLevel="0" collapsed="false">
      <c r="A484" s="544" t="s">
        <v>5411</v>
      </c>
      <c r="B484" s="545" t="s">
        <v>5412</v>
      </c>
      <c r="C484" s="546" t="s">
        <v>2275</v>
      </c>
      <c r="D484" s="546" t="s">
        <v>1260</v>
      </c>
      <c r="E484" s="546" t="s">
        <v>5413</v>
      </c>
      <c r="F484" s="546" t="s">
        <v>5414</v>
      </c>
      <c r="G484" s="546" t="s">
        <v>5415</v>
      </c>
      <c r="H484" s="546" t="s">
        <v>5415</v>
      </c>
      <c r="I484" s="546" t="s">
        <v>5210</v>
      </c>
      <c r="J484" s="547" t="n">
        <v>4401905.1054137</v>
      </c>
      <c r="K484" s="548" t="s">
        <v>5410</v>
      </c>
      <c r="L484" s="273"/>
      <c r="M484" s="273"/>
      <c r="N484" s="273"/>
      <c r="O484" s="273"/>
      <c r="P484" s="273"/>
      <c r="Q484" s="273"/>
      <c r="R484" s="273"/>
      <c r="S484" s="273"/>
      <c r="T484" s="273"/>
      <c r="U484" s="273"/>
      <c r="V484" s="273"/>
      <c r="W484" s="273"/>
      <c r="X484" s="273"/>
      <c r="Y484" s="273"/>
      <c r="Z484" s="273"/>
    </row>
    <row r="485" customFormat="false" ht="15" hidden="false" customHeight="false" outlineLevel="0" collapsed="false">
      <c r="A485" s="544" t="s">
        <v>2226</v>
      </c>
      <c r="B485" s="545" t="s">
        <v>2227</v>
      </c>
      <c r="C485" s="546" t="s">
        <v>2275</v>
      </c>
      <c r="D485" s="546" t="s">
        <v>7</v>
      </c>
      <c r="E485" s="546" t="s">
        <v>4224</v>
      </c>
      <c r="F485" s="546" t="s">
        <v>5416</v>
      </c>
      <c r="G485" s="546" t="s">
        <v>5417</v>
      </c>
      <c r="H485" s="546" t="s">
        <v>5417</v>
      </c>
      <c r="I485" s="546" t="s">
        <v>5210</v>
      </c>
      <c r="J485" s="547" t="n">
        <v>4402061.9984314</v>
      </c>
      <c r="K485" s="548" t="s">
        <v>5410</v>
      </c>
      <c r="L485" s="273"/>
      <c r="M485" s="273"/>
      <c r="N485" s="273"/>
      <c r="O485" s="273"/>
      <c r="P485" s="273"/>
      <c r="Q485" s="273"/>
      <c r="R485" s="273"/>
      <c r="S485" s="273"/>
      <c r="T485" s="273"/>
      <c r="U485" s="273"/>
      <c r="V485" s="273"/>
      <c r="W485" s="273"/>
      <c r="X485" s="273"/>
      <c r="Y485" s="273"/>
      <c r="Z485" s="273"/>
    </row>
    <row r="486" customFormat="false" ht="15" hidden="false" customHeight="false" outlineLevel="0" collapsed="false">
      <c r="A486" s="544" t="s">
        <v>5418</v>
      </c>
      <c r="B486" s="545" t="s">
        <v>5419</v>
      </c>
      <c r="C486" s="546" t="s">
        <v>3311</v>
      </c>
      <c r="D486" s="546" t="s">
        <v>2648</v>
      </c>
      <c r="E486" s="546" t="s">
        <v>4163</v>
      </c>
      <c r="F486" s="546" t="s">
        <v>5259</v>
      </c>
      <c r="G486" s="546" t="s">
        <v>5420</v>
      </c>
      <c r="H486" s="546" t="s">
        <v>5420</v>
      </c>
      <c r="I486" s="546" t="s">
        <v>5210</v>
      </c>
      <c r="J486" s="547" t="n">
        <v>4402218.0423353</v>
      </c>
      <c r="K486" s="548" t="s">
        <v>5421</v>
      </c>
      <c r="L486" s="273"/>
      <c r="M486" s="273"/>
      <c r="N486" s="273"/>
      <c r="O486" s="273"/>
      <c r="P486" s="273"/>
      <c r="Q486" s="273"/>
      <c r="R486" s="273"/>
      <c r="S486" s="273"/>
      <c r="T486" s="273"/>
      <c r="U486" s="273"/>
      <c r="V486" s="273"/>
      <c r="W486" s="273"/>
      <c r="X486" s="273"/>
      <c r="Y486" s="273"/>
      <c r="Z486" s="273"/>
    </row>
    <row r="487" customFormat="false" ht="15" hidden="false" customHeight="false" outlineLevel="0" collapsed="false">
      <c r="A487" s="544" t="s">
        <v>5422</v>
      </c>
      <c r="B487" s="545" t="s">
        <v>5423</v>
      </c>
      <c r="C487" s="546" t="s">
        <v>2275</v>
      </c>
      <c r="D487" s="546" t="s">
        <v>65</v>
      </c>
      <c r="E487" s="546" t="s">
        <v>5424</v>
      </c>
      <c r="F487" s="546" t="s">
        <v>5425</v>
      </c>
      <c r="G487" s="546" t="s">
        <v>5426</v>
      </c>
      <c r="H487" s="546" t="s">
        <v>5426</v>
      </c>
      <c r="I487" s="546" t="s">
        <v>5210</v>
      </c>
      <c r="J487" s="547" t="n">
        <v>4402370.0533307</v>
      </c>
      <c r="K487" s="548" t="s">
        <v>5421</v>
      </c>
      <c r="L487" s="273"/>
      <c r="M487" s="273"/>
      <c r="N487" s="273"/>
      <c r="O487" s="273"/>
      <c r="P487" s="273"/>
      <c r="Q487" s="273"/>
      <c r="R487" s="273"/>
      <c r="S487" s="273"/>
      <c r="T487" s="273"/>
      <c r="U487" s="273"/>
      <c r="V487" s="273"/>
      <c r="W487" s="273"/>
      <c r="X487" s="273"/>
      <c r="Y487" s="273"/>
      <c r="Z487" s="273"/>
    </row>
    <row r="488" customFormat="false" ht="15" hidden="false" customHeight="false" outlineLevel="0" collapsed="false">
      <c r="A488" s="544" t="s">
        <v>1408</v>
      </c>
      <c r="B488" s="545" t="s">
        <v>1409</v>
      </c>
      <c r="C488" s="546" t="s">
        <v>2275</v>
      </c>
      <c r="D488" s="546" t="s">
        <v>65</v>
      </c>
      <c r="E488" s="546" t="s">
        <v>5427</v>
      </c>
      <c r="F488" s="546" t="s">
        <v>5428</v>
      </c>
      <c r="G488" s="546" t="s">
        <v>5429</v>
      </c>
      <c r="H488" s="546" t="s">
        <v>5429</v>
      </c>
      <c r="I488" s="546" t="s">
        <v>5210</v>
      </c>
      <c r="J488" s="547" t="n">
        <v>4402517.9904233</v>
      </c>
      <c r="K488" s="548" t="s">
        <v>5421</v>
      </c>
      <c r="L488" s="273"/>
      <c r="M488" s="273"/>
      <c r="N488" s="273"/>
      <c r="O488" s="273"/>
      <c r="P488" s="273"/>
      <c r="Q488" s="273"/>
      <c r="R488" s="273"/>
      <c r="S488" s="273"/>
      <c r="T488" s="273"/>
      <c r="U488" s="273"/>
      <c r="V488" s="273"/>
      <c r="W488" s="273"/>
      <c r="X488" s="273"/>
      <c r="Y488" s="273"/>
      <c r="Z488" s="273"/>
    </row>
    <row r="489" customFormat="false" ht="15" hidden="false" customHeight="false" outlineLevel="0" collapsed="false">
      <c r="A489" s="544" t="s">
        <v>1630</v>
      </c>
      <c r="B489" s="545" t="s">
        <v>1631</v>
      </c>
      <c r="C489" s="546" t="s">
        <v>2275</v>
      </c>
      <c r="D489" s="546" t="s">
        <v>1352</v>
      </c>
      <c r="E489" s="546" t="s">
        <v>5430</v>
      </c>
      <c r="F489" s="546" t="s">
        <v>5431</v>
      </c>
      <c r="G489" s="546" t="s">
        <v>5432</v>
      </c>
      <c r="H489" s="546" t="s">
        <v>5432</v>
      </c>
      <c r="I489" s="546" t="s">
        <v>5210</v>
      </c>
      <c r="J489" s="547" t="n">
        <v>4402665.6875435</v>
      </c>
      <c r="K489" s="548" t="s">
        <v>5433</v>
      </c>
      <c r="L489" s="273"/>
      <c r="M489" s="273"/>
      <c r="N489" s="273"/>
      <c r="O489" s="273"/>
      <c r="P489" s="273"/>
      <c r="Q489" s="273"/>
      <c r="R489" s="273"/>
      <c r="S489" s="273"/>
      <c r="T489" s="273"/>
      <c r="U489" s="273"/>
      <c r="V489" s="273"/>
      <c r="W489" s="273"/>
      <c r="X489" s="273"/>
      <c r="Y489" s="273"/>
      <c r="Z489" s="273"/>
    </row>
    <row r="490" customFormat="false" ht="15" hidden="false" customHeight="false" outlineLevel="0" collapsed="false">
      <c r="A490" s="544" t="s">
        <v>5434</v>
      </c>
      <c r="B490" s="545" t="s">
        <v>5435</v>
      </c>
      <c r="C490" s="546" t="s">
        <v>2275</v>
      </c>
      <c r="D490" s="546" t="s">
        <v>7</v>
      </c>
      <c r="E490" s="546" t="s">
        <v>3940</v>
      </c>
      <c r="F490" s="546" t="s">
        <v>3828</v>
      </c>
      <c r="G490" s="546" t="s">
        <v>5436</v>
      </c>
      <c r="H490" s="546" t="s">
        <v>5436</v>
      </c>
      <c r="I490" s="546" t="s">
        <v>5210</v>
      </c>
      <c r="J490" s="547" t="n">
        <v>4402812.3575321</v>
      </c>
      <c r="K490" s="548" t="s">
        <v>5433</v>
      </c>
      <c r="L490" s="273"/>
      <c r="M490" s="273"/>
      <c r="N490" s="273"/>
      <c r="O490" s="273"/>
      <c r="P490" s="273"/>
      <c r="Q490" s="273"/>
      <c r="R490" s="273"/>
      <c r="S490" s="273"/>
      <c r="T490" s="273"/>
      <c r="U490" s="273"/>
      <c r="V490" s="273"/>
      <c r="W490" s="273"/>
      <c r="X490" s="273"/>
      <c r="Y490" s="273"/>
      <c r="Z490" s="273"/>
    </row>
    <row r="491" customFormat="false" ht="15" hidden="false" customHeight="false" outlineLevel="0" collapsed="false">
      <c r="A491" s="544" t="s">
        <v>2203</v>
      </c>
      <c r="B491" s="545" t="s">
        <v>2204</v>
      </c>
      <c r="C491" s="546" t="s">
        <v>2275</v>
      </c>
      <c r="D491" s="546" t="s">
        <v>7</v>
      </c>
      <c r="E491" s="546" t="s">
        <v>4000</v>
      </c>
      <c r="F491" s="546" t="s">
        <v>5437</v>
      </c>
      <c r="G491" s="546" t="s">
        <v>5438</v>
      </c>
      <c r="H491" s="546" t="s">
        <v>5438</v>
      </c>
      <c r="I491" s="546" t="s">
        <v>5210</v>
      </c>
      <c r="J491" s="547" t="n">
        <v>4402956.9789176</v>
      </c>
      <c r="K491" s="548" t="s">
        <v>5433</v>
      </c>
      <c r="L491" s="273"/>
      <c r="M491" s="273"/>
      <c r="N491" s="273"/>
      <c r="O491" s="273"/>
      <c r="P491" s="273"/>
      <c r="Q491" s="273"/>
      <c r="R491" s="273"/>
      <c r="S491" s="273"/>
      <c r="T491" s="273"/>
      <c r="U491" s="273"/>
      <c r="V491" s="273"/>
      <c r="W491" s="273"/>
      <c r="X491" s="273"/>
      <c r="Y491" s="273"/>
      <c r="Z491" s="273"/>
    </row>
    <row r="492" customFormat="false" ht="15" hidden="false" customHeight="false" outlineLevel="0" collapsed="false">
      <c r="A492" s="544" t="s">
        <v>2190</v>
      </c>
      <c r="B492" s="545" t="s">
        <v>2191</v>
      </c>
      <c r="C492" s="546" t="s">
        <v>2275</v>
      </c>
      <c r="D492" s="546" t="s">
        <v>7</v>
      </c>
      <c r="E492" s="546" t="s">
        <v>4404</v>
      </c>
      <c r="F492" s="546" t="s">
        <v>5439</v>
      </c>
      <c r="G492" s="546" t="s">
        <v>5440</v>
      </c>
      <c r="H492" s="546" t="s">
        <v>5440</v>
      </c>
      <c r="I492" s="546" t="s">
        <v>5210</v>
      </c>
      <c r="J492" s="547" t="n">
        <v>4403099.8914683</v>
      </c>
      <c r="K492" s="548" t="s">
        <v>5441</v>
      </c>
      <c r="L492" s="273"/>
      <c r="M492" s="273"/>
      <c r="N492" s="273"/>
      <c r="O492" s="273"/>
      <c r="P492" s="273"/>
      <c r="Q492" s="273"/>
      <c r="R492" s="273"/>
      <c r="S492" s="273"/>
      <c r="T492" s="273"/>
      <c r="U492" s="273"/>
      <c r="V492" s="273"/>
      <c r="W492" s="273"/>
      <c r="X492" s="273"/>
      <c r="Y492" s="273"/>
      <c r="Z492" s="273"/>
    </row>
    <row r="493" customFormat="false" ht="15" hidden="false" customHeight="false" outlineLevel="0" collapsed="false">
      <c r="A493" s="544" t="s">
        <v>5442</v>
      </c>
      <c r="B493" s="545" t="s">
        <v>5443</v>
      </c>
      <c r="C493" s="546" t="s">
        <v>2275</v>
      </c>
      <c r="D493" s="546" t="s">
        <v>7</v>
      </c>
      <c r="E493" s="546" t="s">
        <v>5444</v>
      </c>
      <c r="F493" s="546" t="s">
        <v>5445</v>
      </c>
      <c r="G493" s="546" t="s">
        <v>5446</v>
      </c>
      <c r="H493" s="546" t="s">
        <v>5446</v>
      </c>
      <c r="I493" s="546" t="s">
        <v>5210</v>
      </c>
      <c r="J493" s="547" t="n">
        <v>4403239.1650571</v>
      </c>
      <c r="K493" s="548" t="s">
        <v>5441</v>
      </c>
      <c r="L493" s="273"/>
      <c r="M493" s="273"/>
      <c r="N493" s="273"/>
      <c r="O493" s="273"/>
      <c r="P493" s="273"/>
      <c r="Q493" s="273"/>
      <c r="R493" s="273"/>
      <c r="S493" s="273"/>
      <c r="T493" s="273"/>
      <c r="U493" s="273"/>
      <c r="V493" s="273"/>
      <c r="W493" s="273"/>
      <c r="X493" s="273"/>
      <c r="Y493" s="273"/>
      <c r="Z493" s="273"/>
    </row>
    <row r="494" customFormat="false" ht="15" hidden="false" customHeight="false" outlineLevel="0" collapsed="false">
      <c r="A494" s="544" t="s">
        <v>1432</v>
      </c>
      <c r="B494" s="545" t="s">
        <v>1433</v>
      </c>
      <c r="C494" s="546" t="s">
        <v>2275</v>
      </c>
      <c r="D494" s="546" t="s">
        <v>1199</v>
      </c>
      <c r="E494" s="546" t="s">
        <v>5447</v>
      </c>
      <c r="F494" s="546" t="s">
        <v>5448</v>
      </c>
      <c r="G494" s="546" t="s">
        <v>5449</v>
      </c>
      <c r="H494" s="546" t="s">
        <v>5449</v>
      </c>
      <c r="I494" s="546" t="s">
        <v>5210</v>
      </c>
      <c r="J494" s="547" t="n">
        <v>4403376.8299261</v>
      </c>
      <c r="K494" s="548" t="s">
        <v>5441</v>
      </c>
      <c r="L494" s="273"/>
      <c r="M494" s="273"/>
      <c r="N494" s="273"/>
      <c r="O494" s="273"/>
      <c r="P494" s="273"/>
      <c r="Q494" s="273"/>
      <c r="R494" s="273"/>
      <c r="S494" s="273"/>
      <c r="T494" s="273"/>
      <c r="U494" s="273"/>
      <c r="V494" s="273"/>
      <c r="W494" s="273"/>
      <c r="X494" s="273"/>
      <c r="Y494" s="273"/>
      <c r="Z494" s="273"/>
    </row>
    <row r="495" customFormat="false" ht="15" hidden="false" customHeight="false" outlineLevel="0" collapsed="false">
      <c r="A495" s="544" t="s">
        <v>5450</v>
      </c>
      <c r="B495" s="545" t="s">
        <v>5451</v>
      </c>
      <c r="C495" s="546" t="s">
        <v>1884</v>
      </c>
      <c r="D495" s="546" t="s">
        <v>25</v>
      </c>
      <c r="E495" s="546" t="s">
        <v>4349</v>
      </c>
      <c r="F495" s="546" t="s">
        <v>3343</v>
      </c>
      <c r="G495" s="546" t="s">
        <v>5452</v>
      </c>
      <c r="H495" s="546" t="s">
        <v>5452</v>
      </c>
      <c r="I495" s="546" t="s">
        <v>5210</v>
      </c>
      <c r="J495" s="547" t="n">
        <v>4403514.3361633</v>
      </c>
      <c r="K495" s="548" t="s">
        <v>5453</v>
      </c>
      <c r="L495" s="273"/>
      <c r="M495" s="273"/>
      <c r="N495" s="273"/>
      <c r="O495" s="273"/>
      <c r="P495" s="273"/>
      <c r="Q495" s="273"/>
      <c r="R495" s="273"/>
      <c r="S495" s="273"/>
      <c r="T495" s="273"/>
      <c r="U495" s="273"/>
      <c r="V495" s="273"/>
      <c r="W495" s="273"/>
      <c r="X495" s="273"/>
      <c r="Y495" s="273"/>
      <c r="Z495" s="273"/>
    </row>
    <row r="496" customFormat="false" ht="15" hidden="false" customHeight="false" outlineLevel="0" collapsed="false">
      <c r="A496" s="544" t="s">
        <v>2370</v>
      </c>
      <c r="B496" s="545" t="s">
        <v>2371</v>
      </c>
      <c r="C496" s="546" t="s">
        <v>2275</v>
      </c>
      <c r="D496" s="546" t="s">
        <v>7</v>
      </c>
      <c r="E496" s="546" t="s">
        <v>3940</v>
      </c>
      <c r="F496" s="546" t="s">
        <v>5454</v>
      </c>
      <c r="G496" s="546" t="s">
        <v>5455</v>
      </c>
      <c r="H496" s="546" t="s">
        <v>5455</v>
      </c>
      <c r="I496" s="546" t="s">
        <v>5210</v>
      </c>
      <c r="J496" s="547" t="n">
        <v>4403651.5226185</v>
      </c>
      <c r="K496" s="548" t="s">
        <v>5453</v>
      </c>
      <c r="L496" s="273"/>
      <c r="M496" s="273"/>
      <c r="N496" s="273"/>
      <c r="O496" s="273"/>
      <c r="P496" s="273"/>
      <c r="Q496" s="273"/>
      <c r="R496" s="273"/>
      <c r="S496" s="273"/>
      <c r="T496" s="273"/>
      <c r="U496" s="273"/>
      <c r="V496" s="273"/>
      <c r="W496" s="273"/>
      <c r="X496" s="273"/>
      <c r="Y496" s="273"/>
      <c r="Z496" s="273"/>
    </row>
    <row r="497" customFormat="false" ht="15" hidden="false" customHeight="false" outlineLevel="0" collapsed="false">
      <c r="A497" s="544" t="s">
        <v>2419</v>
      </c>
      <c r="B497" s="545" t="s">
        <v>2420</v>
      </c>
      <c r="C497" s="546" t="s">
        <v>2275</v>
      </c>
      <c r="D497" s="546" t="s">
        <v>7</v>
      </c>
      <c r="E497" s="546" t="s">
        <v>4125</v>
      </c>
      <c r="F497" s="546" t="s">
        <v>5456</v>
      </c>
      <c r="G497" s="546" t="s">
        <v>5457</v>
      </c>
      <c r="H497" s="546" t="s">
        <v>5457</v>
      </c>
      <c r="I497" s="546" t="s">
        <v>5210</v>
      </c>
      <c r="J497" s="547" t="n">
        <v>4403786.3107091</v>
      </c>
      <c r="K497" s="548" t="s">
        <v>5453</v>
      </c>
      <c r="L497" s="273"/>
      <c r="M497" s="273"/>
      <c r="N497" s="273"/>
      <c r="O497" s="273"/>
      <c r="P497" s="273"/>
      <c r="Q497" s="273"/>
      <c r="R497" s="273"/>
      <c r="S497" s="273"/>
      <c r="T497" s="273"/>
      <c r="U497" s="273"/>
      <c r="V497" s="273"/>
      <c r="W497" s="273"/>
      <c r="X497" s="273"/>
      <c r="Y497" s="273"/>
      <c r="Z497" s="273"/>
    </row>
    <row r="498" customFormat="false" ht="15" hidden="false" customHeight="false" outlineLevel="0" collapsed="false">
      <c r="A498" s="544" t="s">
        <v>5458</v>
      </c>
      <c r="B498" s="545" t="s">
        <v>5459</v>
      </c>
      <c r="C498" s="546" t="s">
        <v>1884</v>
      </c>
      <c r="D498" s="546" t="s">
        <v>25</v>
      </c>
      <c r="E498" s="546" t="s">
        <v>5460</v>
      </c>
      <c r="F498" s="546" t="s">
        <v>5461</v>
      </c>
      <c r="G498" s="546" t="s">
        <v>5462</v>
      </c>
      <c r="H498" s="546" t="s">
        <v>5462</v>
      </c>
      <c r="I498" s="546" t="s">
        <v>5210</v>
      </c>
      <c r="J498" s="547" t="n">
        <v>4403920.7728141</v>
      </c>
      <c r="K498" s="548" t="s">
        <v>5463</v>
      </c>
      <c r="L498" s="273"/>
      <c r="M498" s="273"/>
      <c r="N498" s="273"/>
      <c r="O498" s="273"/>
      <c r="P498" s="273"/>
      <c r="Q498" s="273"/>
      <c r="R498" s="273"/>
      <c r="S498" s="273"/>
      <c r="T498" s="273"/>
      <c r="U498" s="273"/>
      <c r="V498" s="273"/>
      <c r="W498" s="273"/>
      <c r="X498" s="273"/>
      <c r="Y498" s="273"/>
      <c r="Z498" s="273"/>
    </row>
    <row r="499" customFormat="false" ht="15" hidden="false" customHeight="false" outlineLevel="0" collapsed="false">
      <c r="A499" s="544" t="s">
        <v>2348</v>
      </c>
      <c r="B499" s="545" t="s">
        <v>2349</v>
      </c>
      <c r="C499" s="546" t="s">
        <v>2275</v>
      </c>
      <c r="D499" s="546" t="s">
        <v>7</v>
      </c>
      <c r="E499" s="546" t="s">
        <v>4716</v>
      </c>
      <c r="F499" s="546" t="s">
        <v>5464</v>
      </c>
      <c r="G499" s="546" t="s">
        <v>5465</v>
      </c>
      <c r="H499" s="546" t="s">
        <v>5465</v>
      </c>
      <c r="I499" s="546" t="s">
        <v>5210</v>
      </c>
      <c r="J499" s="547" t="n">
        <v>4404052.7028536</v>
      </c>
      <c r="K499" s="548" t="s">
        <v>5463</v>
      </c>
      <c r="L499" s="273"/>
      <c r="M499" s="273"/>
      <c r="N499" s="273"/>
      <c r="O499" s="273"/>
      <c r="P499" s="273"/>
      <c r="Q499" s="273"/>
      <c r="R499" s="273"/>
      <c r="S499" s="273"/>
      <c r="T499" s="273"/>
      <c r="U499" s="273"/>
      <c r="V499" s="273"/>
      <c r="W499" s="273"/>
      <c r="X499" s="273"/>
      <c r="Y499" s="273"/>
      <c r="Z499" s="273"/>
    </row>
    <row r="500" customFormat="false" ht="15" hidden="false" customHeight="false" outlineLevel="0" collapsed="false">
      <c r="A500" s="544" t="s">
        <v>5466</v>
      </c>
      <c r="B500" s="545" t="s">
        <v>5467</v>
      </c>
      <c r="C500" s="546" t="s">
        <v>2275</v>
      </c>
      <c r="D500" s="546" t="s">
        <v>1260</v>
      </c>
      <c r="E500" s="546" t="s">
        <v>5468</v>
      </c>
      <c r="F500" s="546" t="s">
        <v>4590</v>
      </c>
      <c r="G500" s="546" t="s">
        <v>5469</v>
      </c>
      <c r="H500" s="546" t="s">
        <v>5469</v>
      </c>
      <c r="I500" s="546" t="s">
        <v>5210</v>
      </c>
      <c r="J500" s="547" t="n">
        <v>4404182.5492302</v>
      </c>
      <c r="K500" s="548" t="s">
        <v>5463</v>
      </c>
      <c r="L500" s="273"/>
      <c r="M500" s="273"/>
      <c r="N500" s="273"/>
      <c r="O500" s="273"/>
      <c r="P500" s="273"/>
      <c r="Q500" s="273"/>
      <c r="R500" s="273"/>
      <c r="S500" s="273"/>
      <c r="T500" s="273"/>
      <c r="U500" s="273"/>
      <c r="V500" s="273"/>
      <c r="W500" s="273"/>
      <c r="X500" s="273"/>
      <c r="Y500" s="273"/>
      <c r="Z500" s="273"/>
    </row>
    <row r="501" customFormat="false" ht="15" hidden="false" customHeight="false" outlineLevel="0" collapsed="false">
      <c r="A501" s="544" t="s">
        <v>2175</v>
      </c>
      <c r="B501" s="545" t="s">
        <v>2176</v>
      </c>
      <c r="C501" s="546" t="s">
        <v>2275</v>
      </c>
      <c r="D501" s="546" t="s">
        <v>152</v>
      </c>
      <c r="E501" s="546" t="s">
        <v>5470</v>
      </c>
      <c r="F501" s="546" t="s">
        <v>5471</v>
      </c>
      <c r="G501" s="546" t="s">
        <v>5472</v>
      </c>
      <c r="H501" s="546" t="s">
        <v>5472</v>
      </c>
      <c r="I501" s="546" t="s">
        <v>5210</v>
      </c>
      <c r="J501" s="547" t="n">
        <v>4404311.6909709</v>
      </c>
      <c r="K501" s="548" t="s">
        <v>5473</v>
      </c>
      <c r="L501" s="273"/>
      <c r="M501" s="273"/>
      <c r="N501" s="273"/>
      <c r="O501" s="273"/>
      <c r="P501" s="273"/>
      <c r="Q501" s="273"/>
      <c r="R501" s="273"/>
      <c r="S501" s="273"/>
      <c r="T501" s="273"/>
      <c r="U501" s="273"/>
      <c r="V501" s="273"/>
      <c r="W501" s="273"/>
      <c r="X501" s="273"/>
      <c r="Y501" s="273"/>
      <c r="Z501" s="273"/>
    </row>
    <row r="502" customFormat="false" ht="15" hidden="false" customHeight="false" outlineLevel="0" collapsed="false">
      <c r="A502" s="544" t="s">
        <v>2871</v>
      </c>
      <c r="B502" s="545" t="s">
        <v>2872</v>
      </c>
      <c r="C502" s="546" t="s">
        <v>2275</v>
      </c>
      <c r="D502" s="546" t="s">
        <v>1199</v>
      </c>
      <c r="E502" s="546" t="s">
        <v>5272</v>
      </c>
      <c r="F502" s="546" t="s">
        <v>5474</v>
      </c>
      <c r="G502" s="546" t="s">
        <v>5475</v>
      </c>
      <c r="H502" s="546" t="s">
        <v>5475</v>
      </c>
      <c r="I502" s="546" t="s">
        <v>5210</v>
      </c>
      <c r="J502" s="547" t="n">
        <v>4404440.8029319</v>
      </c>
      <c r="K502" s="548" t="s">
        <v>5473</v>
      </c>
      <c r="L502" s="273"/>
      <c r="M502" s="273"/>
      <c r="N502" s="273"/>
      <c r="O502" s="273"/>
      <c r="P502" s="273"/>
      <c r="Q502" s="273"/>
      <c r="R502" s="273"/>
      <c r="S502" s="273"/>
      <c r="T502" s="273"/>
      <c r="U502" s="273"/>
      <c r="V502" s="273"/>
      <c r="W502" s="273"/>
      <c r="X502" s="273"/>
      <c r="Y502" s="273"/>
      <c r="Z502" s="273"/>
    </row>
    <row r="503" customFormat="false" ht="15" hidden="false" customHeight="false" outlineLevel="0" collapsed="false">
      <c r="A503" s="544" t="s">
        <v>5476</v>
      </c>
      <c r="B503" s="545" t="s">
        <v>5477</v>
      </c>
      <c r="C503" s="546" t="s">
        <v>1884</v>
      </c>
      <c r="D503" s="546" t="s">
        <v>25</v>
      </c>
      <c r="E503" s="546" t="s">
        <v>5478</v>
      </c>
      <c r="F503" s="546" t="s">
        <v>5479</v>
      </c>
      <c r="G503" s="546" t="s">
        <v>5480</v>
      </c>
      <c r="H503" s="546" t="s">
        <v>5480</v>
      </c>
      <c r="I503" s="546" t="s">
        <v>5210</v>
      </c>
      <c r="J503" s="547" t="n">
        <v>4404569.7329497</v>
      </c>
      <c r="K503" s="548" t="s">
        <v>5473</v>
      </c>
      <c r="L503" s="273"/>
      <c r="M503" s="273"/>
      <c r="N503" s="273"/>
      <c r="O503" s="273"/>
      <c r="P503" s="273"/>
      <c r="Q503" s="273"/>
      <c r="R503" s="273"/>
      <c r="S503" s="273"/>
      <c r="T503" s="273"/>
      <c r="U503" s="273"/>
      <c r="V503" s="273"/>
      <c r="W503" s="273"/>
      <c r="X503" s="273"/>
      <c r="Y503" s="273"/>
      <c r="Z503" s="273"/>
    </row>
    <row r="504" customFormat="false" ht="15" hidden="false" customHeight="false" outlineLevel="0" collapsed="false">
      <c r="A504" s="544" t="s">
        <v>5481</v>
      </c>
      <c r="B504" s="545" t="s">
        <v>5482</v>
      </c>
      <c r="C504" s="546" t="s">
        <v>2275</v>
      </c>
      <c r="D504" s="546" t="s">
        <v>1483</v>
      </c>
      <c r="E504" s="546" t="s">
        <v>5483</v>
      </c>
      <c r="F504" s="546" t="s">
        <v>5484</v>
      </c>
      <c r="G504" s="546" t="s">
        <v>5485</v>
      </c>
      <c r="H504" s="546" t="s">
        <v>5485</v>
      </c>
      <c r="I504" s="546" t="s">
        <v>5210</v>
      </c>
      <c r="J504" s="547" t="n">
        <v>4404696.1465373</v>
      </c>
      <c r="K504" s="548" t="s">
        <v>5473</v>
      </c>
      <c r="L504" s="273"/>
      <c r="M504" s="273"/>
      <c r="N504" s="273"/>
      <c r="O504" s="273"/>
      <c r="P504" s="273"/>
      <c r="Q504" s="273"/>
      <c r="R504" s="273"/>
      <c r="S504" s="273"/>
      <c r="T504" s="273"/>
      <c r="U504" s="273"/>
      <c r="V504" s="273"/>
      <c r="W504" s="273"/>
      <c r="X504" s="273"/>
      <c r="Y504" s="273"/>
      <c r="Z504" s="273"/>
    </row>
    <row r="505" customFormat="false" ht="15" hidden="false" customHeight="false" outlineLevel="0" collapsed="false">
      <c r="A505" s="544" t="s">
        <v>2900</v>
      </c>
      <c r="B505" s="545" t="s">
        <v>2901</v>
      </c>
      <c r="C505" s="546" t="s">
        <v>2275</v>
      </c>
      <c r="D505" s="546" t="s">
        <v>1199</v>
      </c>
      <c r="E505" s="546" t="s">
        <v>5486</v>
      </c>
      <c r="F505" s="546" t="s">
        <v>5487</v>
      </c>
      <c r="G505" s="546" t="s">
        <v>5488</v>
      </c>
      <c r="H505" s="546" t="s">
        <v>5488</v>
      </c>
      <c r="I505" s="546" t="s">
        <v>5210</v>
      </c>
      <c r="J505" s="547" t="n">
        <v>4404822.0606757</v>
      </c>
      <c r="K505" s="548" t="s">
        <v>5489</v>
      </c>
      <c r="L505" s="273"/>
      <c r="M505" s="273"/>
      <c r="N505" s="273"/>
      <c r="O505" s="273"/>
      <c r="P505" s="273"/>
      <c r="Q505" s="273"/>
      <c r="R505" s="273"/>
      <c r="S505" s="273"/>
      <c r="T505" s="273"/>
      <c r="U505" s="273"/>
      <c r="V505" s="273"/>
      <c r="W505" s="273"/>
      <c r="X505" s="273"/>
      <c r="Y505" s="273"/>
      <c r="Z505" s="273"/>
    </row>
    <row r="506" customFormat="false" ht="15" hidden="false" customHeight="false" outlineLevel="0" collapsed="false">
      <c r="A506" s="544" t="s">
        <v>2437</v>
      </c>
      <c r="B506" s="545" t="s">
        <v>2438</v>
      </c>
      <c r="C506" s="546" t="s">
        <v>2275</v>
      </c>
      <c r="D506" s="546" t="s">
        <v>7</v>
      </c>
      <c r="E506" s="546" t="s">
        <v>3711</v>
      </c>
      <c r="F506" s="546" t="s">
        <v>5490</v>
      </c>
      <c r="G506" s="546" t="s">
        <v>5491</v>
      </c>
      <c r="H506" s="546" t="s">
        <v>5491</v>
      </c>
      <c r="I506" s="546" t="s">
        <v>5210</v>
      </c>
      <c r="J506" s="547" t="n">
        <v>4404945.9362074</v>
      </c>
      <c r="K506" s="548" t="s">
        <v>5489</v>
      </c>
      <c r="L506" s="273"/>
      <c r="M506" s="273"/>
      <c r="N506" s="273"/>
      <c r="O506" s="273"/>
      <c r="P506" s="273"/>
      <c r="Q506" s="273"/>
      <c r="R506" s="273"/>
      <c r="S506" s="273"/>
      <c r="T506" s="273"/>
      <c r="U506" s="273"/>
      <c r="V506" s="273"/>
      <c r="W506" s="273"/>
      <c r="X506" s="273"/>
      <c r="Y506" s="273"/>
      <c r="Z506" s="273"/>
    </row>
    <row r="507" customFormat="false" ht="15" hidden="false" customHeight="false" outlineLevel="0" collapsed="false">
      <c r="A507" s="544" t="s">
        <v>2818</v>
      </c>
      <c r="B507" s="545" t="s">
        <v>2819</v>
      </c>
      <c r="C507" s="546" t="s">
        <v>2275</v>
      </c>
      <c r="D507" s="546" t="s">
        <v>1199</v>
      </c>
      <c r="E507" s="546" t="s">
        <v>5344</v>
      </c>
      <c r="F507" s="546" t="s">
        <v>5492</v>
      </c>
      <c r="G507" s="546" t="s">
        <v>5493</v>
      </c>
      <c r="H507" s="546" t="s">
        <v>5493</v>
      </c>
      <c r="I507" s="546" t="s">
        <v>5210</v>
      </c>
      <c r="J507" s="547" t="n">
        <v>4405069.0522541</v>
      </c>
      <c r="K507" s="548" t="s">
        <v>5489</v>
      </c>
      <c r="L507" s="273"/>
      <c r="M507" s="273"/>
      <c r="N507" s="273"/>
      <c r="O507" s="273"/>
      <c r="P507" s="273"/>
      <c r="Q507" s="273"/>
      <c r="R507" s="273"/>
      <c r="S507" s="273"/>
      <c r="T507" s="273"/>
      <c r="U507" s="273"/>
      <c r="V507" s="273"/>
      <c r="W507" s="273"/>
      <c r="X507" s="273"/>
      <c r="Y507" s="273"/>
      <c r="Z507" s="273"/>
    </row>
    <row r="508" customFormat="false" ht="15" hidden="false" customHeight="false" outlineLevel="0" collapsed="false">
      <c r="A508" s="544" t="s">
        <v>2021</v>
      </c>
      <c r="B508" s="545" t="s">
        <v>2022</v>
      </c>
      <c r="C508" s="546" t="s">
        <v>2275</v>
      </c>
      <c r="D508" s="546" t="s">
        <v>1199</v>
      </c>
      <c r="E508" s="546" t="s">
        <v>3449</v>
      </c>
      <c r="F508" s="546" t="s">
        <v>5494</v>
      </c>
      <c r="G508" s="546" t="s">
        <v>5495</v>
      </c>
      <c r="H508" s="546" t="s">
        <v>5495</v>
      </c>
      <c r="I508" s="546" t="s">
        <v>5210</v>
      </c>
      <c r="J508" s="547" t="n">
        <v>4405191.9784331</v>
      </c>
      <c r="K508" s="548" t="s">
        <v>5496</v>
      </c>
      <c r="L508" s="273"/>
      <c r="M508" s="273"/>
      <c r="N508" s="273"/>
      <c r="O508" s="273"/>
      <c r="P508" s="273"/>
      <c r="Q508" s="273"/>
      <c r="R508" s="273"/>
      <c r="S508" s="273"/>
      <c r="T508" s="273"/>
      <c r="U508" s="273"/>
      <c r="V508" s="273"/>
      <c r="W508" s="273"/>
      <c r="X508" s="273"/>
      <c r="Y508" s="273"/>
      <c r="Z508" s="273"/>
    </row>
    <row r="509" customFormat="false" ht="15" hidden="false" customHeight="false" outlineLevel="0" collapsed="false">
      <c r="A509" s="544" t="s">
        <v>2944</v>
      </c>
      <c r="B509" s="545" t="s">
        <v>2945</v>
      </c>
      <c r="C509" s="546" t="s">
        <v>2275</v>
      </c>
      <c r="D509" s="546" t="s">
        <v>1199</v>
      </c>
      <c r="E509" s="546" t="s">
        <v>3449</v>
      </c>
      <c r="F509" s="546" t="s">
        <v>5497</v>
      </c>
      <c r="G509" s="546" t="s">
        <v>5498</v>
      </c>
      <c r="H509" s="546" t="s">
        <v>5498</v>
      </c>
      <c r="I509" s="546" t="s">
        <v>5210</v>
      </c>
      <c r="J509" s="547" t="n">
        <v>4405313.4356138</v>
      </c>
      <c r="K509" s="548" t="s">
        <v>5496</v>
      </c>
      <c r="L509" s="273"/>
      <c r="M509" s="273"/>
      <c r="N509" s="273"/>
      <c r="O509" s="273"/>
      <c r="P509" s="273"/>
      <c r="Q509" s="273"/>
      <c r="R509" s="273"/>
      <c r="S509" s="273"/>
      <c r="T509" s="273"/>
      <c r="U509" s="273"/>
      <c r="V509" s="273"/>
      <c r="W509" s="273"/>
      <c r="X509" s="273"/>
      <c r="Y509" s="273"/>
      <c r="Z509" s="273"/>
    </row>
    <row r="510" customFormat="false" ht="15" hidden="false" customHeight="false" outlineLevel="0" collapsed="false">
      <c r="A510" s="544" t="s">
        <v>5499</v>
      </c>
      <c r="B510" s="545" t="s">
        <v>5500</v>
      </c>
      <c r="C510" s="546" t="s">
        <v>2275</v>
      </c>
      <c r="D510" s="546" t="s">
        <v>7</v>
      </c>
      <c r="E510" s="546" t="s">
        <v>5284</v>
      </c>
      <c r="F510" s="546" t="s">
        <v>5501</v>
      </c>
      <c r="G510" s="546" t="s">
        <v>5502</v>
      </c>
      <c r="H510" s="546" t="s">
        <v>5502</v>
      </c>
      <c r="I510" s="546" t="s">
        <v>5210</v>
      </c>
      <c r="J510" s="547" t="n">
        <v>4405432.1938748</v>
      </c>
      <c r="K510" s="548" t="s">
        <v>5496</v>
      </c>
      <c r="L510" s="273"/>
      <c r="M510" s="273"/>
      <c r="N510" s="273"/>
      <c r="O510" s="273"/>
      <c r="P510" s="273"/>
      <c r="Q510" s="273"/>
      <c r="R510" s="273"/>
      <c r="S510" s="273"/>
      <c r="T510" s="273"/>
      <c r="U510" s="273"/>
      <c r="V510" s="273"/>
      <c r="W510" s="273"/>
      <c r="X510" s="273"/>
      <c r="Y510" s="273"/>
      <c r="Z510" s="273"/>
    </row>
    <row r="511" customFormat="false" ht="15" hidden="false" customHeight="false" outlineLevel="0" collapsed="false">
      <c r="A511" s="544" t="s">
        <v>2708</v>
      </c>
      <c r="B511" s="545" t="s">
        <v>2709</v>
      </c>
      <c r="C511" s="546" t="s">
        <v>2275</v>
      </c>
      <c r="D511" s="546" t="s">
        <v>7</v>
      </c>
      <c r="E511" s="546" t="s">
        <v>3807</v>
      </c>
      <c r="F511" s="546" t="s">
        <v>5503</v>
      </c>
      <c r="G511" s="546" t="s">
        <v>5504</v>
      </c>
      <c r="H511" s="546" t="s">
        <v>5504</v>
      </c>
      <c r="I511" s="546" t="s">
        <v>5210</v>
      </c>
      <c r="J511" s="547" t="n">
        <v>4405550.7130589</v>
      </c>
      <c r="K511" s="548" t="s">
        <v>5496</v>
      </c>
      <c r="L511" s="273"/>
      <c r="M511" s="273"/>
      <c r="N511" s="273"/>
      <c r="O511" s="273"/>
      <c r="P511" s="273"/>
      <c r="Q511" s="273"/>
      <c r="R511" s="273"/>
      <c r="S511" s="273"/>
      <c r="T511" s="273"/>
      <c r="U511" s="273"/>
      <c r="V511" s="273"/>
      <c r="W511" s="273"/>
      <c r="X511" s="273"/>
      <c r="Y511" s="273"/>
      <c r="Z511" s="273"/>
    </row>
    <row r="512" customFormat="false" ht="15" hidden="false" customHeight="false" outlineLevel="0" collapsed="false">
      <c r="A512" s="544" t="s">
        <v>5505</v>
      </c>
      <c r="B512" s="545" t="s">
        <v>5506</v>
      </c>
      <c r="C512" s="546" t="s">
        <v>3367</v>
      </c>
      <c r="D512" s="546" t="s">
        <v>7</v>
      </c>
      <c r="E512" s="546" t="s">
        <v>5507</v>
      </c>
      <c r="F512" s="546" t="s">
        <v>5508</v>
      </c>
      <c r="G512" s="546" t="s">
        <v>5509</v>
      </c>
      <c r="H512" s="546" t="s">
        <v>5509</v>
      </c>
      <c r="I512" s="546" t="s">
        <v>5210</v>
      </c>
      <c r="J512" s="547" t="n">
        <v>4405669.1250546</v>
      </c>
      <c r="K512" s="548" t="s">
        <v>5510</v>
      </c>
      <c r="L512" s="273"/>
      <c r="M512" s="273"/>
      <c r="N512" s="273"/>
      <c r="O512" s="273"/>
      <c r="P512" s="273"/>
      <c r="Q512" s="273"/>
      <c r="R512" s="273"/>
      <c r="S512" s="273"/>
      <c r="T512" s="273"/>
      <c r="U512" s="273"/>
      <c r="V512" s="273"/>
      <c r="W512" s="273"/>
      <c r="X512" s="273"/>
      <c r="Y512" s="273"/>
      <c r="Z512" s="273"/>
    </row>
    <row r="513" customFormat="false" ht="15" hidden="false" customHeight="false" outlineLevel="0" collapsed="false">
      <c r="A513" s="544" t="s">
        <v>2848</v>
      </c>
      <c r="B513" s="545" t="s">
        <v>2849</v>
      </c>
      <c r="C513" s="546" t="s">
        <v>2275</v>
      </c>
      <c r="D513" s="546" t="s">
        <v>7</v>
      </c>
      <c r="E513" s="546" t="s">
        <v>4125</v>
      </c>
      <c r="F513" s="546" t="s">
        <v>5511</v>
      </c>
      <c r="G513" s="546" t="s">
        <v>5512</v>
      </c>
      <c r="H513" s="546" t="s">
        <v>5512</v>
      </c>
      <c r="I513" s="546" t="s">
        <v>5210</v>
      </c>
      <c r="J513" s="547" t="n">
        <v>4405784.7262284</v>
      </c>
      <c r="K513" s="548" t="s">
        <v>5510</v>
      </c>
      <c r="L513" s="273"/>
      <c r="M513" s="273"/>
      <c r="N513" s="273"/>
      <c r="O513" s="273"/>
      <c r="P513" s="273"/>
      <c r="Q513" s="273"/>
      <c r="R513" s="273"/>
      <c r="S513" s="273"/>
      <c r="T513" s="273"/>
      <c r="U513" s="273"/>
      <c r="V513" s="273"/>
      <c r="W513" s="273"/>
      <c r="X513" s="273"/>
      <c r="Y513" s="273"/>
      <c r="Z513" s="273"/>
    </row>
    <row r="514" customFormat="false" ht="15" hidden="false" customHeight="false" outlineLevel="0" collapsed="false">
      <c r="A514" s="544" t="s">
        <v>5513</v>
      </c>
      <c r="B514" s="545" t="s">
        <v>5514</v>
      </c>
      <c r="C514" s="546" t="s">
        <v>2275</v>
      </c>
      <c r="D514" s="546" t="s">
        <v>7</v>
      </c>
      <c r="E514" s="546" t="s">
        <v>5515</v>
      </c>
      <c r="F514" s="546" t="s">
        <v>5516</v>
      </c>
      <c r="G514" s="546" t="s">
        <v>5517</v>
      </c>
      <c r="H514" s="546" t="s">
        <v>5517</v>
      </c>
      <c r="I514" s="546" t="s">
        <v>5210</v>
      </c>
      <c r="J514" s="547" t="n">
        <v>4405899.8961613</v>
      </c>
      <c r="K514" s="548" t="s">
        <v>5510</v>
      </c>
      <c r="L514" s="273"/>
      <c r="M514" s="273"/>
      <c r="N514" s="273"/>
      <c r="O514" s="273"/>
      <c r="P514" s="273"/>
      <c r="Q514" s="273"/>
      <c r="R514" s="273"/>
      <c r="S514" s="273"/>
      <c r="T514" s="273"/>
      <c r="U514" s="273"/>
      <c r="V514" s="273"/>
      <c r="W514" s="273"/>
      <c r="X514" s="273"/>
      <c r="Y514" s="273"/>
      <c r="Z514" s="273"/>
    </row>
    <row r="515" customFormat="false" ht="15" hidden="false" customHeight="false" outlineLevel="0" collapsed="false">
      <c r="A515" s="544" t="s">
        <v>5518</v>
      </c>
      <c r="B515" s="545" t="s">
        <v>2995</v>
      </c>
      <c r="C515" s="546" t="s">
        <v>2275</v>
      </c>
      <c r="D515" s="546" t="s">
        <v>7</v>
      </c>
      <c r="E515" s="546" t="s">
        <v>3874</v>
      </c>
      <c r="F515" s="546" t="s">
        <v>5519</v>
      </c>
      <c r="G515" s="546" t="s">
        <v>5520</v>
      </c>
      <c r="H515" s="546" t="s">
        <v>5520</v>
      </c>
      <c r="I515" s="546" t="s">
        <v>5210</v>
      </c>
      <c r="J515" s="547" t="n">
        <v>4406013.4986979</v>
      </c>
      <c r="K515" s="548" t="s">
        <v>5510</v>
      </c>
      <c r="L515" s="273"/>
      <c r="M515" s="273"/>
      <c r="N515" s="273"/>
      <c r="O515" s="273"/>
      <c r="P515" s="273"/>
      <c r="Q515" s="273"/>
      <c r="R515" s="273"/>
      <c r="S515" s="273"/>
      <c r="T515" s="273"/>
      <c r="U515" s="273"/>
      <c r="V515" s="273"/>
      <c r="W515" s="273"/>
      <c r="X515" s="273"/>
      <c r="Y515" s="273"/>
      <c r="Z515" s="273"/>
    </row>
    <row r="516" customFormat="false" ht="15" hidden="false" customHeight="false" outlineLevel="0" collapsed="false">
      <c r="A516" s="544" t="s">
        <v>3066</v>
      </c>
      <c r="B516" s="545" t="s">
        <v>3067</v>
      </c>
      <c r="C516" s="546" t="s">
        <v>2275</v>
      </c>
      <c r="D516" s="546" t="s">
        <v>1456</v>
      </c>
      <c r="E516" s="546" t="s">
        <v>5521</v>
      </c>
      <c r="F516" s="546" t="s">
        <v>5522</v>
      </c>
      <c r="G516" s="546" t="s">
        <v>5523</v>
      </c>
      <c r="H516" s="546" t="s">
        <v>5523</v>
      </c>
      <c r="I516" s="546" t="s">
        <v>5210</v>
      </c>
      <c r="J516" s="547" t="n">
        <v>4406124.8342204</v>
      </c>
      <c r="K516" s="548" t="s">
        <v>5524</v>
      </c>
      <c r="L516" s="273"/>
      <c r="M516" s="273"/>
      <c r="N516" s="273"/>
      <c r="O516" s="273"/>
      <c r="P516" s="273"/>
      <c r="Q516" s="273"/>
      <c r="R516" s="273"/>
      <c r="S516" s="273"/>
      <c r="T516" s="273"/>
      <c r="U516" s="273"/>
      <c r="V516" s="273"/>
      <c r="W516" s="273"/>
      <c r="X516" s="273"/>
      <c r="Y516" s="273"/>
      <c r="Z516" s="273"/>
    </row>
    <row r="517" customFormat="false" ht="15" hidden="false" customHeight="false" outlineLevel="0" collapsed="false">
      <c r="A517" s="544" t="s">
        <v>5525</v>
      </c>
      <c r="B517" s="545" t="s">
        <v>5526</v>
      </c>
      <c r="C517" s="546" t="s">
        <v>2275</v>
      </c>
      <c r="D517" s="546" t="s">
        <v>1147</v>
      </c>
      <c r="E517" s="546" t="s">
        <v>5527</v>
      </c>
      <c r="F517" s="546" t="s">
        <v>5528</v>
      </c>
      <c r="G517" s="546" t="s">
        <v>5529</v>
      </c>
      <c r="H517" s="546" t="s">
        <v>5529</v>
      </c>
      <c r="I517" s="546" t="s">
        <v>5210</v>
      </c>
      <c r="J517" s="547" t="n">
        <v>4406235.8095567</v>
      </c>
      <c r="K517" s="548" t="s">
        <v>5524</v>
      </c>
      <c r="L517" s="273"/>
      <c r="M517" s="273"/>
      <c r="N517" s="273"/>
      <c r="O517" s="273"/>
      <c r="P517" s="273"/>
      <c r="Q517" s="273"/>
      <c r="R517" s="273"/>
      <c r="S517" s="273"/>
      <c r="T517" s="273"/>
      <c r="U517" s="273"/>
      <c r="V517" s="273"/>
      <c r="W517" s="273"/>
      <c r="X517" s="273"/>
      <c r="Y517" s="273"/>
      <c r="Z517" s="273"/>
    </row>
    <row r="518" customFormat="false" ht="15" hidden="false" customHeight="false" outlineLevel="0" collapsed="false">
      <c r="A518" s="544" t="s">
        <v>1050</v>
      </c>
      <c r="B518" s="545" t="s">
        <v>1051</v>
      </c>
      <c r="C518" s="546" t="s">
        <v>3367</v>
      </c>
      <c r="D518" s="546" t="s">
        <v>1039</v>
      </c>
      <c r="E518" s="546" t="s">
        <v>4125</v>
      </c>
      <c r="F518" s="546" t="s">
        <v>4502</v>
      </c>
      <c r="G518" s="546" t="s">
        <v>5530</v>
      </c>
      <c r="H518" s="546" t="s">
        <v>5530</v>
      </c>
      <c r="I518" s="546" t="s">
        <v>5210</v>
      </c>
      <c r="J518" s="547" t="n">
        <v>4406346.2542466</v>
      </c>
      <c r="K518" s="548" t="s">
        <v>5524</v>
      </c>
      <c r="L518" s="273"/>
      <c r="M518" s="273"/>
      <c r="N518" s="273"/>
      <c r="O518" s="273"/>
      <c r="P518" s="273"/>
      <c r="Q518" s="273"/>
      <c r="R518" s="273"/>
      <c r="S518" s="273"/>
      <c r="T518" s="273"/>
      <c r="U518" s="273"/>
      <c r="V518" s="273"/>
      <c r="W518" s="273"/>
      <c r="X518" s="273"/>
      <c r="Y518" s="273"/>
      <c r="Z518" s="273"/>
    </row>
    <row r="519" customFormat="false" ht="15" hidden="false" customHeight="false" outlineLevel="0" collapsed="false">
      <c r="A519" s="544" t="s">
        <v>2880</v>
      </c>
      <c r="B519" s="545" t="s">
        <v>2881</v>
      </c>
      <c r="C519" s="546" t="s">
        <v>2275</v>
      </c>
      <c r="D519" s="546" t="s">
        <v>7</v>
      </c>
      <c r="E519" s="546" t="s">
        <v>3874</v>
      </c>
      <c r="F519" s="546" t="s">
        <v>5531</v>
      </c>
      <c r="G519" s="546" t="s">
        <v>5532</v>
      </c>
      <c r="H519" s="546" t="s">
        <v>5532</v>
      </c>
      <c r="I519" s="546" t="s">
        <v>5210</v>
      </c>
      <c r="J519" s="547" t="n">
        <v>4406455.1000268</v>
      </c>
      <c r="K519" s="548" t="s">
        <v>5524</v>
      </c>
      <c r="L519" s="273"/>
      <c r="M519" s="273"/>
      <c r="N519" s="273"/>
      <c r="O519" s="273"/>
      <c r="P519" s="273"/>
      <c r="Q519" s="273"/>
      <c r="R519" s="273"/>
      <c r="S519" s="273"/>
      <c r="T519" s="273"/>
      <c r="U519" s="273"/>
      <c r="V519" s="273"/>
      <c r="W519" s="273"/>
      <c r="X519" s="273"/>
      <c r="Y519" s="273"/>
      <c r="Z519" s="273"/>
    </row>
    <row r="520" customFormat="false" ht="15" hidden="false" customHeight="false" outlineLevel="0" collapsed="false">
      <c r="A520" s="544" t="s">
        <v>5533</v>
      </c>
      <c r="B520" s="545" t="s">
        <v>5534</v>
      </c>
      <c r="C520" s="546" t="s">
        <v>2275</v>
      </c>
      <c r="D520" s="546" t="s">
        <v>7</v>
      </c>
      <c r="E520" s="546" t="s">
        <v>5284</v>
      </c>
      <c r="F520" s="546" t="s">
        <v>5535</v>
      </c>
      <c r="G520" s="546" t="s">
        <v>5536</v>
      </c>
      <c r="H520" s="546" t="s">
        <v>5536</v>
      </c>
      <c r="I520" s="546" t="s">
        <v>5210</v>
      </c>
      <c r="J520" s="547" t="n">
        <v>4406562.5898716</v>
      </c>
      <c r="K520" s="548" t="s">
        <v>5537</v>
      </c>
      <c r="L520" s="273"/>
      <c r="M520" s="273"/>
      <c r="N520" s="273"/>
      <c r="O520" s="273"/>
      <c r="P520" s="273"/>
      <c r="Q520" s="273"/>
      <c r="R520" s="273"/>
      <c r="S520" s="273"/>
      <c r="T520" s="273"/>
      <c r="U520" s="273"/>
      <c r="V520" s="273"/>
      <c r="W520" s="273"/>
      <c r="X520" s="273"/>
      <c r="Y520" s="273"/>
      <c r="Z520" s="273"/>
    </row>
    <row r="521" customFormat="false" ht="15" hidden="false" customHeight="false" outlineLevel="0" collapsed="false">
      <c r="A521" s="544" t="s">
        <v>5538</v>
      </c>
      <c r="B521" s="545" t="s">
        <v>5539</v>
      </c>
      <c r="C521" s="546" t="s">
        <v>2275</v>
      </c>
      <c r="D521" s="546" t="s">
        <v>7</v>
      </c>
      <c r="E521" s="546" t="s">
        <v>5540</v>
      </c>
      <c r="F521" s="546" t="s">
        <v>5541</v>
      </c>
      <c r="G521" s="546" t="s">
        <v>5542</v>
      </c>
      <c r="H521" s="546" t="s">
        <v>5542</v>
      </c>
      <c r="I521" s="546" t="s">
        <v>5210</v>
      </c>
      <c r="J521" s="547" t="n">
        <v>4406669.3746871</v>
      </c>
      <c r="K521" s="548" t="s">
        <v>5537</v>
      </c>
      <c r="L521" s="273"/>
      <c r="M521" s="273"/>
      <c r="N521" s="273"/>
      <c r="O521" s="273"/>
      <c r="P521" s="273"/>
      <c r="Q521" s="273"/>
      <c r="R521" s="273"/>
      <c r="S521" s="273"/>
      <c r="T521" s="273"/>
      <c r="U521" s="273"/>
      <c r="V521" s="273"/>
      <c r="W521" s="273"/>
      <c r="X521" s="273"/>
      <c r="Y521" s="273"/>
      <c r="Z521" s="273"/>
    </row>
    <row r="522" customFormat="false" ht="15" hidden="false" customHeight="false" outlineLevel="0" collapsed="false">
      <c r="A522" s="544" t="s">
        <v>2875</v>
      </c>
      <c r="B522" s="545" t="s">
        <v>2876</v>
      </c>
      <c r="C522" s="546" t="s">
        <v>2275</v>
      </c>
      <c r="D522" s="546" t="s">
        <v>7</v>
      </c>
      <c r="E522" s="546" t="s">
        <v>4125</v>
      </c>
      <c r="F522" s="546" t="s">
        <v>5543</v>
      </c>
      <c r="G522" s="546" t="s">
        <v>5544</v>
      </c>
      <c r="H522" s="546" t="s">
        <v>5544</v>
      </c>
      <c r="I522" s="546" t="s">
        <v>5210</v>
      </c>
      <c r="J522" s="547" t="n">
        <v>4406772.8641197</v>
      </c>
      <c r="K522" s="548" t="s">
        <v>5537</v>
      </c>
      <c r="L522" s="273"/>
      <c r="M522" s="273"/>
      <c r="N522" s="273"/>
      <c r="O522" s="273"/>
      <c r="P522" s="273"/>
      <c r="Q522" s="273"/>
      <c r="R522" s="273"/>
      <c r="S522" s="273"/>
      <c r="T522" s="273"/>
      <c r="U522" s="273"/>
      <c r="V522" s="273"/>
      <c r="W522" s="273"/>
      <c r="X522" s="273"/>
      <c r="Y522" s="273"/>
      <c r="Z522" s="273"/>
    </row>
    <row r="523" customFormat="false" ht="15" hidden="false" customHeight="false" outlineLevel="0" collapsed="false">
      <c r="A523" s="544" t="s">
        <v>5545</v>
      </c>
      <c r="B523" s="545" t="s">
        <v>5546</v>
      </c>
      <c r="C523" s="546" t="s">
        <v>1884</v>
      </c>
      <c r="D523" s="546" t="s">
        <v>25</v>
      </c>
      <c r="E523" s="546" t="s">
        <v>5547</v>
      </c>
      <c r="F523" s="546" t="s">
        <v>5548</v>
      </c>
      <c r="G523" s="546" t="s">
        <v>5549</v>
      </c>
      <c r="H523" s="546" t="s">
        <v>5549</v>
      </c>
      <c r="I523" s="546" t="s">
        <v>5210</v>
      </c>
      <c r="J523" s="547" t="n">
        <v>4406875.1856831</v>
      </c>
      <c r="K523" s="548" t="s">
        <v>5537</v>
      </c>
      <c r="L523" s="273"/>
      <c r="M523" s="273"/>
      <c r="N523" s="273"/>
      <c r="O523" s="273"/>
      <c r="P523" s="273"/>
      <c r="Q523" s="273"/>
      <c r="R523" s="273"/>
      <c r="S523" s="273"/>
      <c r="T523" s="273"/>
      <c r="U523" s="273"/>
      <c r="V523" s="273"/>
      <c r="W523" s="273"/>
      <c r="X523" s="273"/>
      <c r="Y523" s="273"/>
      <c r="Z523" s="273"/>
    </row>
    <row r="524" customFormat="false" ht="15" hidden="false" customHeight="false" outlineLevel="0" collapsed="false">
      <c r="A524" s="544" t="s">
        <v>2239</v>
      </c>
      <c r="B524" s="545" t="s">
        <v>2240</v>
      </c>
      <c r="C524" s="546" t="s">
        <v>2275</v>
      </c>
      <c r="D524" s="546" t="s">
        <v>7</v>
      </c>
      <c r="E524" s="546" t="s">
        <v>5379</v>
      </c>
      <c r="F524" s="546" t="s">
        <v>5550</v>
      </c>
      <c r="G524" s="546" t="s">
        <v>5551</v>
      </c>
      <c r="H524" s="546" t="s">
        <v>5551</v>
      </c>
      <c r="I524" s="546" t="s">
        <v>5210</v>
      </c>
      <c r="J524" s="547" t="n">
        <v>4406977.1461582</v>
      </c>
      <c r="K524" s="548" t="s">
        <v>5552</v>
      </c>
      <c r="L524" s="273"/>
      <c r="M524" s="273"/>
      <c r="N524" s="273"/>
      <c r="O524" s="273"/>
      <c r="P524" s="273"/>
      <c r="Q524" s="273"/>
      <c r="R524" s="273"/>
      <c r="S524" s="273"/>
      <c r="T524" s="273"/>
      <c r="U524" s="273"/>
      <c r="V524" s="273"/>
      <c r="W524" s="273"/>
      <c r="X524" s="273"/>
      <c r="Y524" s="273"/>
      <c r="Z524" s="273"/>
    </row>
    <row r="525" customFormat="false" ht="15" hidden="false" customHeight="false" outlineLevel="0" collapsed="false">
      <c r="A525" s="544" t="s">
        <v>5553</v>
      </c>
      <c r="B525" s="545" t="s">
        <v>5554</v>
      </c>
      <c r="C525" s="546" t="s">
        <v>3367</v>
      </c>
      <c r="D525" s="546" t="s">
        <v>7</v>
      </c>
      <c r="E525" s="546" t="s">
        <v>5555</v>
      </c>
      <c r="F525" s="546" t="s">
        <v>5556</v>
      </c>
      <c r="G525" s="546" t="s">
        <v>5557</v>
      </c>
      <c r="H525" s="546" t="s">
        <v>5557</v>
      </c>
      <c r="I525" s="546" t="s">
        <v>5210</v>
      </c>
      <c r="J525" s="547" t="n">
        <v>4407078.6880524</v>
      </c>
      <c r="K525" s="548" t="s">
        <v>5552</v>
      </c>
      <c r="L525" s="273"/>
      <c r="M525" s="273"/>
      <c r="N525" s="273"/>
      <c r="O525" s="273"/>
      <c r="P525" s="273"/>
      <c r="Q525" s="273"/>
      <c r="R525" s="273"/>
      <c r="S525" s="273"/>
      <c r="T525" s="273"/>
      <c r="U525" s="273"/>
      <c r="V525" s="273"/>
      <c r="W525" s="273"/>
      <c r="X525" s="273"/>
      <c r="Y525" s="273"/>
      <c r="Z525" s="273"/>
    </row>
    <row r="526" customFormat="false" ht="15" hidden="false" customHeight="false" outlineLevel="0" collapsed="false">
      <c r="A526" s="544" t="s">
        <v>2469</v>
      </c>
      <c r="B526" s="545" t="s">
        <v>2470</v>
      </c>
      <c r="C526" s="546" t="s">
        <v>2275</v>
      </c>
      <c r="D526" s="546" t="s">
        <v>7</v>
      </c>
      <c r="E526" s="546" t="s">
        <v>4224</v>
      </c>
      <c r="F526" s="546" t="s">
        <v>5558</v>
      </c>
      <c r="G526" s="546" t="s">
        <v>5559</v>
      </c>
      <c r="H526" s="546" t="s">
        <v>5559</v>
      </c>
      <c r="I526" s="546" t="s">
        <v>5210</v>
      </c>
      <c r="J526" s="547" t="n">
        <v>4407180.0689227</v>
      </c>
      <c r="K526" s="548" t="s">
        <v>5552</v>
      </c>
      <c r="L526" s="273"/>
      <c r="M526" s="273"/>
      <c r="N526" s="273"/>
      <c r="O526" s="273"/>
      <c r="P526" s="273"/>
      <c r="Q526" s="273"/>
      <c r="R526" s="273"/>
      <c r="S526" s="273"/>
      <c r="T526" s="273"/>
      <c r="U526" s="273"/>
      <c r="V526" s="273"/>
      <c r="W526" s="273"/>
      <c r="X526" s="273"/>
      <c r="Y526" s="273"/>
      <c r="Z526" s="273"/>
    </row>
    <row r="527" customFormat="false" ht="15" hidden="false" customHeight="false" outlineLevel="0" collapsed="false">
      <c r="A527" s="544" t="s">
        <v>2086</v>
      </c>
      <c r="B527" s="545" t="s">
        <v>2087</v>
      </c>
      <c r="C527" s="546" t="s">
        <v>2275</v>
      </c>
      <c r="D527" s="546" t="s">
        <v>7</v>
      </c>
      <c r="E527" s="546" t="s">
        <v>4540</v>
      </c>
      <c r="F527" s="546" t="s">
        <v>5560</v>
      </c>
      <c r="G527" s="546" t="s">
        <v>5561</v>
      </c>
      <c r="H527" s="546" t="s">
        <v>5561</v>
      </c>
      <c r="I527" s="546" t="s">
        <v>5210</v>
      </c>
      <c r="J527" s="547" t="n">
        <v>4407278.5018032</v>
      </c>
      <c r="K527" s="548" t="s">
        <v>5552</v>
      </c>
      <c r="L527" s="273"/>
      <c r="M527" s="273"/>
      <c r="N527" s="273"/>
      <c r="O527" s="273"/>
      <c r="P527" s="273"/>
      <c r="Q527" s="273"/>
      <c r="R527" s="273"/>
      <c r="S527" s="273"/>
      <c r="T527" s="273"/>
      <c r="U527" s="273"/>
      <c r="V527" s="273"/>
      <c r="W527" s="273"/>
      <c r="X527" s="273"/>
      <c r="Y527" s="273"/>
      <c r="Z527" s="273"/>
    </row>
    <row r="528" customFormat="false" ht="15" hidden="false" customHeight="false" outlineLevel="0" collapsed="false">
      <c r="A528" s="544" t="s">
        <v>5562</v>
      </c>
      <c r="B528" s="545" t="s">
        <v>5563</v>
      </c>
      <c r="C528" s="546" t="s">
        <v>2275</v>
      </c>
      <c r="D528" s="546" t="s">
        <v>7</v>
      </c>
      <c r="E528" s="546" t="s">
        <v>5564</v>
      </c>
      <c r="F528" s="546" t="s">
        <v>4866</v>
      </c>
      <c r="G528" s="546" t="s">
        <v>5565</v>
      </c>
      <c r="H528" s="546" t="s">
        <v>5565</v>
      </c>
      <c r="I528" s="546" t="s">
        <v>5210</v>
      </c>
      <c r="J528" s="547" t="n">
        <v>4407376.035297</v>
      </c>
      <c r="K528" s="548" t="s">
        <v>5552</v>
      </c>
      <c r="L528" s="273"/>
      <c r="M528" s="273"/>
      <c r="N528" s="273"/>
      <c r="O528" s="273"/>
      <c r="P528" s="273"/>
      <c r="Q528" s="273"/>
      <c r="R528" s="273"/>
      <c r="S528" s="273"/>
      <c r="T528" s="273"/>
      <c r="U528" s="273"/>
      <c r="V528" s="273"/>
      <c r="W528" s="273"/>
      <c r="X528" s="273"/>
      <c r="Y528" s="273"/>
      <c r="Z528" s="273"/>
    </row>
    <row r="529" customFormat="false" ht="15" hidden="false" customHeight="false" outlineLevel="0" collapsed="false">
      <c r="A529" s="544" t="s">
        <v>5566</v>
      </c>
      <c r="B529" s="545" t="s">
        <v>5567</v>
      </c>
      <c r="C529" s="546" t="s">
        <v>3311</v>
      </c>
      <c r="D529" s="546" t="s">
        <v>2648</v>
      </c>
      <c r="E529" s="546" t="s">
        <v>4006</v>
      </c>
      <c r="F529" s="546" t="s">
        <v>5568</v>
      </c>
      <c r="G529" s="546" t="s">
        <v>5569</v>
      </c>
      <c r="H529" s="546" t="s">
        <v>5569</v>
      </c>
      <c r="I529" s="546" t="s">
        <v>5210</v>
      </c>
      <c r="J529" s="547" t="n">
        <v>4407472.9729596</v>
      </c>
      <c r="K529" s="548" t="s">
        <v>5570</v>
      </c>
      <c r="L529" s="273"/>
      <c r="M529" s="273"/>
      <c r="N529" s="273"/>
      <c r="O529" s="273"/>
      <c r="P529" s="273"/>
      <c r="Q529" s="273"/>
      <c r="R529" s="273"/>
      <c r="S529" s="273"/>
      <c r="T529" s="273"/>
      <c r="U529" s="273"/>
      <c r="V529" s="273"/>
      <c r="W529" s="273"/>
      <c r="X529" s="273"/>
      <c r="Y529" s="273"/>
      <c r="Z529" s="273"/>
    </row>
    <row r="530" customFormat="false" ht="15" hidden="false" customHeight="false" outlineLevel="0" collapsed="false">
      <c r="A530" s="544" t="s">
        <v>2457</v>
      </c>
      <c r="B530" s="545" t="s">
        <v>2458</v>
      </c>
      <c r="C530" s="546" t="s">
        <v>2275</v>
      </c>
      <c r="D530" s="546" t="s">
        <v>7</v>
      </c>
      <c r="E530" s="546" t="s">
        <v>4125</v>
      </c>
      <c r="F530" s="546" t="s">
        <v>5571</v>
      </c>
      <c r="G530" s="546" t="s">
        <v>5572</v>
      </c>
      <c r="H530" s="546" t="s">
        <v>5572</v>
      </c>
      <c r="I530" s="546" t="s">
        <v>5210</v>
      </c>
      <c r="J530" s="547" t="n">
        <v>4407568.6677072</v>
      </c>
      <c r="K530" s="548" t="s">
        <v>5570</v>
      </c>
      <c r="L530" s="273"/>
      <c r="M530" s="273"/>
      <c r="N530" s="273"/>
      <c r="O530" s="273"/>
      <c r="P530" s="273"/>
      <c r="Q530" s="273"/>
      <c r="R530" s="273"/>
      <c r="S530" s="273"/>
      <c r="T530" s="273"/>
      <c r="U530" s="273"/>
      <c r="V530" s="273"/>
      <c r="W530" s="273"/>
      <c r="X530" s="273"/>
      <c r="Y530" s="273"/>
      <c r="Z530" s="273"/>
    </row>
    <row r="531" customFormat="false" ht="15" hidden="false" customHeight="false" outlineLevel="0" collapsed="false">
      <c r="A531" s="544" t="s">
        <v>2303</v>
      </c>
      <c r="B531" s="545" t="s">
        <v>2304</v>
      </c>
      <c r="C531" s="546" t="s">
        <v>2275</v>
      </c>
      <c r="D531" s="546" t="s">
        <v>7</v>
      </c>
      <c r="E531" s="546" t="s">
        <v>4349</v>
      </c>
      <c r="F531" s="546" t="s">
        <v>5573</v>
      </c>
      <c r="G531" s="546" t="s">
        <v>5574</v>
      </c>
      <c r="H531" s="546" t="s">
        <v>5574</v>
      </c>
      <c r="I531" s="546" t="s">
        <v>5210</v>
      </c>
      <c r="J531" s="547" t="n">
        <v>4407662.6835996</v>
      </c>
      <c r="K531" s="548" t="s">
        <v>5570</v>
      </c>
      <c r="L531" s="273"/>
      <c r="M531" s="273"/>
      <c r="N531" s="273"/>
      <c r="O531" s="273"/>
      <c r="P531" s="273"/>
      <c r="Q531" s="273"/>
      <c r="R531" s="273"/>
      <c r="S531" s="273"/>
      <c r="T531" s="273"/>
      <c r="U531" s="273"/>
      <c r="V531" s="273"/>
      <c r="W531" s="273"/>
      <c r="X531" s="273"/>
      <c r="Y531" s="273"/>
      <c r="Z531" s="273"/>
    </row>
    <row r="532" customFormat="false" ht="15" hidden="false" customHeight="false" outlineLevel="0" collapsed="false">
      <c r="A532" s="544" t="s">
        <v>2465</v>
      </c>
      <c r="B532" s="545" t="s">
        <v>2466</v>
      </c>
      <c r="C532" s="546" t="s">
        <v>2275</v>
      </c>
      <c r="D532" s="546" t="s">
        <v>7</v>
      </c>
      <c r="E532" s="546" t="s">
        <v>4224</v>
      </c>
      <c r="F532" s="546" t="s">
        <v>5575</v>
      </c>
      <c r="G532" s="546" t="s">
        <v>5576</v>
      </c>
      <c r="H532" s="546" t="s">
        <v>5576</v>
      </c>
      <c r="I532" s="546" t="s">
        <v>5210</v>
      </c>
      <c r="J532" s="547" t="n">
        <v>4407752.6222722</v>
      </c>
      <c r="K532" s="548" t="s">
        <v>5570</v>
      </c>
      <c r="L532" s="273"/>
      <c r="M532" s="273"/>
      <c r="N532" s="273"/>
      <c r="O532" s="273"/>
      <c r="P532" s="273"/>
      <c r="Q532" s="273"/>
      <c r="R532" s="273"/>
      <c r="S532" s="273"/>
      <c r="T532" s="273"/>
      <c r="U532" s="273"/>
      <c r="V532" s="273"/>
      <c r="W532" s="273"/>
      <c r="X532" s="273"/>
      <c r="Y532" s="273"/>
      <c r="Z532" s="273"/>
    </row>
    <row r="533" customFormat="false" ht="15" hidden="false" customHeight="false" outlineLevel="0" collapsed="false">
      <c r="A533" s="544" t="s">
        <v>3163</v>
      </c>
      <c r="B533" s="545" t="s">
        <v>3055</v>
      </c>
      <c r="C533" s="546" t="s">
        <v>4327</v>
      </c>
      <c r="D533" s="546" t="s">
        <v>7</v>
      </c>
      <c r="E533" s="546" t="s">
        <v>3449</v>
      </c>
      <c r="F533" s="546" t="s">
        <v>5577</v>
      </c>
      <c r="G533" s="546" t="s">
        <v>5578</v>
      </c>
      <c r="H533" s="546" t="s">
        <v>5578</v>
      </c>
      <c r="I533" s="546" t="s">
        <v>5210</v>
      </c>
      <c r="J533" s="547" t="n">
        <v>4407841.3417761</v>
      </c>
      <c r="K533" s="548" t="s">
        <v>5579</v>
      </c>
      <c r="L533" s="273"/>
      <c r="M533" s="273"/>
      <c r="N533" s="273"/>
      <c r="O533" s="273"/>
      <c r="P533" s="273"/>
      <c r="Q533" s="273"/>
      <c r="R533" s="273"/>
      <c r="S533" s="273"/>
      <c r="T533" s="273"/>
      <c r="U533" s="273"/>
      <c r="V533" s="273"/>
      <c r="W533" s="273"/>
      <c r="X533" s="273"/>
      <c r="Y533" s="273"/>
      <c r="Z533" s="273"/>
    </row>
    <row r="534" customFormat="false" ht="15" hidden="false" customHeight="false" outlineLevel="0" collapsed="false">
      <c r="A534" s="544" t="s">
        <v>1741</v>
      </c>
      <c r="B534" s="545" t="s">
        <v>1742</v>
      </c>
      <c r="C534" s="546" t="s">
        <v>2275</v>
      </c>
      <c r="D534" s="546" t="s">
        <v>7</v>
      </c>
      <c r="E534" s="546" t="s">
        <v>5580</v>
      </c>
      <c r="F534" s="546" t="s">
        <v>5581</v>
      </c>
      <c r="G534" s="546" t="s">
        <v>5582</v>
      </c>
      <c r="H534" s="546" t="s">
        <v>5582</v>
      </c>
      <c r="I534" s="546" t="s">
        <v>5210</v>
      </c>
      <c r="J534" s="547" t="n">
        <v>4407929.0833868</v>
      </c>
      <c r="K534" s="548" t="s">
        <v>5579</v>
      </c>
      <c r="L534" s="273"/>
      <c r="M534" s="273"/>
      <c r="N534" s="273"/>
      <c r="O534" s="273"/>
      <c r="P534" s="273"/>
      <c r="Q534" s="273"/>
      <c r="R534" s="273"/>
      <c r="S534" s="273"/>
      <c r="T534" s="273"/>
      <c r="U534" s="273"/>
      <c r="V534" s="273"/>
      <c r="W534" s="273"/>
      <c r="X534" s="273"/>
      <c r="Y534" s="273"/>
      <c r="Z534" s="273"/>
    </row>
    <row r="535" customFormat="false" ht="15" hidden="false" customHeight="false" outlineLevel="0" collapsed="false">
      <c r="A535" s="544" t="s">
        <v>5583</v>
      </c>
      <c r="B535" s="545" t="s">
        <v>5584</v>
      </c>
      <c r="C535" s="546" t="s">
        <v>1884</v>
      </c>
      <c r="D535" s="546" t="s">
        <v>25</v>
      </c>
      <c r="E535" s="546" t="s">
        <v>5585</v>
      </c>
      <c r="F535" s="546" t="s">
        <v>3635</v>
      </c>
      <c r="G535" s="546" t="s">
        <v>5586</v>
      </c>
      <c r="H535" s="546" t="s">
        <v>5586</v>
      </c>
      <c r="I535" s="546" t="s">
        <v>5210</v>
      </c>
      <c r="J535" s="547" t="n">
        <v>4408016.2699129</v>
      </c>
      <c r="K535" s="548" t="s">
        <v>5579</v>
      </c>
      <c r="L535" s="273"/>
      <c r="M535" s="273"/>
      <c r="N535" s="273"/>
      <c r="O535" s="273"/>
      <c r="P535" s="273"/>
      <c r="Q535" s="273"/>
      <c r="R535" s="273"/>
      <c r="S535" s="273"/>
      <c r="T535" s="273"/>
      <c r="U535" s="273"/>
      <c r="V535" s="273"/>
      <c r="W535" s="273"/>
      <c r="X535" s="273"/>
      <c r="Y535" s="273"/>
      <c r="Z535" s="273"/>
    </row>
    <row r="536" customFormat="false" ht="15" hidden="false" customHeight="false" outlineLevel="0" collapsed="false">
      <c r="A536" s="544" t="s">
        <v>1470</v>
      </c>
      <c r="B536" s="545" t="s">
        <v>1471</v>
      </c>
      <c r="C536" s="546" t="s">
        <v>2275</v>
      </c>
      <c r="D536" s="546" t="s">
        <v>65</v>
      </c>
      <c r="E536" s="546" t="s">
        <v>5587</v>
      </c>
      <c r="F536" s="546" t="s">
        <v>5588</v>
      </c>
      <c r="G536" s="546" t="s">
        <v>5589</v>
      </c>
      <c r="H536" s="546" t="s">
        <v>5589</v>
      </c>
      <c r="I536" s="546" t="s">
        <v>5210</v>
      </c>
      <c r="J536" s="547" t="n">
        <v>4408103.1249747</v>
      </c>
      <c r="K536" s="548" t="s">
        <v>5579</v>
      </c>
      <c r="L536" s="273"/>
      <c r="M536" s="273"/>
      <c r="N536" s="273"/>
      <c r="O536" s="273"/>
      <c r="P536" s="273"/>
      <c r="Q536" s="273"/>
      <c r="R536" s="273"/>
      <c r="S536" s="273"/>
      <c r="T536" s="273"/>
      <c r="U536" s="273"/>
      <c r="V536" s="273"/>
      <c r="W536" s="273"/>
      <c r="X536" s="273"/>
      <c r="Y536" s="273"/>
      <c r="Z536" s="273"/>
    </row>
    <row r="537" customFormat="false" ht="15" hidden="false" customHeight="false" outlineLevel="0" collapsed="false">
      <c r="A537" s="544" t="s">
        <v>5590</v>
      </c>
      <c r="B537" s="545" t="s">
        <v>5591</v>
      </c>
      <c r="C537" s="546" t="s">
        <v>2275</v>
      </c>
      <c r="D537" s="546" t="s">
        <v>1456</v>
      </c>
      <c r="E537" s="546" t="s">
        <v>5592</v>
      </c>
      <c r="F537" s="546" t="s">
        <v>3780</v>
      </c>
      <c r="G537" s="546" t="s">
        <v>5593</v>
      </c>
      <c r="H537" s="546" t="s">
        <v>5593</v>
      </c>
      <c r="I537" s="546" t="s">
        <v>5210</v>
      </c>
      <c r="J537" s="547" t="n">
        <v>4408188.8670225</v>
      </c>
      <c r="K537" s="548" t="s">
        <v>5579</v>
      </c>
      <c r="L537" s="273"/>
      <c r="M537" s="273"/>
      <c r="N537" s="273"/>
      <c r="O537" s="273"/>
      <c r="P537" s="273"/>
      <c r="Q537" s="273"/>
      <c r="R537" s="273"/>
      <c r="S537" s="273"/>
      <c r="T537" s="273"/>
      <c r="U537" s="273"/>
      <c r="V537" s="273"/>
      <c r="W537" s="273"/>
      <c r="X537" s="273"/>
      <c r="Y537" s="273"/>
      <c r="Z537" s="273"/>
    </row>
    <row r="538" customFormat="false" ht="15" hidden="false" customHeight="false" outlineLevel="0" collapsed="false">
      <c r="A538" s="544" t="s">
        <v>5594</v>
      </c>
      <c r="B538" s="545" t="s">
        <v>5595</v>
      </c>
      <c r="C538" s="546" t="s">
        <v>3367</v>
      </c>
      <c r="D538" s="546" t="s">
        <v>7</v>
      </c>
      <c r="E538" s="546" t="s">
        <v>5596</v>
      </c>
      <c r="F538" s="546" t="s">
        <v>5597</v>
      </c>
      <c r="G538" s="546" t="s">
        <v>5598</v>
      </c>
      <c r="H538" s="546" t="s">
        <v>5598</v>
      </c>
      <c r="I538" s="546" t="s">
        <v>5210</v>
      </c>
      <c r="J538" s="547" t="n">
        <v>4408273.5084175</v>
      </c>
      <c r="K538" s="548" t="s">
        <v>5579</v>
      </c>
      <c r="L538" s="273"/>
      <c r="M538" s="273"/>
      <c r="N538" s="273"/>
      <c r="O538" s="273"/>
      <c r="P538" s="273"/>
      <c r="Q538" s="273"/>
      <c r="R538" s="273"/>
      <c r="S538" s="273"/>
      <c r="T538" s="273"/>
      <c r="U538" s="273"/>
      <c r="V538" s="273"/>
      <c r="W538" s="273"/>
      <c r="X538" s="273"/>
      <c r="Y538" s="273"/>
      <c r="Z538" s="273"/>
    </row>
    <row r="539" customFormat="false" ht="15" hidden="false" customHeight="false" outlineLevel="0" collapsed="false">
      <c r="A539" s="544" t="s">
        <v>5599</v>
      </c>
      <c r="B539" s="545" t="s">
        <v>2991</v>
      </c>
      <c r="C539" s="546" t="s">
        <v>2275</v>
      </c>
      <c r="D539" s="546" t="s">
        <v>7</v>
      </c>
      <c r="E539" s="546" t="s">
        <v>3449</v>
      </c>
      <c r="F539" s="546" t="s">
        <v>5600</v>
      </c>
      <c r="G539" s="546" t="s">
        <v>5601</v>
      </c>
      <c r="H539" s="546" t="s">
        <v>5601</v>
      </c>
      <c r="I539" s="546" t="s">
        <v>5210</v>
      </c>
      <c r="J539" s="547" t="n">
        <v>4408357.1413898</v>
      </c>
      <c r="K539" s="548" t="s">
        <v>5602</v>
      </c>
      <c r="L539" s="273"/>
      <c r="M539" s="273"/>
      <c r="N539" s="273"/>
      <c r="O539" s="273"/>
      <c r="P539" s="273"/>
      <c r="Q539" s="273"/>
      <c r="R539" s="273"/>
      <c r="S539" s="273"/>
      <c r="T539" s="273"/>
      <c r="U539" s="273"/>
      <c r="V539" s="273"/>
      <c r="W539" s="273"/>
      <c r="X539" s="273"/>
      <c r="Y539" s="273"/>
      <c r="Z539" s="273"/>
    </row>
    <row r="540" customFormat="false" ht="15" hidden="false" customHeight="false" outlineLevel="0" collapsed="false">
      <c r="A540" s="544" t="s">
        <v>2690</v>
      </c>
      <c r="B540" s="545" t="s">
        <v>2691</v>
      </c>
      <c r="C540" s="546" t="s">
        <v>2275</v>
      </c>
      <c r="D540" s="546" t="s">
        <v>7</v>
      </c>
      <c r="E540" s="546" t="s">
        <v>5603</v>
      </c>
      <c r="F540" s="546" t="s">
        <v>5604</v>
      </c>
      <c r="G540" s="546" t="s">
        <v>5605</v>
      </c>
      <c r="H540" s="546" t="s">
        <v>5605</v>
      </c>
      <c r="I540" s="546" t="s">
        <v>5210</v>
      </c>
      <c r="J540" s="547" t="n">
        <v>4408439.4683366</v>
      </c>
      <c r="K540" s="548" t="s">
        <v>5602</v>
      </c>
      <c r="L540" s="273"/>
      <c r="M540" s="273"/>
      <c r="N540" s="273"/>
      <c r="O540" s="273"/>
      <c r="P540" s="273"/>
      <c r="Q540" s="273"/>
      <c r="R540" s="273"/>
      <c r="S540" s="273"/>
      <c r="T540" s="273"/>
      <c r="U540" s="273"/>
      <c r="V540" s="273"/>
      <c r="W540" s="273"/>
      <c r="X540" s="273"/>
      <c r="Y540" s="273"/>
      <c r="Z540" s="273"/>
    </row>
    <row r="541" customFormat="false" ht="15" hidden="false" customHeight="false" outlineLevel="0" collapsed="false">
      <c r="A541" s="544" t="s">
        <v>5606</v>
      </c>
      <c r="B541" s="545" t="s">
        <v>5607</v>
      </c>
      <c r="C541" s="546" t="s">
        <v>2275</v>
      </c>
      <c r="D541" s="546" t="s">
        <v>1260</v>
      </c>
      <c r="E541" s="546" t="s">
        <v>5608</v>
      </c>
      <c r="F541" s="546" t="s">
        <v>5609</v>
      </c>
      <c r="G541" s="546" t="s">
        <v>5610</v>
      </c>
      <c r="H541" s="546" t="s">
        <v>5610</v>
      </c>
      <c r="I541" s="546" t="s">
        <v>5210</v>
      </c>
      <c r="J541" s="547" t="n">
        <v>4408521.4721019</v>
      </c>
      <c r="K541" s="548" t="s">
        <v>5602</v>
      </c>
      <c r="L541" s="273"/>
      <c r="M541" s="273"/>
      <c r="N541" s="273"/>
      <c r="O541" s="273"/>
      <c r="P541" s="273"/>
      <c r="Q541" s="273"/>
      <c r="R541" s="273"/>
      <c r="S541" s="273"/>
      <c r="T541" s="273"/>
      <c r="U541" s="273"/>
      <c r="V541" s="273"/>
      <c r="W541" s="273"/>
      <c r="X541" s="273"/>
      <c r="Y541" s="273"/>
      <c r="Z541" s="273"/>
    </row>
    <row r="542" customFormat="false" ht="15" hidden="false" customHeight="false" outlineLevel="0" collapsed="false">
      <c r="A542" s="544" t="s">
        <v>1197</v>
      </c>
      <c r="B542" s="545" t="s">
        <v>5611</v>
      </c>
      <c r="C542" s="546" t="s">
        <v>2275</v>
      </c>
      <c r="D542" s="546" t="s">
        <v>1199</v>
      </c>
      <c r="E542" s="546" t="s">
        <v>3449</v>
      </c>
      <c r="F542" s="546" t="s">
        <v>5612</v>
      </c>
      <c r="G542" s="546" t="s">
        <v>5613</v>
      </c>
      <c r="H542" s="546" t="s">
        <v>5613</v>
      </c>
      <c r="I542" s="546" t="s">
        <v>5210</v>
      </c>
      <c r="J542" s="547" t="n">
        <v>4408602.4568799</v>
      </c>
      <c r="K542" s="548" t="s">
        <v>5602</v>
      </c>
      <c r="L542" s="273"/>
      <c r="M542" s="273"/>
      <c r="N542" s="273"/>
      <c r="O542" s="273"/>
      <c r="P542" s="273"/>
      <c r="Q542" s="273"/>
      <c r="R542" s="273"/>
      <c r="S542" s="273"/>
      <c r="T542" s="273"/>
      <c r="U542" s="273"/>
      <c r="V542" s="273"/>
      <c r="W542" s="273"/>
      <c r="X542" s="273"/>
      <c r="Y542" s="273"/>
      <c r="Z542" s="273"/>
    </row>
    <row r="543" customFormat="false" ht="15" hidden="false" customHeight="false" outlineLevel="0" collapsed="false">
      <c r="A543" s="544" t="s">
        <v>5614</v>
      </c>
      <c r="B543" s="545" t="s">
        <v>5615</v>
      </c>
      <c r="C543" s="546" t="s">
        <v>1884</v>
      </c>
      <c r="D543" s="546" t="s">
        <v>4054</v>
      </c>
      <c r="E543" s="546" t="s">
        <v>5616</v>
      </c>
      <c r="F543" s="546" t="s">
        <v>5617</v>
      </c>
      <c r="G543" s="546" t="s">
        <v>5618</v>
      </c>
      <c r="H543" s="546" t="s">
        <v>5618</v>
      </c>
      <c r="I543" s="546" t="s">
        <v>5210</v>
      </c>
      <c r="J543" s="547" t="n">
        <v>4408682.3166651</v>
      </c>
      <c r="K543" s="548" t="s">
        <v>5602</v>
      </c>
      <c r="L543" s="273"/>
      <c r="M543" s="273"/>
      <c r="N543" s="273"/>
      <c r="O543" s="273"/>
      <c r="P543" s="273"/>
      <c r="Q543" s="273"/>
      <c r="R543" s="273"/>
      <c r="S543" s="273"/>
      <c r="T543" s="273"/>
      <c r="U543" s="273"/>
      <c r="V543" s="273"/>
      <c r="W543" s="273"/>
      <c r="X543" s="273"/>
      <c r="Y543" s="273"/>
      <c r="Z543" s="273"/>
    </row>
    <row r="544" customFormat="false" ht="15" hidden="false" customHeight="false" outlineLevel="0" collapsed="false">
      <c r="A544" s="544" t="s">
        <v>2112</v>
      </c>
      <c r="B544" s="545" t="s">
        <v>2113</v>
      </c>
      <c r="C544" s="546" t="s">
        <v>2275</v>
      </c>
      <c r="D544" s="546" t="s">
        <v>7</v>
      </c>
      <c r="E544" s="546" t="s">
        <v>5619</v>
      </c>
      <c r="F544" s="546" t="s">
        <v>5620</v>
      </c>
      <c r="G544" s="546" t="s">
        <v>5621</v>
      </c>
      <c r="H544" s="546" t="s">
        <v>5621</v>
      </c>
      <c r="I544" s="546" t="s">
        <v>5210</v>
      </c>
      <c r="J544" s="547" t="n">
        <v>4408761.4084999</v>
      </c>
      <c r="K544" s="548" t="s">
        <v>5622</v>
      </c>
      <c r="L544" s="273"/>
      <c r="M544" s="273"/>
      <c r="N544" s="273"/>
      <c r="O544" s="273"/>
      <c r="P544" s="273"/>
      <c r="Q544" s="273"/>
      <c r="R544" s="273"/>
      <c r="S544" s="273"/>
      <c r="T544" s="273"/>
      <c r="U544" s="273"/>
      <c r="V544" s="273"/>
      <c r="W544" s="273"/>
      <c r="X544" s="273"/>
      <c r="Y544" s="273"/>
      <c r="Z544" s="273"/>
    </row>
    <row r="545" customFormat="false" ht="15" hidden="false" customHeight="false" outlineLevel="0" collapsed="false">
      <c r="A545" s="544" t="s">
        <v>2186</v>
      </c>
      <c r="B545" s="545" t="s">
        <v>2187</v>
      </c>
      <c r="C545" s="546" t="s">
        <v>2275</v>
      </c>
      <c r="D545" s="546" t="s">
        <v>7</v>
      </c>
      <c r="E545" s="546" t="s">
        <v>3711</v>
      </c>
      <c r="F545" s="546" t="s">
        <v>5623</v>
      </c>
      <c r="G545" s="546" t="s">
        <v>5624</v>
      </c>
      <c r="H545" s="546" t="s">
        <v>5624</v>
      </c>
      <c r="I545" s="546" t="s">
        <v>5210</v>
      </c>
      <c r="J545" s="547" t="n">
        <v>4408840.2547362</v>
      </c>
      <c r="K545" s="548" t="s">
        <v>5622</v>
      </c>
      <c r="L545" s="273"/>
      <c r="M545" s="273"/>
      <c r="N545" s="273"/>
      <c r="O545" s="273"/>
      <c r="P545" s="273"/>
      <c r="Q545" s="273"/>
      <c r="R545" s="273"/>
      <c r="S545" s="273"/>
      <c r="T545" s="273"/>
      <c r="U545" s="273"/>
      <c r="V545" s="273"/>
      <c r="W545" s="273"/>
      <c r="X545" s="273"/>
      <c r="Y545" s="273"/>
      <c r="Z545" s="273"/>
    </row>
    <row r="546" customFormat="false" ht="15" hidden="false" customHeight="false" outlineLevel="0" collapsed="false">
      <c r="A546" s="544" t="s">
        <v>2081</v>
      </c>
      <c r="B546" s="545" t="s">
        <v>2082</v>
      </c>
      <c r="C546" s="546" t="s">
        <v>2275</v>
      </c>
      <c r="D546" s="546" t="s">
        <v>7</v>
      </c>
      <c r="E546" s="546" t="s">
        <v>5625</v>
      </c>
      <c r="F546" s="546" t="s">
        <v>5626</v>
      </c>
      <c r="G546" s="546" t="s">
        <v>5627</v>
      </c>
      <c r="H546" s="546" t="s">
        <v>5627</v>
      </c>
      <c r="I546" s="546" t="s">
        <v>5210</v>
      </c>
      <c r="J546" s="547" t="n">
        <v>4408918.6678378</v>
      </c>
      <c r="K546" s="548" t="s">
        <v>5622</v>
      </c>
      <c r="L546" s="273"/>
      <c r="M546" s="273"/>
      <c r="N546" s="273"/>
      <c r="O546" s="273"/>
      <c r="P546" s="273"/>
      <c r="Q546" s="273"/>
      <c r="R546" s="273"/>
      <c r="S546" s="273"/>
      <c r="T546" s="273"/>
      <c r="U546" s="273"/>
      <c r="V546" s="273"/>
      <c r="W546" s="273"/>
      <c r="X546" s="273"/>
      <c r="Y546" s="273"/>
      <c r="Z546" s="273"/>
    </row>
    <row r="547" customFormat="false" ht="15" hidden="false" customHeight="false" outlineLevel="0" collapsed="false">
      <c r="A547" s="544" t="s">
        <v>5628</v>
      </c>
      <c r="B547" s="545" t="s">
        <v>5629</v>
      </c>
      <c r="C547" s="546" t="s">
        <v>2275</v>
      </c>
      <c r="D547" s="546" t="s">
        <v>7</v>
      </c>
      <c r="E547" s="546" t="s">
        <v>5630</v>
      </c>
      <c r="F547" s="546" t="s">
        <v>5631</v>
      </c>
      <c r="G547" s="546" t="s">
        <v>5632</v>
      </c>
      <c r="H547" s="546" t="s">
        <v>5632</v>
      </c>
      <c r="I547" s="546" t="s">
        <v>5210</v>
      </c>
      <c r="J547" s="547" t="n">
        <v>4408996.5640297</v>
      </c>
      <c r="K547" s="548" t="s">
        <v>5622</v>
      </c>
      <c r="L547" s="273"/>
      <c r="M547" s="273"/>
      <c r="N547" s="273"/>
      <c r="O547" s="273"/>
      <c r="P547" s="273"/>
      <c r="Q547" s="273"/>
      <c r="R547" s="273"/>
      <c r="S547" s="273"/>
      <c r="T547" s="273"/>
      <c r="U547" s="273"/>
      <c r="V547" s="273"/>
      <c r="W547" s="273"/>
      <c r="X547" s="273"/>
      <c r="Y547" s="273"/>
      <c r="Z547" s="273"/>
    </row>
    <row r="548" customFormat="false" ht="15" hidden="false" customHeight="false" outlineLevel="0" collapsed="false">
      <c r="A548" s="544" t="s">
        <v>1350</v>
      </c>
      <c r="B548" s="545" t="s">
        <v>1351</v>
      </c>
      <c r="C548" s="546" t="s">
        <v>2275</v>
      </c>
      <c r="D548" s="546" t="s">
        <v>1352</v>
      </c>
      <c r="E548" s="546" t="s">
        <v>5633</v>
      </c>
      <c r="F548" s="546" t="s">
        <v>5634</v>
      </c>
      <c r="G548" s="546" t="s">
        <v>5635</v>
      </c>
      <c r="H548" s="546" t="s">
        <v>5635</v>
      </c>
      <c r="I548" s="546" t="s">
        <v>5210</v>
      </c>
      <c r="J548" s="547" t="n">
        <v>4409073.8934667</v>
      </c>
      <c r="K548" s="548" t="s">
        <v>5622</v>
      </c>
      <c r="L548" s="273"/>
      <c r="M548" s="273"/>
      <c r="N548" s="273"/>
      <c r="O548" s="273"/>
      <c r="P548" s="273"/>
      <c r="Q548" s="273"/>
      <c r="R548" s="273"/>
      <c r="S548" s="273"/>
      <c r="T548" s="273"/>
      <c r="U548" s="273"/>
      <c r="V548" s="273"/>
      <c r="W548" s="273"/>
      <c r="X548" s="273"/>
      <c r="Y548" s="273"/>
      <c r="Z548" s="273"/>
    </row>
    <row r="549" customFormat="false" ht="15" hidden="false" customHeight="false" outlineLevel="0" collapsed="false">
      <c r="A549" s="544" t="s">
        <v>5636</v>
      </c>
      <c r="B549" s="545" t="s">
        <v>5637</v>
      </c>
      <c r="C549" s="546" t="s">
        <v>3367</v>
      </c>
      <c r="D549" s="546" t="s">
        <v>7</v>
      </c>
      <c r="E549" s="546" t="s">
        <v>5638</v>
      </c>
      <c r="F549" s="546" t="s">
        <v>5639</v>
      </c>
      <c r="G549" s="546" t="s">
        <v>5640</v>
      </c>
      <c r="H549" s="546" t="s">
        <v>5640</v>
      </c>
      <c r="I549" s="546" t="s">
        <v>5210</v>
      </c>
      <c r="J549" s="547" t="n">
        <v>4409150.9172457</v>
      </c>
      <c r="K549" s="548" t="s">
        <v>5622</v>
      </c>
      <c r="L549" s="273"/>
      <c r="M549" s="273"/>
      <c r="N549" s="273"/>
      <c r="O549" s="273"/>
      <c r="P549" s="273"/>
      <c r="Q549" s="273"/>
      <c r="R549" s="273"/>
      <c r="S549" s="273"/>
      <c r="T549" s="273"/>
      <c r="U549" s="273"/>
      <c r="V549" s="273"/>
      <c r="W549" s="273"/>
      <c r="X549" s="273"/>
      <c r="Y549" s="273"/>
      <c r="Z549" s="273"/>
    </row>
    <row r="550" customFormat="false" ht="15" hidden="false" customHeight="false" outlineLevel="0" collapsed="false">
      <c r="A550" s="544" t="s">
        <v>5641</v>
      </c>
      <c r="B550" s="545" t="s">
        <v>5642</v>
      </c>
      <c r="C550" s="546" t="s">
        <v>2275</v>
      </c>
      <c r="D550" s="546" t="s">
        <v>1199</v>
      </c>
      <c r="E550" s="546" t="s">
        <v>3807</v>
      </c>
      <c r="F550" s="546" t="s">
        <v>5643</v>
      </c>
      <c r="G550" s="546" t="s">
        <v>5644</v>
      </c>
      <c r="H550" s="546" t="s">
        <v>5644</v>
      </c>
      <c r="I550" s="546" t="s">
        <v>5210</v>
      </c>
      <c r="J550" s="547" t="n">
        <v>4409227.3651174</v>
      </c>
      <c r="K550" s="548" t="s">
        <v>5645</v>
      </c>
      <c r="L550" s="273"/>
      <c r="M550" s="273"/>
      <c r="N550" s="273"/>
      <c r="O550" s="273"/>
      <c r="P550" s="273"/>
      <c r="Q550" s="273"/>
      <c r="R550" s="273"/>
      <c r="S550" s="273"/>
      <c r="T550" s="273"/>
      <c r="U550" s="273"/>
      <c r="V550" s="273"/>
      <c r="W550" s="273"/>
      <c r="X550" s="273"/>
      <c r="Y550" s="273"/>
      <c r="Z550" s="273"/>
    </row>
    <row r="551" customFormat="false" ht="15" hidden="false" customHeight="false" outlineLevel="0" collapsed="false">
      <c r="A551" s="544" t="s">
        <v>2199</v>
      </c>
      <c r="B551" s="545" t="s">
        <v>2200</v>
      </c>
      <c r="C551" s="546" t="s">
        <v>2275</v>
      </c>
      <c r="D551" s="546" t="s">
        <v>7</v>
      </c>
      <c r="E551" s="546" t="s">
        <v>5646</v>
      </c>
      <c r="F551" s="546" t="s">
        <v>5647</v>
      </c>
      <c r="G551" s="546" t="s">
        <v>5648</v>
      </c>
      <c r="H551" s="546" t="s">
        <v>5648</v>
      </c>
      <c r="I551" s="546" t="s">
        <v>5210</v>
      </c>
      <c r="J551" s="547" t="n">
        <v>4409303.6058702</v>
      </c>
      <c r="K551" s="548" t="s">
        <v>5645</v>
      </c>
      <c r="L551" s="273"/>
      <c r="M551" s="273"/>
      <c r="N551" s="273"/>
      <c r="O551" s="273"/>
      <c r="P551" s="273"/>
      <c r="Q551" s="273"/>
      <c r="R551" s="273"/>
      <c r="S551" s="273"/>
      <c r="T551" s="273"/>
      <c r="U551" s="273"/>
      <c r="V551" s="273"/>
      <c r="W551" s="273"/>
      <c r="X551" s="273"/>
      <c r="Y551" s="273"/>
      <c r="Z551" s="273"/>
    </row>
    <row r="552" customFormat="false" ht="15" hidden="false" customHeight="false" outlineLevel="0" collapsed="false">
      <c r="A552" s="544" t="s">
        <v>5649</v>
      </c>
      <c r="B552" s="545" t="s">
        <v>5650</v>
      </c>
      <c r="C552" s="546" t="s">
        <v>2275</v>
      </c>
      <c r="D552" s="546" t="s">
        <v>7</v>
      </c>
      <c r="E552" s="546" t="s">
        <v>5284</v>
      </c>
      <c r="F552" s="546" t="s">
        <v>5651</v>
      </c>
      <c r="G552" s="546" t="s">
        <v>5652</v>
      </c>
      <c r="H552" s="546" t="s">
        <v>5652</v>
      </c>
      <c r="I552" s="546" t="s">
        <v>5210</v>
      </c>
      <c r="J552" s="547" t="n">
        <v>4409378.953612</v>
      </c>
      <c r="K552" s="548" t="s">
        <v>5645</v>
      </c>
      <c r="L552" s="273"/>
      <c r="M552" s="273"/>
      <c r="N552" s="273"/>
      <c r="O552" s="273"/>
      <c r="P552" s="273"/>
      <c r="Q552" s="273"/>
      <c r="R552" s="273"/>
      <c r="S552" s="273"/>
      <c r="T552" s="273"/>
      <c r="U552" s="273"/>
      <c r="V552" s="273"/>
      <c r="W552" s="273"/>
      <c r="X552" s="273"/>
      <c r="Y552" s="273"/>
      <c r="Z552" s="273"/>
    </row>
    <row r="553" customFormat="false" ht="15" hidden="false" customHeight="false" outlineLevel="0" collapsed="false">
      <c r="A553" s="544" t="s">
        <v>5653</v>
      </c>
      <c r="B553" s="545" t="s">
        <v>5654</v>
      </c>
      <c r="C553" s="546" t="s">
        <v>2275</v>
      </c>
      <c r="D553" s="546" t="s">
        <v>1100</v>
      </c>
      <c r="E553" s="546" t="s">
        <v>5655</v>
      </c>
      <c r="F553" s="546" t="s">
        <v>5656</v>
      </c>
      <c r="G553" s="546" t="s">
        <v>5657</v>
      </c>
      <c r="H553" s="546" t="s">
        <v>5657</v>
      </c>
      <c r="I553" s="546" t="s">
        <v>5210</v>
      </c>
      <c r="J553" s="547" t="n">
        <v>4409453.7776454</v>
      </c>
      <c r="K553" s="548" t="s">
        <v>5645</v>
      </c>
      <c r="L553" s="273"/>
      <c r="M553" s="273"/>
      <c r="N553" s="273"/>
      <c r="O553" s="273"/>
      <c r="P553" s="273"/>
      <c r="Q553" s="273"/>
      <c r="R553" s="273"/>
      <c r="S553" s="273"/>
      <c r="T553" s="273"/>
      <c r="U553" s="273"/>
      <c r="V553" s="273"/>
      <c r="W553" s="273"/>
      <c r="X553" s="273"/>
      <c r="Y553" s="273"/>
      <c r="Z553" s="273"/>
    </row>
    <row r="554" customFormat="false" ht="15" hidden="false" customHeight="false" outlineLevel="0" collapsed="false">
      <c r="A554" s="544" t="s">
        <v>5658</v>
      </c>
      <c r="B554" s="545" t="s">
        <v>5659</v>
      </c>
      <c r="C554" s="546" t="s">
        <v>2275</v>
      </c>
      <c r="D554" s="546" t="s">
        <v>1199</v>
      </c>
      <c r="E554" s="546" t="s">
        <v>3449</v>
      </c>
      <c r="F554" s="546" t="s">
        <v>5660</v>
      </c>
      <c r="G554" s="546" t="s">
        <v>5661</v>
      </c>
      <c r="H554" s="546" t="s">
        <v>5661</v>
      </c>
      <c r="I554" s="546" t="s">
        <v>5210</v>
      </c>
      <c r="J554" s="547" t="n">
        <v>4409526.6379634</v>
      </c>
      <c r="K554" s="548" t="s">
        <v>5645</v>
      </c>
      <c r="L554" s="273"/>
      <c r="M554" s="273"/>
      <c r="N554" s="273"/>
      <c r="O554" s="273"/>
      <c r="P554" s="273"/>
      <c r="Q554" s="273"/>
      <c r="R554" s="273"/>
      <c r="S554" s="273"/>
      <c r="T554" s="273"/>
      <c r="U554" s="273"/>
      <c r="V554" s="273"/>
      <c r="W554" s="273"/>
      <c r="X554" s="273"/>
      <c r="Y554" s="273"/>
      <c r="Z554" s="273"/>
    </row>
    <row r="555" customFormat="false" ht="15" hidden="false" customHeight="false" outlineLevel="0" collapsed="false">
      <c r="A555" s="544" t="s">
        <v>5662</v>
      </c>
      <c r="B555" s="545" t="s">
        <v>5663</v>
      </c>
      <c r="C555" s="546" t="s">
        <v>1884</v>
      </c>
      <c r="D555" s="546" t="s">
        <v>25</v>
      </c>
      <c r="E555" s="546" t="s">
        <v>5664</v>
      </c>
      <c r="F555" s="546" t="s">
        <v>3376</v>
      </c>
      <c r="G555" s="546" t="s">
        <v>5665</v>
      </c>
      <c r="H555" s="546" t="s">
        <v>5665</v>
      </c>
      <c r="I555" s="546" t="s">
        <v>5210</v>
      </c>
      <c r="J555" s="547" t="n">
        <v>4409599.1979566</v>
      </c>
      <c r="K555" s="548" t="s">
        <v>5645</v>
      </c>
      <c r="L555" s="273"/>
      <c r="M555" s="273"/>
      <c r="N555" s="273"/>
      <c r="O555" s="273"/>
      <c r="P555" s="273"/>
      <c r="Q555" s="273"/>
      <c r="R555" s="273"/>
      <c r="S555" s="273"/>
      <c r="T555" s="273"/>
      <c r="U555" s="273"/>
      <c r="V555" s="273"/>
      <c r="W555" s="273"/>
      <c r="X555" s="273"/>
      <c r="Y555" s="273"/>
      <c r="Z555" s="273"/>
    </row>
    <row r="556" customFormat="false" ht="15" hidden="false" customHeight="false" outlineLevel="0" collapsed="false">
      <c r="A556" s="544" t="s">
        <v>2492</v>
      </c>
      <c r="B556" s="545" t="s">
        <v>2493</v>
      </c>
      <c r="C556" s="546" t="s">
        <v>2275</v>
      </c>
      <c r="D556" s="546" t="s">
        <v>7</v>
      </c>
      <c r="E556" s="546" t="s">
        <v>4224</v>
      </c>
      <c r="F556" s="546" t="s">
        <v>5666</v>
      </c>
      <c r="G556" s="546" t="s">
        <v>5667</v>
      </c>
      <c r="H556" s="546" t="s">
        <v>5667</v>
      </c>
      <c r="I556" s="546" t="s">
        <v>5210</v>
      </c>
      <c r="J556" s="547" t="n">
        <v>4409671.6485539</v>
      </c>
      <c r="K556" s="548" t="s">
        <v>5668</v>
      </c>
      <c r="L556" s="273"/>
      <c r="M556" s="273"/>
      <c r="N556" s="273"/>
      <c r="O556" s="273"/>
      <c r="P556" s="273"/>
      <c r="Q556" s="273"/>
      <c r="R556" s="273"/>
      <c r="S556" s="273"/>
      <c r="T556" s="273"/>
      <c r="U556" s="273"/>
      <c r="V556" s="273"/>
      <c r="W556" s="273"/>
      <c r="X556" s="273"/>
      <c r="Y556" s="273"/>
      <c r="Z556" s="273"/>
    </row>
    <row r="557" customFormat="false" ht="15" hidden="false" customHeight="false" outlineLevel="0" collapsed="false">
      <c r="A557" s="544" t="s">
        <v>5669</v>
      </c>
      <c r="B557" s="545" t="s">
        <v>5670</v>
      </c>
      <c r="C557" s="546" t="s">
        <v>1884</v>
      </c>
      <c r="D557" s="546" t="s">
        <v>25</v>
      </c>
      <c r="E557" s="546" t="s">
        <v>5671</v>
      </c>
      <c r="F557" s="546" t="s">
        <v>3343</v>
      </c>
      <c r="G557" s="546" t="s">
        <v>5672</v>
      </c>
      <c r="H557" s="546" t="s">
        <v>5672</v>
      </c>
      <c r="I557" s="546" t="s">
        <v>5210</v>
      </c>
      <c r="J557" s="547" t="n">
        <v>4409743.5324506</v>
      </c>
      <c r="K557" s="548" t="s">
        <v>5668</v>
      </c>
      <c r="L557" s="273"/>
      <c r="M557" s="273"/>
      <c r="N557" s="273"/>
      <c r="O557" s="273"/>
      <c r="P557" s="273"/>
      <c r="Q557" s="273"/>
      <c r="R557" s="273"/>
      <c r="S557" s="273"/>
      <c r="T557" s="273"/>
      <c r="U557" s="273"/>
      <c r="V557" s="273"/>
      <c r="W557" s="273"/>
      <c r="X557" s="273"/>
      <c r="Y557" s="273"/>
      <c r="Z557" s="273"/>
    </row>
    <row r="558" customFormat="false" ht="15" hidden="false" customHeight="false" outlineLevel="0" collapsed="false">
      <c r="A558" s="544" t="s">
        <v>5673</v>
      </c>
      <c r="B558" s="545" t="s">
        <v>5674</v>
      </c>
      <c r="C558" s="546" t="s">
        <v>2275</v>
      </c>
      <c r="D558" s="546" t="s">
        <v>1483</v>
      </c>
      <c r="E558" s="546" t="s">
        <v>5675</v>
      </c>
      <c r="F558" s="546" t="s">
        <v>3429</v>
      </c>
      <c r="G558" s="546" t="s">
        <v>5676</v>
      </c>
      <c r="H558" s="546" t="s">
        <v>5676</v>
      </c>
      <c r="I558" s="546" t="s">
        <v>5210</v>
      </c>
      <c r="J558" s="547" t="n">
        <v>4409814.622146</v>
      </c>
      <c r="K558" s="548" t="s">
        <v>5668</v>
      </c>
      <c r="L558" s="273"/>
      <c r="M558" s="273"/>
      <c r="N558" s="273"/>
      <c r="O558" s="273"/>
      <c r="P558" s="273"/>
      <c r="Q558" s="273"/>
      <c r="R558" s="273"/>
      <c r="S558" s="273"/>
      <c r="T558" s="273"/>
      <c r="U558" s="273"/>
      <c r="V558" s="273"/>
      <c r="W558" s="273"/>
      <c r="X558" s="273"/>
      <c r="Y558" s="273"/>
      <c r="Z558" s="273"/>
    </row>
    <row r="559" customFormat="false" ht="15" hidden="false" customHeight="false" outlineLevel="0" collapsed="false">
      <c r="A559" s="544" t="s">
        <v>5677</v>
      </c>
      <c r="B559" s="545" t="s">
        <v>5678</v>
      </c>
      <c r="C559" s="546" t="s">
        <v>2275</v>
      </c>
      <c r="D559" s="546" t="s">
        <v>7</v>
      </c>
      <c r="E559" s="546" t="s">
        <v>5284</v>
      </c>
      <c r="F559" s="546" t="s">
        <v>5679</v>
      </c>
      <c r="G559" s="546" t="s">
        <v>5680</v>
      </c>
      <c r="H559" s="546" t="s">
        <v>5680</v>
      </c>
      <c r="I559" s="546" t="s">
        <v>5210</v>
      </c>
      <c r="J559" s="547" t="n">
        <v>4409883.8596343</v>
      </c>
      <c r="K559" s="548" t="s">
        <v>5668</v>
      </c>
      <c r="L559" s="273"/>
      <c r="M559" s="273"/>
      <c r="N559" s="273"/>
      <c r="O559" s="273"/>
      <c r="P559" s="273"/>
      <c r="Q559" s="273"/>
      <c r="R559" s="273"/>
      <c r="S559" s="273"/>
      <c r="T559" s="273"/>
      <c r="U559" s="273"/>
      <c r="V559" s="273"/>
      <c r="W559" s="273"/>
      <c r="X559" s="273"/>
      <c r="Y559" s="273"/>
      <c r="Z559" s="273"/>
    </row>
    <row r="560" customFormat="false" ht="15" hidden="false" customHeight="false" outlineLevel="0" collapsed="false">
      <c r="A560" s="544" t="s">
        <v>5681</v>
      </c>
      <c r="B560" s="545" t="s">
        <v>5682</v>
      </c>
      <c r="C560" s="546" t="s">
        <v>3311</v>
      </c>
      <c r="D560" s="546" t="s">
        <v>2648</v>
      </c>
      <c r="E560" s="546" t="s">
        <v>3870</v>
      </c>
      <c r="F560" s="546" t="s">
        <v>5683</v>
      </c>
      <c r="G560" s="546" t="s">
        <v>5684</v>
      </c>
      <c r="H560" s="546" t="s">
        <v>5684</v>
      </c>
      <c r="I560" s="546" t="s">
        <v>5210</v>
      </c>
      <c r="J560" s="547" t="n">
        <v>4409952.8818318</v>
      </c>
      <c r="K560" s="548" t="s">
        <v>5668</v>
      </c>
      <c r="L560" s="273"/>
      <c r="M560" s="273"/>
      <c r="N560" s="273"/>
      <c r="O560" s="273"/>
      <c r="P560" s="273"/>
      <c r="Q560" s="273"/>
      <c r="R560" s="273"/>
      <c r="S560" s="273"/>
      <c r="T560" s="273"/>
      <c r="U560" s="273"/>
      <c r="V560" s="273"/>
      <c r="W560" s="273"/>
      <c r="X560" s="273"/>
      <c r="Y560" s="273"/>
      <c r="Z560" s="273"/>
    </row>
    <row r="561" customFormat="false" ht="15" hidden="false" customHeight="false" outlineLevel="0" collapsed="false">
      <c r="A561" s="544" t="s">
        <v>1925</v>
      </c>
      <c r="B561" s="545" t="s">
        <v>1926</v>
      </c>
      <c r="C561" s="546" t="s">
        <v>2275</v>
      </c>
      <c r="D561" s="546" t="s">
        <v>7</v>
      </c>
      <c r="E561" s="546" t="s">
        <v>3874</v>
      </c>
      <c r="F561" s="546" t="s">
        <v>5685</v>
      </c>
      <c r="G561" s="546" t="s">
        <v>5686</v>
      </c>
      <c r="H561" s="546" t="s">
        <v>5686</v>
      </c>
      <c r="I561" s="546" t="s">
        <v>5210</v>
      </c>
      <c r="J561" s="547" t="n">
        <v>4410021.3951139</v>
      </c>
      <c r="K561" s="548" t="s">
        <v>5668</v>
      </c>
      <c r="L561" s="273"/>
      <c r="M561" s="273"/>
      <c r="N561" s="273"/>
      <c r="O561" s="273"/>
      <c r="P561" s="273"/>
      <c r="Q561" s="273"/>
      <c r="R561" s="273"/>
      <c r="S561" s="273"/>
      <c r="T561" s="273"/>
      <c r="U561" s="273"/>
      <c r="V561" s="273"/>
      <c r="W561" s="273"/>
      <c r="X561" s="273"/>
      <c r="Y561" s="273"/>
      <c r="Z561" s="273"/>
    </row>
    <row r="562" customFormat="false" ht="15" hidden="false" customHeight="false" outlineLevel="0" collapsed="false">
      <c r="A562" s="544" t="s">
        <v>5687</v>
      </c>
      <c r="B562" s="545" t="s">
        <v>5688</v>
      </c>
      <c r="C562" s="546" t="s">
        <v>3311</v>
      </c>
      <c r="D562" s="546" t="s">
        <v>2648</v>
      </c>
      <c r="E562" s="546" t="s">
        <v>4011</v>
      </c>
      <c r="F562" s="546" t="s">
        <v>4866</v>
      </c>
      <c r="G562" s="546" t="s">
        <v>5689</v>
      </c>
      <c r="H562" s="546" t="s">
        <v>5689</v>
      </c>
      <c r="I562" s="546" t="s">
        <v>5210</v>
      </c>
      <c r="J562" s="547" t="n">
        <v>4410088.3182522</v>
      </c>
      <c r="K562" s="548" t="s">
        <v>5690</v>
      </c>
      <c r="L562" s="273"/>
      <c r="M562" s="273"/>
      <c r="N562" s="273"/>
      <c r="O562" s="273"/>
      <c r="P562" s="273"/>
      <c r="Q562" s="273"/>
      <c r="R562" s="273"/>
      <c r="S562" s="273"/>
      <c r="T562" s="273"/>
      <c r="U562" s="273"/>
      <c r="V562" s="273"/>
      <c r="W562" s="273"/>
      <c r="X562" s="273"/>
      <c r="Y562" s="273"/>
      <c r="Z562" s="273"/>
    </row>
    <row r="563" customFormat="false" ht="15" hidden="false" customHeight="false" outlineLevel="0" collapsed="false">
      <c r="A563" s="544" t="s">
        <v>2025</v>
      </c>
      <c r="B563" s="545" t="s">
        <v>5691</v>
      </c>
      <c r="C563" s="546" t="s">
        <v>2275</v>
      </c>
      <c r="D563" s="546" t="s">
        <v>1199</v>
      </c>
      <c r="E563" s="546" t="s">
        <v>3449</v>
      </c>
      <c r="F563" s="546" t="s">
        <v>5692</v>
      </c>
      <c r="G563" s="546" t="s">
        <v>5693</v>
      </c>
      <c r="H563" s="546" t="s">
        <v>5693</v>
      </c>
      <c r="I563" s="546" t="s">
        <v>5210</v>
      </c>
      <c r="J563" s="547" t="n">
        <v>4410155.0227677</v>
      </c>
      <c r="K563" s="548" t="s">
        <v>5690</v>
      </c>
      <c r="L563" s="273"/>
      <c r="M563" s="273"/>
      <c r="N563" s="273"/>
      <c r="O563" s="273"/>
      <c r="P563" s="273"/>
      <c r="Q563" s="273"/>
      <c r="R563" s="273"/>
      <c r="S563" s="273"/>
      <c r="T563" s="273"/>
      <c r="U563" s="273"/>
      <c r="V563" s="273"/>
      <c r="W563" s="273"/>
      <c r="X563" s="273"/>
      <c r="Y563" s="273"/>
      <c r="Z563" s="273"/>
    </row>
    <row r="564" customFormat="false" ht="15" hidden="false" customHeight="false" outlineLevel="0" collapsed="false">
      <c r="A564" s="544" t="s">
        <v>2441</v>
      </c>
      <c r="B564" s="545" t="s">
        <v>2442</v>
      </c>
      <c r="C564" s="546" t="s">
        <v>2275</v>
      </c>
      <c r="D564" s="546" t="s">
        <v>7</v>
      </c>
      <c r="E564" s="546" t="s">
        <v>3874</v>
      </c>
      <c r="F564" s="546" t="s">
        <v>5694</v>
      </c>
      <c r="G564" s="546" t="s">
        <v>5695</v>
      </c>
      <c r="H564" s="546" t="s">
        <v>5695</v>
      </c>
      <c r="I564" s="546" t="s">
        <v>5210</v>
      </c>
      <c r="J564" s="547" t="n">
        <v>4410221.177658</v>
      </c>
      <c r="K564" s="548" t="s">
        <v>5690</v>
      </c>
      <c r="L564" s="273"/>
      <c r="M564" s="273"/>
      <c r="N564" s="273"/>
      <c r="O564" s="273"/>
      <c r="P564" s="273"/>
      <c r="Q564" s="273"/>
      <c r="R564" s="273"/>
      <c r="S564" s="273"/>
      <c r="T564" s="273"/>
      <c r="U564" s="273"/>
      <c r="V564" s="273"/>
      <c r="W564" s="273"/>
      <c r="X564" s="273"/>
      <c r="Y564" s="273"/>
      <c r="Z564" s="273"/>
    </row>
    <row r="565" customFormat="false" ht="15" hidden="false" customHeight="false" outlineLevel="0" collapsed="false">
      <c r="A565" s="544" t="s">
        <v>1074</v>
      </c>
      <c r="B565" s="545" t="s">
        <v>1075</v>
      </c>
      <c r="C565" s="546" t="s">
        <v>3367</v>
      </c>
      <c r="D565" s="546" t="s">
        <v>25</v>
      </c>
      <c r="E565" s="546" t="s">
        <v>4584</v>
      </c>
      <c r="F565" s="546" t="s">
        <v>5696</v>
      </c>
      <c r="G565" s="546" t="s">
        <v>5697</v>
      </c>
      <c r="H565" s="546" t="s">
        <v>5697</v>
      </c>
      <c r="I565" s="546" t="s">
        <v>5210</v>
      </c>
      <c r="J565" s="547" t="n">
        <v>4410287.1326845</v>
      </c>
      <c r="K565" s="548" t="s">
        <v>5690</v>
      </c>
      <c r="L565" s="273"/>
      <c r="M565" s="273"/>
      <c r="N565" s="273"/>
      <c r="O565" s="273"/>
      <c r="P565" s="273"/>
      <c r="Q565" s="273"/>
      <c r="R565" s="273"/>
      <c r="S565" s="273"/>
      <c r="T565" s="273"/>
      <c r="U565" s="273"/>
      <c r="V565" s="273"/>
      <c r="W565" s="273"/>
      <c r="X565" s="273"/>
      <c r="Y565" s="273"/>
      <c r="Z565" s="273"/>
    </row>
    <row r="566" customFormat="false" ht="15" hidden="false" customHeight="false" outlineLevel="0" collapsed="false">
      <c r="A566" s="544" t="s">
        <v>1723</v>
      </c>
      <c r="B566" s="545" t="s">
        <v>1724</v>
      </c>
      <c r="C566" s="546" t="s">
        <v>2275</v>
      </c>
      <c r="D566" s="546" t="s">
        <v>7</v>
      </c>
      <c r="E566" s="546" t="s">
        <v>3874</v>
      </c>
      <c r="F566" s="546" t="s">
        <v>5698</v>
      </c>
      <c r="G566" s="546" t="s">
        <v>5699</v>
      </c>
      <c r="H566" s="546" t="s">
        <v>5699</v>
      </c>
      <c r="I566" s="546" t="s">
        <v>5210</v>
      </c>
      <c r="J566" s="547" t="n">
        <v>4410352.4881199</v>
      </c>
      <c r="K566" s="548" t="s">
        <v>5690</v>
      </c>
      <c r="L566" s="273"/>
      <c r="M566" s="273"/>
      <c r="N566" s="273"/>
      <c r="O566" s="273"/>
      <c r="P566" s="273"/>
      <c r="Q566" s="273"/>
      <c r="R566" s="273"/>
      <c r="S566" s="273"/>
      <c r="T566" s="273"/>
      <c r="U566" s="273"/>
      <c r="V566" s="273"/>
      <c r="W566" s="273"/>
      <c r="X566" s="273"/>
      <c r="Y566" s="273"/>
      <c r="Z566" s="273"/>
    </row>
    <row r="567" customFormat="false" ht="15" hidden="false" customHeight="false" outlineLevel="0" collapsed="false">
      <c r="A567" s="544" t="s">
        <v>5700</v>
      </c>
      <c r="B567" s="545" t="s">
        <v>5701</v>
      </c>
      <c r="C567" s="546" t="s">
        <v>3311</v>
      </c>
      <c r="D567" s="546" t="s">
        <v>2648</v>
      </c>
      <c r="E567" s="546" t="s">
        <v>4131</v>
      </c>
      <c r="F567" s="546" t="s">
        <v>5568</v>
      </c>
      <c r="G567" s="546" t="s">
        <v>5702</v>
      </c>
      <c r="H567" s="546" t="s">
        <v>5702</v>
      </c>
      <c r="I567" s="546" t="s">
        <v>5210</v>
      </c>
      <c r="J567" s="547" t="n">
        <v>4410417.2160508</v>
      </c>
      <c r="K567" s="548" t="s">
        <v>5690</v>
      </c>
      <c r="L567" s="273"/>
      <c r="M567" s="273"/>
      <c r="N567" s="273"/>
      <c r="O567" s="273"/>
      <c r="P567" s="273"/>
      <c r="Q567" s="273"/>
      <c r="R567" s="273"/>
      <c r="S567" s="273"/>
      <c r="T567" s="273"/>
      <c r="U567" s="273"/>
      <c r="V567" s="273"/>
      <c r="W567" s="273"/>
      <c r="X567" s="273"/>
      <c r="Y567" s="273"/>
      <c r="Z567" s="273"/>
    </row>
    <row r="568" customFormat="false" ht="15" hidden="false" customHeight="false" outlineLevel="0" collapsed="false">
      <c r="A568" s="544" t="s">
        <v>5703</v>
      </c>
      <c r="B568" s="545" t="s">
        <v>5704</v>
      </c>
      <c r="C568" s="546" t="s">
        <v>3311</v>
      </c>
      <c r="D568" s="546" t="s">
        <v>2648</v>
      </c>
      <c r="E568" s="546" t="s">
        <v>4131</v>
      </c>
      <c r="F568" s="546" t="s">
        <v>5568</v>
      </c>
      <c r="G568" s="546" t="s">
        <v>5702</v>
      </c>
      <c r="H568" s="546" t="s">
        <v>5702</v>
      </c>
      <c r="I568" s="546" t="s">
        <v>5210</v>
      </c>
      <c r="J568" s="547" t="n">
        <v>4410481.9439817</v>
      </c>
      <c r="K568" s="548" t="s">
        <v>5690</v>
      </c>
      <c r="L568" s="273"/>
      <c r="M568" s="273"/>
      <c r="N568" s="273"/>
      <c r="O568" s="273"/>
      <c r="P568" s="273"/>
      <c r="Q568" s="273"/>
      <c r="R568" s="273"/>
      <c r="S568" s="273"/>
      <c r="T568" s="273"/>
      <c r="U568" s="273"/>
      <c r="V568" s="273"/>
      <c r="W568" s="273"/>
      <c r="X568" s="273"/>
      <c r="Y568" s="273"/>
      <c r="Z568" s="273"/>
    </row>
    <row r="569" customFormat="false" ht="15" hidden="false" customHeight="false" outlineLevel="0" collapsed="false">
      <c r="A569" s="544" t="s">
        <v>1671</v>
      </c>
      <c r="B569" s="545" t="s">
        <v>1672</v>
      </c>
      <c r="C569" s="546" t="s">
        <v>2275</v>
      </c>
      <c r="D569" s="546" t="s">
        <v>1260</v>
      </c>
      <c r="E569" s="546" t="s">
        <v>5705</v>
      </c>
      <c r="F569" s="546" t="s">
        <v>4564</v>
      </c>
      <c r="G569" s="546" t="s">
        <v>5706</v>
      </c>
      <c r="H569" s="546" t="s">
        <v>5706</v>
      </c>
      <c r="I569" s="546" t="s">
        <v>5210</v>
      </c>
      <c r="J569" s="547" t="n">
        <v>4410546.4635071</v>
      </c>
      <c r="K569" s="548" t="s">
        <v>5707</v>
      </c>
      <c r="L569" s="273"/>
      <c r="M569" s="273"/>
      <c r="N569" s="273"/>
      <c r="O569" s="273"/>
      <c r="P569" s="273"/>
      <c r="Q569" s="273"/>
      <c r="R569" s="273"/>
      <c r="S569" s="273"/>
      <c r="T569" s="273"/>
      <c r="U569" s="273"/>
      <c r="V569" s="273"/>
      <c r="W569" s="273"/>
      <c r="X569" s="273"/>
      <c r="Y569" s="273"/>
      <c r="Z569" s="273"/>
    </row>
    <row r="570" customFormat="false" ht="15" hidden="false" customHeight="false" outlineLevel="0" collapsed="false">
      <c r="A570" s="544" t="s">
        <v>5708</v>
      </c>
      <c r="B570" s="545" t="s">
        <v>5709</v>
      </c>
      <c r="C570" s="546" t="s">
        <v>2275</v>
      </c>
      <c r="D570" s="546" t="s">
        <v>7</v>
      </c>
      <c r="E570" s="546" t="s">
        <v>5284</v>
      </c>
      <c r="F570" s="546" t="s">
        <v>5710</v>
      </c>
      <c r="G570" s="546" t="s">
        <v>5711</v>
      </c>
      <c r="H570" s="546" t="s">
        <v>5711</v>
      </c>
      <c r="I570" s="546" t="s">
        <v>5210</v>
      </c>
      <c r="J570" s="547" t="n">
        <v>4410610.9405415</v>
      </c>
      <c r="K570" s="548" t="s">
        <v>5707</v>
      </c>
      <c r="L570" s="273"/>
      <c r="M570" s="273"/>
      <c r="N570" s="273"/>
      <c r="O570" s="273"/>
      <c r="P570" s="273"/>
      <c r="Q570" s="273"/>
      <c r="R570" s="273"/>
      <c r="S570" s="273"/>
      <c r="T570" s="273"/>
      <c r="U570" s="273"/>
      <c r="V570" s="273"/>
      <c r="W570" s="273"/>
      <c r="X570" s="273"/>
      <c r="Y570" s="273"/>
      <c r="Z570" s="273"/>
    </row>
    <row r="571" customFormat="false" ht="15" hidden="false" customHeight="false" outlineLevel="0" collapsed="false">
      <c r="A571" s="544" t="s">
        <v>5712</v>
      </c>
      <c r="B571" s="545" t="s">
        <v>5713</v>
      </c>
      <c r="C571" s="546" t="s">
        <v>2275</v>
      </c>
      <c r="D571" s="546" t="s">
        <v>1483</v>
      </c>
      <c r="E571" s="546" t="s">
        <v>5714</v>
      </c>
      <c r="F571" s="546" t="s">
        <v>5715</v>
      </c>
      <c r="G571" s="546" t="s">
        <v>5716</v>
      </c>
      <c r="H571" s="546" t="s">
        <v>5716</v>
      </c>
      <c r="I571" s="546" t="s">
        <v>5210</v>
      </c>
      <c r="J571" s="547" t="n">
        <v>4410675.3737138</v>
      </c>
      <c r="K571" s="548" t="s">
        <v>5707</v>
      </c>
      <c r="L571" s="273"/>
      <c r="M571" s="273"/>
      <c r="N571" s="273"/>
      <c r="O571" s="273"/>
      <c r="P571" s="273"/>
      <c r="Q571" s="273"/>
      <c r="R571" s="273"/>
      <c r="S571" s="273"/>
      <c r="T571" s="273"/>
      <c r="U571" s="273"/>
      <c r="V571" s="273"/>
      <c r="W571" s="273"/>
      <c r="X571" s="273"/>
      <c r="Y571" s="273"/>
      <c r="Z571" s="273"/>
    </row>
    <row r="572" customFormat="false" ht="15" hidden="false" customHeight="false" outlineLevel="0" collapsed="false">
      <c r="A572" s="544" t="s">
        <v>1211</v>
      </c>
      <c r="B572" s="545" t="s">
        <v>1212</v>
      </c>
      <c r="C572" s="546" t="s">
        <v>3311</v>
      </c>
      <c r="D572" s="546" t="s">
        <v>1100</v>
      </c>
      <c r="E572" s="546" t="s">
        <v>3807</v>
      </c>
      <c r="F572" s="546" t="s">
        <v>5717</v>
      </c>
      <c r="G572" s="546" t="s">
        <v>4738</v>
      </c>
      <c r="H572" s="546" t="s">
        <v>4738</v>
      </c>
      <c r="I572" s="546" t="s">
        <v>5210</v>
      </c>
      <c r="J572" s="547" t="n">
        <v>4410738.3707573</v>
      </c>
      <c r="K572" s="548" t="s">
        <v>5707</v>
      </c>
      <c r="L572" s="273"/>
      <c r="M572" s="273"/>
      <c r="N572" s="273"/>
      <c r="O572" s="273"/>
      <c r="P572" s="273"/>
      <c r="Q572" s="273"/>
      <c r="R572" s="273"/>
      <c r="S572" s="273"/>
      <c r="T572" s="273"/>
      <c r="U572" s="273"/>
      <c r="V572" s="273"/>
      <c r="W572" s="273"/>
      <c r="X572" s="273"/>
      <c r="Y572" s="273"/>
      <c r="Z572" s="273"/>
    </row>
    <row r="573" customFormat="false" ht="15" hidden="false" customHeight="false" outlineLevel="0" collapsed="false">
      <c r="A573" s="544" t="s">
        <v>5718</v>
      </c>
      <c r="B573" s="545" t="s">
        <v>5719</v>
      </c>
      <c r="C573" s="546" t="s">
        <v>1884</v>
      </c>
      <c r="D573" s="546" t="s">
        <v>25</v>
      </c>
      <c r="E573" s="546" t="s">
        <v>5720</v>
      </c>
      <c r="F573" s="546" t="s">
        <v>5721</v>
      </c>
      <c r="G573" s="546" t="s">
        <v>5722</v>
      </c>
      <c r="H573" s="546" t="s">
        <v>5722</v>
      </c>
      <c r="I573" s="546" t="s">
        <v>5210</v>
      </c>
      <c r="J573" s="547" t="n">
        <v>4410800.9373797</v>
      </c>
      <c r="K573" s="548" t="s">
        <v>5707</v>
      </c>
      <c r="L573" s="273"/>
      <c r="M573" s="273"/>
      <c r="N573" s="273"/>
      <c r="O573" s="273"/>
      <c r="P573" s="273"/>
      <c r="Q573" s="273"/>
      <c r="R573" s="273"/>
      <c r="S573" s="273"/>
      <c r="T573" s="273"/>
      <c r="U573" s="273"/>
      <c r="V573" s="273"/>
      <c r="W573" s="273"/>
      <c r="X573" s="273"/>
      <c r="Y573" s="273"/>
      <c r="Z573" s="273"/>
    </row>
    <row r="574" customFormat="false" ht="15" hidden="false" customHeight="false" outlineLevel="0" collapsed="false">
      <c r="A574" s="544" t="s">
        <v>5723</v>
      </c>
      <c r="B574" s="545" t="s">
        <v>5724</v>
      </c>
      <c r="C574" s="546" t="s">
        <v>3311</v>
      </c>
      <c r="D574" s="546" t="s">
        <v>2648</v>
      </c>
      <c r="E574" s="546" t="s">
        <v>4262</v>
      </c>
      <c r="F574" s="546" t="s">
        <v>5568</v>
      </c>
      <c r="G574" s="546" t="s">
        <v>5725</v>
      </c>
      <c r="H574" s="546" t="s">
        <v>5725</v>
      </c>
      <c r="I574" s="546" t="s">
        <v>5210</v>
      </c>
      <c r="J574" s="547" t="n">
        <v>4410861.0952825</v>
      </c>
      <c r="K574" s="548" t="s">
        <v>5707</v>
      </c>
      <c r="L574" s="273"/>
      <c r="M574" s="273"/>
      <c r="N574" s="273"/>
      <c r="O574" s="273"/>
      <c r="P574" s="273"/>
      <c r="Q574" s="273"/>
      <c r="R574" s="273"/>
      <c r="S574" s="273"/>
      <c r="T574" s="273"/>
      <c r="U574" s="273"/>
      <c r="V574" s="273"/>
      <c r="W574" s="273"/>
      <c r="X574" s="273"/>
      <c r="Y574" s="273"/>
      <c r="Z574" s="273"/>
    </row>
    <row r="575" customFormat="false" ht="15" hidden="false" customHeight="false" outlineLevel="0" collapsed="false">
      <c r="A575" s="544" t="s">
        <v>1786</v>
      </c>
      <c r="B575" s="545" t="s">
        <v>1787</v>
      </c>
      <c r="C575" s="546" t="s">
        <v>2275</v>
      </c>
      <c r="D575" s="546" t="s">
        <v>1100</v>
      </c>
      <c r="E575" s="546" t="s">
        <v>5726</v>
      </c>
      <c r="F575" s="546" t="s">
        <v>5727</v>
      </c>
      <c r="G575" s="546" t="s">
        <v>5728</v>
      </c>
      <c r="H575" s="546" t="s">
        <v>5728</v>
      </c>
      <c r="I575" s="546" t="s">
        <v>5210</v>
      </c>
      <c r="J575" s="547" t="n">
        <v>4410921.0927414</v>
      </c>
      <c r="K575" s="548" t="s">
        <v>5707</v>
      </c>
      <c r="L575" s="273"/>
      <c r="M575" s="273"/>
      <c r="N575" s="273"/>
      <c r="O575" s="273"/>
      <c r="P575" s="273"/>
      <c r="Q575" s="273"/>
      <c r="R575" s="273"/>
      <c r="S575" s="273"/>
      <c r="T575" s="273"/>
      <c r="U575" s="273"/>
      <c r="V575" s="273"/>
      <c r="W575" s="273"/>
      <c r="X575" s="273"/>
      <c r="Y575" s="273"/>
      <c r="Z575" s="273"/>
    </row>
    <row r="576" customFormat="false" ht="15" hidden="false" customHeight="false" outlineLevel="0" collapsed="false">
      <c r="A576" s="544" t="s">
        <v>5729</v>
      </c>
      <c r="B576" s="545" t="s">
        <v>5730</v>
      </c>
      <c r="C576" s="546" t="s">
        <v>2275</v>
      </c>
      <c r="D576" s="546" t="s">
        <v>152</v>
      </c>
      <c r="E576" s="546" t="s">
        <v>5731</v>
      </c>
      <c r="F576" s="546" t="s">
        <v>5732</v>
      </c>
      <c r="G576" s="546" t="s">
        <v>5733</v>
      </c>
      <c r="H576" s="546" t="s">
        <v>5733</v>
      </c>
      <c r="I576" s="546" t="s">
        <v>5210</v>
      </c>
      <c r="J576" s="547" t="n">
        <v>4410980.858235</v>
      </c>
      <c r="K576" s="548" t="s">
        <v>5734</v>
      </c>
      <c r="L576" s="273"/>
      <c r="M576" s="273"/>
      <c r="N576" s="273"/>
      <c r="O576" s="273"/>
      <c r="P576" s="273"/>
      <c r="Q576" s="273"/>
      <c r="R576" s="273"/>
      <c r="S576" s="273"/>
      <c r="T576" s="273"/>
      <c r="U576" s="273"/>
      <c r="V576" s="273"/>
      <c r="W576" s="273"/>
      <c r="X576" s="273"/>
      <c r="Y576" s="273"/>
      <c r="Z576" s="273"/>
    </row>
    <row r="577" customFormat="false" ht="15" hidden="false" customHeight="false" outlineLevel="0" collapsed="false">
      <c r="A577" s="544" t="s">
        <v>2128</v>
      </c>
      <c r="B577" s="545" t="s">
        <v>2129</v>
      </c>
      <c r="C577" s="546" t="s">
        <v>2275</v>
      </c>
      <c r="D577" s="546" t="s">
        <v>7</v>
      </c>
      <c r="E577" s="546" t="s">
        <v>5735</v>
      </c>
      <c r="F577" s="546" t="s">
        <v>4338</v>
      </c>
      <c r="G577" s="546" t="s">
        <v>5736</v>
      </c>
      <c r="H577" s="546" t="s">
        <v>5736</v>
      </c>
      <c r="I577" s="546" t="s">
        <v>5210</v>
      </c>
      <c r="J577" s="547" t="n">
        <v>4411040.5785857</v>
      </c>
      <c r="K577" s="548" t="s">
        <v>5734</v>
      </c>
      <c r="L577" s="273"/>
      <c r="M577" s="273"/>
      <c r="N577" s="273"/>
      <c r="O577" s="273"/>
      <c r="P577" s="273"/>
      <c r="Q577" s="273"/>
      <c r="R577" s="273"/>
      <c r="S577" s="273"/>
      <c r="T577" s="273"/>
      <c r="U577" s="273"/>
      <c r="V577" s="273"/>
      <c r="W577" s="273"/>
      <c r="X577" s="273"/>
      <c r="Y577" s="273"/>
      <c r="Z577" s="273"/>
    </row>
    <row r="578" customFormat="false" ht="15" hidden="false" customHeight="false" outlineLevel="0" collapsed="false">
      <c r="A578" s="544" t="s">
        <v>2013</v>
      </c>
      <c r="B578" s="545" t="s">
        <v>2014</v>
      </c>
      <c r="C578" s="546" t="s">
        <v>2275</v>
      </c>
      <c r="D578" s="546" t="s">
        <v>1199</v>
      </c>
      <c r="E578" s="546" t="s">
        <v>3449</v>
      </c>
      <c r="F578" s="546" t="s">
        <v>5737</v>
      </c>
      <c r="G578" s="546" t="s">
        <v>5738</v>
      </c>
      <c r="H578" s="546" t="s">
        <v>5738</v>
      </c>
      <c r="I578" s="546" t="s">
        <v>5210</v>
      </c>
      <c r="J578" s="547" t="n">
        <v>4411099.5783549</v>
      </c>
      <c r="K578" s="548" t="s">
        <v>5734</v>
      </c>
      <c r="L578" s="273"/>
      <c r="M578" s="273"/>
      <c r="N578" s="273"/>
      <c r="O578" s="273"/>
      <c r="P578" s="273"/>
      <c r="Q578" s="273"/>
      <c r="R578" s="273"/>
      <c r="S578" s="273"/>
      <c r="T578" s="273"/>
      <c r="U578" s="273"/>
      <c r="V578" s="273"/>
      <c r="W578" s="273"/>
      <c r="X578" s="273"/>
      <c r="Y578" s="273"/>
      <c r="Z578" s="273"/>
    </row>
    <row r="579" customFormat="false" ht="15" hidden="false" customHeight="false" outlineLevel="0" collapsed="false">
      <c r="A579" s="544" t="s">
        <v>5739</v>
      </c>
      <c r="B579" s="545" t="s">
        <v>3030</v>
      </c>
      <c r="C579" s="546" t="s">
        <v>2275</v>
      </c>
      <c r="D579" s="546" t="s">
        <v>7</v>
      </c>
      <c r="E579" s="546" t="s">
        <v>3874</v>
      </c>
      <c r="F579" s="546" t="s">
        <v>5740</v>
      </c>
      <c r="G579" s="546" t="s">
        <v>5741</v>
      </c>
      <c r="H579" s="546" t="s">
        <v>5741</v>
      </c>
      <c r="I579" s="546" t="s">
        <v>5210</v>
      </c>
      <c r="J579" s="547" t="n">
        <v>4411157.7786692</v>
      </c>
      <c r="K579" s="548" t="s">
        <v>5734</v>
      </c>
      <c r="L579" s="273"/>
      <c r="M579" s="273"/>
      <c r="N579" s="273"/>
      <c r="O579" s="273"/>
      <c r="P579" s="273"/>
      <c r="Q579" s="273"/>
      <c r="R579" s="273"/>
      <c r="S579" s="273"/>
      <c r="T579" s="273"/>
      <c r="U579" s="273"/>
      <c r="V579" s="273"/>
      <c r="W579" s="273"/>
      <c r="X579" s="273"/>
      <c r="Y579" s="273"/>
      <c r="Z579" s="273"/>
    </row>
    <row r="580" customFormat="false" ht="15" hidden="false" customHeight="false" outlineLevel="0" collapsed="false">
      <c r="A580" s="544" t="s">
        <v>1798</v>
      </c>
      <c r="B580" s="545" t="s">
        <v>1799</v>
      </c>
      <c r="C580" s="546" t="s">
        <v>2275</v>
      </c>
      <c r="D580" s="546" t="s">
        <v>7</v>
      </c>
      <c r="E580" s="546" t="s">
        <v>5742</v>
      </c>
      <c r="F580" s="546" t="s">
        <v>5743</v>
      </c>
      <c r="G580" s="546" t="s">
        <v>5744</v>
      </c>
      <c r="H580" s="546" t="s">
        <v>5744</v>
      </c>
      <c r="I580" s="546" t="s">
        <v>5210</v>
      </c>
      <c r="J580" s="547" t="n">
        <v>4411215.4893174</v>
      </c>
      <c r="K580" s="548" t="s">
        <v>5734</v>
      </c>
      <c r="L580" s="273"/>
      <c r="M580" s="273"/>
      <c r="N580" s="273"/>
      <c r="O580" s="273"/>
      <c r="P580" s="273"/>
      <c r="Q580" s="273"/>
      <c r="R580" s="273"/>
      <c r="S580" s="273"/>
      <c r="T580" s="273"/>
      <c r="U580" s="273"/>
      <c r="V580" s="273"/>
      <c r="W580" s="273"/>
      <c r="X580" s="273"/>
      <c r="Y580" s="273"/>
      <c r="Z580" s="273"/>
    </row>
    <row r="581" customFormat="false" ht="15" hidden="false" customHeight="false" outlineLevel="0" collapsed="false">
      <c r="A581" s="544" t="s">
        <v>5745</v>
      </c>
      <c r="B581" s="545" t="s">
        <v>5746</v>
      </c>
      <c r="C581" s="546" t="s">
        <v>3367</v>
      </c>
      <c r="D581" s="546" t="s">
        <v>7</v>
      </c>
      <c r="E581" s="546" t="s">
        <v>5747</v>
      </c>
      <c r="F581" s="546" t="s">
        <v>5748</v>
      </c>
      <c r="G581" s="546" t="s">
        <v>5749</v>
      </c>
      <c r="H581" s="546" t="s">
        <v>5749</v>
      </c>
      <c r="I581" s="546" t="s">
        <v>5210</v>
      </c>
      <c r="J581" s="547" t="n">
        <v>4411271.9847686</v>
      </c>
      <c r="K581" s="548" t="s">
        <v>5734</v>
      </c>
      <c r="L581" s="273"/>
      <c r="M581" s="273"/>
      <c r="N581" s="273"/>
      <c r="O581" s="273"/>
      <c r="P581" s="273"/>
      <c r="Q581" s="273"/>
      <c r="R581" s="273"/>
      <c r="S581" s="273"/>
      <c r="T581" s="273"/>
      <c r="U581" s="273"/>
      <c r="V581" s="273"/>
      <c r="W581" s="273"/>
      <c r="X581" s="273"/>
      <c r="Y581" s="273"/>
      <c r="Z581" s="273"/>
    </row>
    <row r="582" customFormat="false" ht="15" hidden="false" customHeight="false" outlineLevel="0" collapsed="false">
      <c r="A582" s="544" t="s">
        <v>2170</v>
      </c>
      <c r="B582" s="545" t="s">
        <v>2171</v>
      </c>
      <c r="C582" s="546" t="s">
        <v>2275</v>
      </c>
      <c r="D582" s="546" t="s">
        <v>152</v>
      </c>
      <c r="E582" s="546" t="s">
        <v>5750</v>
      </c>
      <c r="F582" s="546" t="s">
        <v>5751</v>
      </c>
      <c r="G582" s="546" t="s">
        <v>5752</v>
      </c>
      <c r="H582" s="546" t="s">
        <v>5752</v>
      </c>
      <c r="I582" s="546" t="s">
        <v>5210</v>
      </c>
      <c r="J582" s="547" t="n">
        <v>4411328.3490949</v>
      </c>
      <c r="K582" s="548" t="s">
        <v>5734</v>
      </c>
      <c r="L582" s="273"/>
      <c r="M582" s="273"/>
      <c r="N582" s="273"/>
      <c r="O582" s="273"/>
      <c r="P582" s="273"/>
      <c r="Q582" s="273"/>
      <c r="R582" s="273"/>
      <c r="S582" s="273"/>
      <c r="T582" s="273"/>
      <c r="U582" s="273"/>
      <c r="V582" s="273"/>
      <c r="W582" s="273"/>
      <c r="X582" s="273"/>
      <c r="Y582" s="273"/>
      <c r="Z582" s="273"/>
    </row>
    <row r="583" customFormat="false" ht="15" hidden="false" customHeight="false" outlineLevel="0" collapsed="false">
      <c r="A583" s="544" t="s">
        <v>2767</v>
      </c>
      <c r="B583" s="545" t="s">
        <v>2768</v>
      </c>
      <c r="C583" s="546" t="s">
        <v>2275</v>
      </c>
      <c r="D583" s="546" t="s">
        <v>7</v>
      </c>
      <c r="E583" s="546" t="s">
        <v>4613</v>
      </c>
      <c r="F583" s="546" t="s">
        <v>4559</v>
      </c>
      <c r="G583" s="546" t="s">
        <v>5753</v>
      </c>
      <c r="H583" s="546" t="s">
        <v>5753</v>
      </c>
      <c r="I583" s="546" t="s">
        <v>5210</v>
      </c>
      <c r="J583" s="547" t="n">
        <v>4411384.171031</v>
      </c>
      <c r="K583" s="548" t="s">
        <v>5754</v>
      </c>
      <c r="L583" s="273"/>
      <c r="M583" s="273"/>
      <c r="N583" s="273"/>
      <c r="O583" s="273"/>
      <c r="P583" s="273"/>
      <c r="Q583" s="273"/>
      <c r="R583" s="273"/>
      <c r="S583" s="273"/>
      <c r="T583" s="273"/>
      <c r="U583" s="273"/>
      <c r="V583" s="273"/>
      <c r="W583" s="273"/>
      <c r="X583" s="273"/>
      <c r="Y583" s="273"/>
      <c r="Z583" s="273"/>
    </row>
    <row r="584" customFormat="false" ht="15" hidden="false" customHeight="false" outlineLevel="0" collapsed="false">
      <c r="A584" s="544" t="s">
        <v>2453</v>
      </c>
      <c r="B584" s="545" t="s">
        <v>2454</v>
      </c>
      <c r="C584" s="546" t="s">
        <v>2275</v>
      </c>
      <c r="D584" s="546" t="s">
        <v>7</v>
      </c>
      <c r="E584" s="546" t="s">
        <v>4224</v>
      </c>
      <c r="F584" s="546" t="s">
        <v>5755</v>
      </c>
      <c r="G584" s="546" t="s">
        <v>5756</v>
      </c>
      <c r="H584" s="546" t="s">
        <v>5756</v>
      </c>
      <c r="I584" s="546" t="s">
        <v>5210</v>
      </c>
      <c r="J584" s="547" t="n">
        <v>4411439.1835191</v>
      </c>
      <c r="K584" s="548" t="s">
        <v>5754</v>
      </c>
      <c r="L584" s="273"/>
      <c r="M584" s="273"/>
      <c r="N584" s="273"/>
      <c r="O584" s="273"/>
      <c r="P584" s="273"/>
      <c r="Q584" s="273"/>
      <c r="R584" s="273"/>
      <c r="S584" s="273"/>
      <c r="T584" s="273"/>
      <c r="U584" s="273"/>
      <c r="V584" s="273"/>
      <c r="W584" s="273"/>
      <c r="X584" s="273"/>
      <c r="Y584" s="273"/>
      <c r="Z584" s="273"/>
    </row>
    <row r="585" customFormat="false" ht="15" hidden="false" customHeight="false" outlineLevel="0" collapsed="false">
      <c r="A585" s="544" t="s">
        <v>5757</v>
      </c>
      <c r="B585" s="545" t="s">
        <v>5758</v>
      </c>
      <c r="C585" s="546" t="s">
        <v>2275</v>
      </c>
      <c r="D585" s="546" t="s">
        <v>7</v>
      </c>
      <c r="E585" s="546" t="s">
        <v>5759</v>
      </c>
      <c r="F585" s="546" t="s">
        <v>5760</v>
      </c>
      <c r="G585" s="546" t="s">
        <v>5761</v>
      </c>
      <c r="H585" s="546" t="s">
        <v>5761</v>
      </c>
      <c r="I585" s="546" t="s">
        <v>5210</v>
      </c>
      <c r="J585" s="547" t="n">
        <v>4411492.9103638</v>
      </c>
      <c r="K585" s="548" t="s">
        <v>5754</v>
      </c>
      <c r="L585" s="273"/>
      <c r="M585" s="273"/>
      <c r="N585" s="273"/>
      <c r="O585" s="273"/>
      <c r="P585" s="273"/>
      <c r="Q585" s="273"/>
      <c r="R585" s="273"/>
      <c r="S585" s="273"/>
      <c r="T585" s="273"/>
      <c r="U585" s="273"/>
      <c r="V585" s="273"/>
      <c r="W585" s="273"/>
      <c r="X585" s="273"/>
      <c r="Y585" s="273"/>
      <c r="Z585" s="273"/>
    </row>
    <row r="586" customFormat="false" ht="15" hidden="false" customHeight="false" outlineLevel="0" collapsed="false">
      <c r="A586" s="544" t="s">
        <v>2102</v>
      </c>
      <c r="B586" s="545" t="s">
        <v>2103</v>
      </c>
      <c r="C586" s="546" t="s">
        <v>2275</v>
      </c>
      <c r="D586" s="546" t="s">
        <v>7</v>
      </c>
      <c r="E586" s="546" t="s">
        <v>4613</v>
      </c>
      <c r="F586" s="546" t="s">
        <v>5762</v>
      </c>
      <c r="G586" s="546" t="s">
        <v>5763</v>
      </c>
      <c r="H586" s="546" t="s">
        <v>5763</v>
      </c>
      <c r="I586" s="546" t="s">
        <v>5210</v>
      </c>
      <c r="J586" s="547" t="n">
        <v>4411546.6337309</v>
      </c>
      <c r="K586" s="548" t="s">
        <v>5754</v>
      </c>
      <c r="L586" s="273"/>
      <c r="M586" s="273"/>
      <c r="N586" s="273"/>
      <c r="O586" s="273"/>
      <c r="P586" s="273"/>
      <c r="Q586" s="273"/>
      <c r="R586" s="273"/>
      <c r="S586" s="273"/>
      <c r="T586" s="273"/>
      <c r="U586" s="273"/>
      <c r="V586" s="273"/>
      <c r="W586" s="273"/>
      <c r="X586" s="273"/>
      <c r="Y586" s="273"/>
      <c r="Z586" s="273"/>
    </row>
    <row r="587" customFormat="false" ht="15" hidden="false" customHeight="false" outlineLevel="0" collapsed="false">
      <c r="A587" s="544" t="s">
        <v>2660</v>
      </c>
      <c r="B587" s="545" t="s">
        <v>5764</v>
      </c>
      <c r="C587" s="546" t="s">
        <v>2275</v>
      </c>
      <c r="D587" s="546" t="s">
        <v>1260</v>
      </c>
      <c r="E587" s="546" t="s">
        <v>5765</v>
      </c>
      <c r="F587" s="546" t="s">
        <v>5766</v>
      </c>
      <c r="G587" s="546" t="s">
        <v>5767</v>
      </c>
      <c r="H587" s="546" t="s">
        <v>5767</v>
      </c>
      <c r="I587" s="546" t="s">
        <v>5210</v>
      </c>
      <c r="J587" s="547" t="n">
        <v>4411600.2727365</v>
      </c>
      <c r="K587" s="548" t="s">
        <v>5754</v>
      </c>
      <c r="L587" s="273"/>
      <c r="M587" s="273"/>
      <c r="N587" s="273"/>
      <c r="O587" s="273"/>
      <c r="P587" s="273"/>
      <c r="Q587" s="273"/>
      <c r="R587" s="273"/>
      <c r="S587" s="273"/>
      <c r="T587" s="273"/>
      <c r="U587" s="273"/>
      <c r="V587" s="273"/>
      <c r="W587" s="273"/>
      <c r="X587" s="273"/>
      <c r="Y587" s="273"/>
      <c r="Z587" s="273"/>
    </row>
    <row r="588" customFormat="false" ht="15" hidden="false" customHeight="false" outlineLevel="0" collapsed="false">
      <c r="A588" s="544" t="s">
        <v>5768</v>
      </c>
      <c r="B588" s="545" t="s">
        <v>5769</v>
      </c>
      <c r="C588" s="546" t="s">
        <v>3311</v>
      </c>
      <c r="D588" s="546" t="s">
        <v>2648</v>
      </c>
      <c r="E588" s="546" t="s">
        <v>4163</v>
      </c>
      <c r="F588" s="546" t="s">
        <v>4866</v>
      </c>
      <c r="G588" s="546" t="s">
        <v>5770</v>
      </c>
      <c r="H588" s="546" t="s">
        <v>5770</v>
      </c>
      <c r="I588" s="546" t="s">
        <v>5210</v>
      </c>
      <c r="J588" s="547" t="n">
        <v>4411652.8348936</v>
      </c>
      <c r="K588" s="548" t="s">
        <v>5754</v>
      </c>
      <c r="L588" s="273"/>
      <c r="M588" s="273"/>
      <c r="N588" s="273"/>
      <c r="O588" s="273"/>
      <c r="P588" s="273"/>
      <c r="Q588" s="273"/>
      <c r="R588" s="273"/>
      <c r="S588" s="273"/>
      <c r="T588" s="273"/>
      <c r="U588" s="273"/>
      <c r="V588" s="273"/>
      <c r="W588" s="273"/>
      <c r="X588" s="273"/>
      <c r="Y588" s="273"/>
      <c r="Z588" s="273"/>
    </row>
    <row r="589" customFormat="false" ht="15" hidden="false" customHeight="false" outlineLevel="0" collapsed="false">
      <c r="A589" s="544" t="s">
        <v>5771</v>
      </c>
      <c r="B589" s="545" t="s">
        <v>5772</v>
      </c>
      <c r="C589" s="546" t="s">
        <v>3311</v>
      </c>
      <c r="D589" s="546" t="s">
        <v>2648</v>
      </c>
      <c r="E589" s="546" t="s">
        <v>4011</v>
      </c>
      <c r="F589" s="546" t="s">
        <v>5773</v>
      </c>
      <c r="G589" s="546" t="s">
        <v>5774</v>
      </c>
      <c r="H589" s="546" t="s">
        <v>5774</v>
      </c>
      <c r="I589" s="546" t="s">
        <v>5210</v>
      </c>
      <c r="J589" s="547" t="n">
        <v>4411705.1185954</v>
      </c>
      <c r="K589" s="548" t="s">
        <v>5754</v>
      </c>
      <c r="L589" s="273"/>
      <c r="M589" s="273"/>
      <c r="N589" s="273"/>
      <c r="O589" s="273"/>
      <c r="P589" s="273"/>
      <c r="Q589" s="273"/>
      <c r="R589" s="273"/>
      <c r="S589" s="273"/>
      <c r="T589" s="273"/>
      <c r="U589" s="273"/>
      <c r="V589" s="273"/>
      <c r="W589" s="273"/>
      <c r="X589" s="273"/>
      <c r="Y589" s="273"/>
      <c r="Z589" s="273"/>
    </row>
    <row r="590" customFormat="false" ht="15" hidden="false" customHeight="false" outlineLevel="0" collapsed="false">
      <c r="A590" s="544" t="s">
        <v>5775</v>
      </c>
      <c r="B590" s="545" t="s">
        <v>5776</v>
      </c>
      <c r="C590" s="546" t="s">
        <v>2275</v>
      </c>
      <c r="D590" s="546" t="s">
        <v>1483</v>
      </c>
      <c r="E590" s="546" t="s">
        <v>5777</v>
      </c>
      <c r="F590" s="546" t="s">
        <v>5778</v>
      </c>
      <c r="G590" s="546" t="s">
        <v>5779</v>
      </c>
      <c r="H590" s="546" t="s">
        <v>5779</v>
      </c>
      <c r="I590" s="546" t="s">
        <v>5210</v>
      </c>
      <c r="J590" s="547" t="n">
        <v>4411756.5456685</v>
      </c>
      <c r="K590" s="548" t="s">
        <v>5754</v>
      </c>
      <c r="L590" s="273"/>
      <c r="M590" s="273"/>
      <c r="N590" s="273"/>
      <c r="O590" s="273"/>
      <c r="P590" s="273"/>
      <c r="Q590" s="273"/>
      <c r="R590" s="273"/>
      <c r="S590" s="273"/>
      <c r="T590" s="273"/>
      <c r="U590" s="273"/>
      <c r="V590" s="273"/>
      <c r="W590" s="273"/>
      <c r="X590" s="273"/>
      <c r="Y590" s="273"/>
      <c r="Z590" s="273"/>
    </row>
    <row r="591" customFormat="false" ht="15" hidden="false" customHeight="false" outlineLevel="0" collapsed="false">
      <c r="A591" s="544" t="s">
        <v>2970</v>
      </c>
      <c r="B591" s="545" t="s">
        <v>2971</v>
      </c>
      <c r="C591" s="546" t="s">
        <v>2275</v>
      </c>
      <c r="D591" s="546" t="s">
        <v>1260</v>
      </c>
      <c r="E591" s="546" t="s">
        <v>5780</v>
      </c>
      <c r="F591" s="546" t="s">
        <v>5781</v>
      </c>
      <c r="G591" s="546" t="s">
        <v>5782</v>
      </c>
      <c r="H591" s="546" t="s">
        <v>5782</v>
      </c>
      <c r="I591" s="546" t="s">
        <v>5210</v>
      </c>
      <c r="J591" s="547" t="n">
        <v>4411807.6808523</v>
      </c>
      <c r="K591" s="548" t="s">
        <v>5754</v>
      </c>
      <c r="L591" s="273"/>
      <c r="M591" s="273"/>
      <c r="N591" s="273"/>
      <c r="O591" s="273"/>
      <c r="P591" s="273"/>
      <c r="Q591" s="273"/>
      <c r="R591" s="273"/>
      <c r="S591" s="273"/>
      <c r="T591" s="273"/>
      <c r="U591" s="273"/>
      <c r="V591" s="273"/>
      <c r="W591" s="273"/>
      <c r="X591" s="273"/>
      <c r="Y591" s="273"/>
      <c r="Z591" s="273"/>
    </row>
    <row r="592" customFormat="false" ht="15" hidden="false" customHeight="false" outlineLevel="0" collapsed="false">
      <c r="A592" s="544" t="s">
        <v>5783</v>
      </c>
      <c r="B592" s="545" t="s">
        <v>5784</v>
      </c>
      <c r="C592" s="546" t="s">
        <v>2275</v>
      </c>
      <c r="D592" s="546" t="s">
        <v>4370</v>
      </c>
      <c r="E592" s="546" t="s">
        <v>5785</v>
      </c>
      <c r="F592" s="546" t="s">
        <v>5786</v>
      </c>
      <c r="G592" s="546" t="s">
        <v>5787</v>
      </c>
      <c r="H592" s="546" t="s">
        <v>5787</v>
      </c>
      <c r="I592" s="546" t="s">
        <v>5210</v>
      </c>
      <c r="J592" s="547" t="n">
        <v>4411858.8065368</v>
      </c>
      <c r="K592" s="548" t="s">
        <v>5788</v>
      </c>
      <c r="L592" s="273"/>
      <c r="M592" s="273"/>
      <c r="N592" s="273"/>
      <c r="O592" s="273"/>
      <c r="P592" s="273"/>
      <c r="Q592" s="273"/>
      <c r="R592" s="273"/>
      <c r="S592" s="273"/>
      <c r="T592" s="273"/>
      <c r="U592" s="273"/>
      <c r="V592" s="273"/>
      <c r="W592" s="273"/>
      <c r="X592" s="273"/>
      <c r="Y592" s="273"/>
      <c r="Z592" s="273"/>
    </row>
    <row r="593" customFormat="false" ht="15" hidden="false" customHeight="false" outlineLevel="0" collapsed="false">
      <c r="A593" s="544" t="s">
        <v>5789</v>
      </c>
      <c r="B593" s="545" t="s">
        <v>5790</v>
      </c>
      <c r="C593" s="546" t="s">
        <v>3367</v>
      </c>
      <c r="D593" s="546" t="s">
        <v>25</v>
      </c>
      <c r="E593" s="546" t="s">
        <v>5791</v>
      </c>
      <c r="F593" s="546" t="s">
        <v>5792</v>
      </c>
      <c r="G593" s="546" t="s">
        <v>5793</v>
      </c>
      <c r="H593" s="546" t="s">
        <v>5793</v>
      </c>
      <c r="I593" s="546" t="s">
        <v>5210</v>
      </c>
      <c r="J593" s="547" t="n">
        <v>4411908.5858913</v>
      </c>
      <c r="K593" s="548" t="s">
        <v>5788</v>
      </c>
      <c r="L593" s="273"/>
      <c r="M593" s="273"/>
      <c r="N593" s="273"/>
      <c r="O593" s="273"/>
      <c r="P593" s="273"/>
      <c r="Q593" s="273"/>
      <c r="R593" s="273"/>
      <c r="S593" s="273"/>
      <c r="T593" s="273"/>
      <c r="U593" s="273"/>
      <c r="V593" s="273"/>
      <c r="W593" s="273"/>
      <c r="X593" s="273"/>
      <c r="Y593" s="273"/>
      <c r="Z593" s="273"/>
    </row>
    <row r="594" customFormat="false" ht="15" hidden="false" customHeight="false" outlineLevel="0" collapsed="false">
      <c r="A594" s="544" t="s">
        <v>2124</v>
      </c>
      <c r="B594" s="545" t="s">
        <v>2125</v>
      </c>
      <c r="C594" s="546" t="s">
        <v>2275</v>
      </c>
      <c r="D594" s="546" t="s">
        <v>7</v>
      </c>
      <c r="E594" s="546" t="s">
        <v>3449</v>
      </c>
      <c r="F594" s="546" t="s">
        <v>5794</v>
      </c>
      <c r="G594" s="546" t="s">
        <v>5795</v>
      </c>
      <c r="H594" s="546" t="s">
        <v>5795</v>
      </c>
      <c r="I594" s="546" t="s">
        <v>5210</v>
      </c>
      <c r="J594" s="547" t="n">
        <v>4411956.7330607</v>
      </c>
      <c r="K594" s="548" t="s">
        <v>5788</v>
      </c>
      <c r="L594" s="273"/>
      <c r="M594" s="273"/>
      <c r="N594" s="273"/>
      <c r="O594" s="273"/>
      <c r="P594" s="273"/>
      <c r="Q594" s="273"/>
      <c r="R594" s="273"/>
      <c r="S594" s="273"/>
      <c r="T594" s="273"/>
      <c r="U594" s="273"/>
      <c r="V594" s="273"/>
      <c r="W594" s="273"/>
      <c r="X594" s="273"/>
      <c r="Y594" s="273"/>
      <c r="Z594" s="273"/>
    </row>
    <row r="595" customFormat="false" ht="15" hidden="false" customHeight="false" outlineLevel="0" collapsed="false">
      <c r="A595" s="544" t="s">
        <v>5796</v>
      </c>
      <c r="B595" s="545" t="s">
        <v>5797</v>
      </c>
      <c r="C595" s="546" t="s">
        <v>2275</v>
      </c>
      <c r="D595" s="546" t="s">
        <v>7</v>
      </c>
      <c r="E595" s="546" t="s">
        <v>5798</v>
      </c>
      <c r="F595" s="546" t="s">
        <v>5799</v>
      </c>
      <c r="G595" s="546" t="s">
        <v>5800</v>
      </c>
      <c r="H595" s="546" t="s">
        <v>5800</v>
      </c>
      <c r="I595" s="546" t="s">
        <v>5210</v>
      </c>
      <c r="J595" s="547" t="n">
        <v>4412004.4546753</v>
      </c>
      <c r="K595" s="548" t="s">
        <v>5788</v>
      </c>
      <c r="L595" s="273"/>
      <c r="M595" s="273"/>
      <c r="N595" s="273"/>
      <c r="O595" s="273"/>
      <c r="P595" s="273"/>
      <c r="Q595" s="273"/>
      <c r="R595" s="273"/>
      <c r="S595" s="273"/>
      <c r="T595" s="273"/>
      <c r="U595" s="273"/>
      <c r="V595" s="273"/>
      <c r="W595" s="273"/>
      <c r="X595" s="273"/>
      <c r="Y595" s="273"/>
      <c r="Z595" s="273"/>
    </row>
    <row r="596" customFormat="false" ht="15" hidden="false" customHeight="false" outlineLevel="0" collapsed="false">
      <c r="A596" s="544" t="s">
        <v>2696</v>
      </c>
      <c r="B596" s="545" t="s">
        <v>2697</v>
      </c>
      <c r="C596" s="546" t="s">
        <v>2275</v>
      </c>
      <c r="D596" s="546" t="s">
        <v>7</v>
      </c>
      <c r="E596" s="546" t="s">
        <v>3449</v>
      </c>
      <c r="F596" s="546" t="s">
        <v>5801</v>
      </c>
      <c r="G596" s="546" t="s">
        <v>5802</v>
      </c>
      <c r="H596" s="546" t="s">
        <v>5802</v>
      </c>
      <c r="I596" s="546" t="s">
        <v>5210</v>
      </c>
      <c r="J596" s="547" t="n">
        <v>4412052.0422263</v>
      </c>
      <c r="K596" s="548" t="s">
        <v>5788</v>
      </c>
      <c r="L596" s="273"/>
      <c r="M596" s="273"/>
      <c r="N596" s="273"/>
      <c r="O596" s="273"/>
      <c r="P596" s="273"/>
      <c r="Q596" s="273"/>
      <c r="R596" s="273"/>
      <c r="S596" s="273"/>
      <c r="T596" s="273"/>
      <c r="U596" s="273"/>
      <c r="V596" s="273"/>
      <c r="W596" s="273"/>
      <c r="X596" s="273"/>
      <c r="Y596" s="273"/>
      <c r="Z596" s="273"/>
    </row>
    <row r="597" customFormat="false" ht="15" hidden="false" customHeight="false" outlineLevel="0" collapsed="false">
      <c r="A597" s="544" t="s">
        <v>2622</v>
      </c>
      <c r="B597" s="545" t="s">
        <v>2623</v>
      </c>
      <c r="C597" s="546" t="s">
        <v>2275</v>
      </c>
      <c r="D597" s="546" t="s">
        <v>1199</v>
      </c>
      <c r="E597" s="546" t="s">
        <v>3970</v>
      </c>
      <c r="F597" s="546" t="s">
        <v>5803</v>
      </c>
      <c r="G597" s="546" t="s">
        <v>5804</v>
      </c>
      <c r="H597" s="546" t="s">
        <v>5804</v>
      </c>
      <c r="I597" s="546" t="s">
        <v>5210</v>
      </c>
      <c r="J597" s="547" t="n">
        <v>4412099.5298454</v>
      </c>
      <c r="K597" s="548" t="s">
        <v>5788</v>
      </c>
      <c r="L597" s="273"/>
      <c r="M597" s="273"/>
      <c r="N597" s="273"/>
      <c r="O597" s="273"/>
      <c r="P597" s="273"/>
      <c r="Q597" s="273"/>
      <c r="R597" s="273"/>
      <c r="S597" s="273"/>
      <c r="T597" s="273"/>
      <c r="U597" s="273"/>
      <c r="V597" s="273"/>
      <c r="W597" s="273"/>
      <c r="X597" s="273"/>
      <c r="Y597" s="273"/>
      <c r="Z597" s="273"/>
    </row>
    <row r="598" customFormat="false" ht="15" hidden="false" customHeight="false" outlineLevel="0" collapsed="false">
      <c r="A598" s="544" t="s">
        <v>2528</v>
      </c>
      <c r="B598" s="545" t="s">
        <v>2529</v>
      </c>
      <c r="C598" s="546" t="s">
        <v>2275</v>
      </c>
      <c r="D598" s="546" t="s">
        <v>7</v>
      </c>
      <c r="E598" s="546" t="s">
        <v>4224</v>
      </c>
      <c r="F598" s="546" t="s">
        <v>5805</v>
      </c>
      <c r="G598" s="546" t="s">
        <v>5806</v>
      </c>
      <c r="H598" s="546" t="s">
        <v>5806</v>
      </c>
      <c r="I598" s="546" t="s">
        <v>5210</v>
      </c>
      <c r="J598" s="547" t="n">
        <v>4412146.7476485</v>
      </c>
      <c r="K598" s="548" t="s">
        <v>5788</v>
      </c>
      <c r="L598" s="273"/>
      <c r="M598" s="273"/>
      <c r="N598" s="273"/>
      <c r="O598" s="273"/>
      <c r="P598" s="273"/>
      <c r="Q598" s="273"/>
      <c r="R598" s="273"/>
      <c r="S598" s="273"/>
      <c r="T598" s="273"/>
      <c r="U598" s="273"/>
      <c r="V598" s="273"/>
      <c r="W598" s="273"/>
      <c r="X598" s="273"/>
      <c r="Y598" s="273"/>
      <c r="Z598" s="273"/>
    </row>
    <row r="599" customFormat="false" ht="15" hidden="false" customHeight="false" outlineLevel="0" collapsed="false">
      <c r="A599" s="544" t="s">
        <v>5807</v>
      </c>
      <c r="B599" s="545" t="s">
        <v>5808</v>
      </c>
      <c r="C599" s="546" t="s">
        <v>3311</v>
      </c>
      <c r="D599" s="546" t="s">
        <v>2648</v>
      </c>
      <c r="E599" s="546" t="s">
        <v>4629</v>
      </c>
      <c r="F599" s="546" t="s">
        <v>3606</v>
      </c>
      <c r="G599" s="546" t="s">
        <v>5809</v>
      </c>
      <c r="H599" s="546" t="s">
        <v>5809</v>
      </c>
      <c r="I599" s="546" t="s">
        <v>5210</v>
      </c>
      <c r="J599" s="547" t="n">
        <v>4412192.2382663</v>
      </c>
      <c r="K599" s="548" t="s">
        <v>5788</v>
      </c>
      <c r="L599" s="273"/>
      <c r="M599" s="273"/>
      <c r="N599" s="273"/>
      <c r="O599" s="273"/>
      <c r="P599" s="273"/>
      <c r="Q599" s="273"/>
      <c r="R599" s="273"/>
      <c r="S599" s="273"/>
      <c r="T599" s="273"/>
      <c r="U599" s="273"/>
      <c r="V599" s="273"/>
      <c r="W599" s="273"/>
      <c r="X599" s="273"/>
      <c r="Y599" s="273"/>
      <c r="Z599" s="273"/>
    </row>
    <row r="600" customFormat="false" ht="15" hidden="false" customHeight="false" outlineLevel="0" collapsed="false">
      <c r="A600" s="544" t="s">
        <v>5810</v>
      </c>
      <c r="B600" s="545" t="s">
        <v>2642</v>
      </c>
      <c r="C600" s="546" t="s">
        <v>2275</v>
      </c>
      <c r="D600" s="546" t="s">
        <v>1199</v>
      </c>
      <c r="E600" s="546" t="s">
        <v>5811</v>
      </c>
      <c r="F600" s="546" t="s">
        <v>4328</v>
      </c>
      <c r="G600" s="546" t="s">
        <v>4187</v>
      </c>
      <c r="H600" s="546" t="s">
        <v>4187</v>
      </c>
      <c r="I600" s="546" t="s">
        <v>5210</v>
      </c>
      <c r="J600" s="547" t="n">
        <v>4412237.4200377</v>
      </c>
      <c r="K600" s="548" t="s">
        <v>5788</v>
      </c>
      <c r="L600" s="273"/>
      <c r="M600" s="273"/>
      <c r="N600" s="273"/>
      <c r="O600" s="273"/>
      <c r="P600" s="273"/>
      <c r="Q600" s="273"/>
      <c r="R600" s="273"/>
      <c r="S600" s="273"/>
      <c r="T600" s="273"/>
      <c r="U600" s="273"/>
      <c r="V600" s="273"/>
      <c r="W600" s="273"/>
      <c r="X600" s="273"/>
      <c r="Y600" s="273"/>
      <c r="Z600" s="273"/>
    </row>
    <row r="601" customFormat="false" ht="15" hidden="false" customHeight="false" outlineLevel="0" collapsed="false">
      <c r="A601" s="544" t="s">
        <v>5812</v>
      </c>
      <c r="B601" s="545" t="s">
        <v>5813</v>
      </c>
      <c r="C601" s="546" t="s">
        <v>1884</v>
      </c>
      <c r="D601" s="546" t="s">
        <v>25</v>
      </c>
      <c r="E601" s="546" t="s">
        <v>3874</v>
      </c>
      <c r="F601" s="546" t="s">
        <v>3376</v>
      </c>
      <c r="G601" s="546" t="s">
        <v>5814</v>
      </c>
      <c r="H601" s="546" t="s">
        <v>5814</v>
      </c>
      <c r="I601" s="546" t="s">
        <v>5210</v>
      </c>
      <c r="J601" s="547" t="n">
        <v>4412282.4293467</v>
      </c>
      <c r="K601" s="548" t="s">
        <v>5815</v>
      </c>
      <c r="L601" s="273"/>
      <c r="M601" s="273"/>
      <c r="N601" s="273"/>
      <c r="O601" s="273"/>
      <c r="P601" s="273"/>
      <c r="Q601" s="273"/>
      <c r="R601" s="273"/>
      <c r="S601" s="273"/>
      <c r="T601" s="273"/>
      <c r="U601" s="273"/>
      <c r="V601" s="273"/>
      <c r="W601" s="273"/>
      <c r="X601" s="273"/>
      <c r="Y601" s="273"/>
      <c r="Z601" s="273"/>
    </row>
    <row r="602" customFormat="false" ht="15" hidden="false" customHeight="false" outlineLevel="0" collapsed="false">
      <c r="A602" s="544" t="s">
        <v>5816</v>
      </c>
      <c r="B602" s="545" t="s">
        <v>5817</v>
      </c>
      <c r="C602" s="546" t="s">
        <v>3367</v>
      </c>
      <c r="D602" s="546" t="s">
        <v>7</v>
      </c>
      <c r="E602" s="546" t="s">
        <v>5818</v>
      </c>
      <c r="F602" s="546" t="s">
        <v>5819</v>
      </c>
      <c r="G602" s="546" t="s">
        <v>5820</v>
      </c>
      <c r="H602" s="546" t="s">
        <v>5820</v>
      </c>
      <c r="I602" s="546" t="s">
        <v>5210</v>
      </c>
      <c r="J602" s="547" t="n">
        <v>4412324.5851615</v>
      </c>
      <c r="K602" s="548" t="s">
        <v>5815</v>
      </c>
      <c r="L602" s="273"/>
      <c r="M602" s="273"/>
      <c r="N602" s="273"/>
      <c r="O602" s="273"/>
      <c r="P602" s="273"/>
      <c r="Q602" s="273"/>
      <c r="R602" s="273"/>
      <c r="S602" s="273"/>
      <c r="T602" s="273"/>
      <c r="U602" s="273"/>
      <c r="V602" s="273"/>
      <c r="W602" s="273"/>
      <c r="X602" s="273"/>
      <c r="Y602" s="273"/>
      <c r="Z602" s="273"/>
    </row>
    <row r="603" customFormat="false" ht="15" hidden="false" customHeight="false" outlineLevel="0" collapsed="false">
      <c r="A603" s="544" t="s">
        <v>5821</v>
      </c>
      <c r="B603" s="545" t="s">
        <v>5822</v>
      </c>
      <c r="C603" s="546" t="s">
        <v>2275</v>
      </c>
      <c r="D603" s="546" t="s">
        <v>65</v>
      </c>
      <c r="E603" s="546" t="s">
        <v>5823</v>
      </c>
      <c r="F603" s="546" t="s">
        <v>5824</v>
      </c>
      <c r="G603" s="546" t="s">
        <v>5825</v>
      </c>
      <c r="H603" s="546" t="s">
        <v>5825</v>
      </c>
      <c r="I603" s="546" t="s">
        <v>5210</v>
      </c>
      <c r="J603" s="547" t="n">
        <v>4412366.7108888</v>
      </c>
      <c r="K603" s="548" t="s">
        <v>5815</v>
      </c>
      <c r="L603" s="273"/>
      <c r="M603" s="273"/>
      <c r="N603" s="273"/>
      <c r="O603" s="273"/>
      <c r="P603" s="273"/>
      <c r="Q603" s="273"/>
      <c r="R603" s="273"/>
      <c r="S603" s="273"/>
      <c r="T603" s="273"/>
      <c r="U603" s="273"/>
      <c r="V603" s="273"/>
      <c r="W603" s="273"/>
      <c r="X603" s="273"/>
      <c r="Y603" s="273"/>
      <c r="Z603" s="273"/>
    </row>
    <row r="604" customFormat="false" ht="15" hidden="false" customHeight="false" outlineLevel="0" collapsed="false">
      <c r="A604" s="544" t="s">
        <v>2675</v>
      </c>
      <c r="B604" s="545" t="s">
        <v>2676</v>
      </c>
      <c r="C604" s="546" t="s">
        <v>2275</v>
      </c>
      <c r="D604" s="546" t="s">
        <v>7</v>
      </c>
      <c r="E604" s="546" t="s">
        <v>3807</v>
      </c>
      <c r="F604" s="546" t="s">
        <v>5826</v>
      </c>
      <c r="G604" s="546" t="s">
        <v>5827</v>
      </c>
      <c r="H604" s="546" t="s">
        <v>5827</v>
      </c>
      <c r="I604" s="546" t="s">
        <v>5210</v>
      </c>
      <c r="J604" s="547" t="n">
        <v>4412408.7622148</v>
      </c>
      <c r="K604" s="548" t="s">
        <v>5815</v>
      </c>
      <c r="L604" s="273"/>
      <c r="M604" s="273"/>
      <c r="N604" s="273"/>
      <c r="O604" s="273"/>
      <c r="P604" s="273"/>
      <c r="Q604" s="273"/>
      <c r="R604" s="273"/>
      <c r="S604" s="273"/>
      <c r="T604" s="273"/>
      <c r="U604" s="273"/>
      <c r="V604" s="273"/>
      <c r="W604" s="273"/>
      <c r="X604" s="273"/>
      <c r="Y604" s="273"/>
      <c r="Z604" s="273"/>
    </row>
    <row r="605" customFormat="false" ht="15" hidden="false" customHeight="false" outlineLevel="0" collapsed="false">
      <c r="A605" s="544" t="s">
        <v>5828</v>
      </c>
      <c r="B605" s="545" t="s">
        <v>5829</v>
      </c>
      <c r="C605" s="546" t="s">
        <v>2275</v>
      </c>
      <c r="D605" s="546" t="s">
        <v>7</v>
      </c>
      <c r="E605" s="546" t="s">
        <v>4314</v>
      </c>
      <c r="F605" s="546" t="s">
        <v>5830</v>
      </c>
      <c r="G605" s="546" t="s">
        <v>5831</v>
      </c>
      <c r="H605" s="546" t="s">
        <v>5831</v>
      </c>
      <c r="I605" s="546" t="s">
        <v>5210</v>
      </c>
      <c r="J605" s="547" t="n">
        <v>4412450.7806632</v>
      </c>
      <c r="K605" s="548" t="s">
        <v>5815</v>
      </c>
      <c r="L605" s="273"/>
      <c r="M605" s="273"/>
      <c r="N605" s="273"/>
      <c r="O605" s="273"/>
      <c r="P605" s="273"/>
      <c r="Q605" s="273"/>
      <c r="R605" s="273"/>
      <c r="S605" s="273"/>
      <c r="T605" s="273"/>
      <c r="U605" s="273"/>
      <c r="V605" s="273"/>
      <c r="W605" s="273"/>
      <c r="X605" s="273"/>
      <c r="Y605" s="273"/>
      <c r="Z605" s="273"/>
    </row>
    <row r="606" customFormat="false" ht="15" hidden="false" customHeight="false" outlineLevel="0" collapsed="false">
      <c r="A606" s="544" t="s">
        <v>1770</v>
      </c>
      <c r="B606" s="545" t="s">
        <v>1771</v>
      </c>
      <c r="C606" s="546" t="s">
        <v>2275</v>
      </c>
      <c r="D606" s="546" t="s">
        <v>65</v>
      </c>
      <c r="E606" s="546" t="s">
        <v>5832</v>
      </c>
      <c r="F606" s="546" t="s">
        <v>5833</v>
      </c>
      <c r="G606" s="546" t="s">
        <v>5834</v>
      </c>
      <c r="H606" s="546" t="s">
        <v>5834</v>
      </c>
      <c r="I606" s="546" t="s">
        <v>5210</v>
      </c>
      <c r="J606" s="547" t="n">
        <v>4412492.6376417</v>
      </c>
      <c r="K606" s="548" t="s">
        <v>5815</v>
      </c>
      <c r="L606" s="273"/>
      <c r="M606" s="273"/>
      <c r="N606" s="273"/>
      <c r="O606" s="273"/>
      <c r="P606" s="273"/>
      <c r="Q606" s="273"/>
      <c r="R606" s="273"/>
      <c r="S606" s="273"/>
      <c r="T606" s="273"/>
      <c r="U606" s="273"/>
      <c r="V606" s="273"/>
      <c r="W606" s="273"/>
      <c r="X606" s="273"/>
      <c r="Y606" s="273"/>
      <c r="Z606" s="273"/>
    </row>
    <row r="607" customFormat="false" ht="15" hidden="false" customHeight="false" outlineLevel="0" collapsed="false">
      <c r="A607" s="544" t="s">
        <v>2679</v>
      </c>
      <c r="B607" s="545" t="s">
        <v>2680</v>
      </c>
      <c r="C607" s="546" t="s">
        <v>2275</v>
      </c>
      <c r="D607" s="546" t="s">
        <v>7</v>
      </c>
      <c r="E607" s="546" t="s">
        <v>5835</v>
      </c>
      <c r="F607" s="546" t="s">
        <v>5836</v>
      </c>
      <c r="G607" s="546" t="s">
        <v>5837</v>
      </c>
      <c r="H607" s="546" t="s">
        <v>5837</v>
      </c>
      <c r="I607" s="546" t="s">
        <v>5210</v>
      </c>
      <c r="J607" s="547" t="n">
        <v>4412533.4896149</v>
      </c>
      <c r="K607" s="548" t="s">
        <v>5815</v>
      </c>
      <c r="L607" s="273"/>
      <c r="M607" s="273"/>
      <c r="N607" s="273"/>
      <c r="O607" s="273"/>
      <c r="P607" s="273"/>
      <c r="Q607" s="273"/>
      <c r="R607" s="273"/>
      <c r="S607" s="273"/>
      <c r="T607" s="273"/>
      <c r="U607" s="273"/>
      <c r="V607" s="273"/>
      <c r="W607" s="273"/>
      <c r="X607" s="273"/>
      <c r="Y607" s="273"/>
      <c r="Z607" s="273"/>
    </row>
    <row r="608" customFormat="false" ht="15" hidden="false" customHeight="false" outlineLevel="0" collapsed="false">
      <c r="A608" s="544" t="s">
        <v>5838</v>
      </c>
      <c r="B608" s="545" t="s">
        <v>2989</v>
      </c>
      <c r="C608" s="546" t="s">
        <v>2275</v>
      </c>
      <c r="D608" s="546" t="s">
        <v>7</v>
      </c>
      <c r="E608" s="546" t="s">
        <v>3449</v>
      </c>
      <c r="F608" s="546" t="s">
        <v>5839</v>
      </c>
      <c r="G608" s="546" t="s">
        <v>5840</v>
      </c>
      <c r="H608" s="546" t="s">
        <v>5840</v>
      </c>
      <c r="I608" s="546" t="s">
        <v>5210</v>
      </c>
      <c r="J608" s="547" t="n">
        <v>4412573.6022629</v>
      </c>
      <c r="K608" s="548" t="s">
        <v>5815</v>
      </c>
      <c r="L608" s="273"/>
      <c r="M608" s="273"/>
      <c r="N608" s="273"/>
      <c r="O608" s="273"/>
      <c r="P608" s="273"/>
      <c r="Q608" s="273"/>
      <c r="R608" s="273"/>
      <c r="S608" s="273"/>
      <c r="T608" s="273"/>
      <c r="U608" s="273"/>
      <c r="V608" s="273"/>
      <c r="W608" s="273"/>
      <c r="X608" s="273"/>
      <c r="Y608" s="273"/>
      <c r="Z608" s="273"/>
    </row>
    <row r="609" customFormat="false" ht="15" hidden="false" customHeight="false" outlineLevel="0" collapsed="false">
      <c r="A609" s="544" t="s">
        <v>3109</v>
      </c>
      <c r="B609" s="545" t="s">
        <v>2864</v>
      </c>
      <c r="C609" s="546" t="s">
        <v>2275</v>
      </c>
      <c r="D609" s="546" t="s">
        <v>7</v>
      </c>
      <c r="E609" s="546" t="s">
        <v>3874</v>
      </c>
      <c r="F609" s="546" t="s">
        <v>5841</v>
      </c>
      <c r="G609" s="546" t="s">
        <v>5842</v>
      </c>
      <c r="H609" s="546" t="s">
        <v>5842</v>
      </c>
      <c r="I609" s="546" t="s">
        <v>5210</v>
      </c>
      <c r="J609" s="547" t="n">
        <v>4412613.6549517</v>
      </c>
      <c r="K609" s="548" t="s">
        <v>5815</v>
      </c>
      <c r="L609" s="273"/>
      <c r="M609" s="273"/>
      <c r="N609" s="273"/>
      <c r="O609" s="273"/>
      <c r="P609" s="273"/>
      <c r="Q609" s="273"/>
      <c r="R609" s="273"/>
      <c r="S609" s="273"/>
      <c r="T609" s="273"/>
      <c r="U609" s="273"/>
      <c r="V609" s="273"/>
      <c r="W609" s="273"/>
      <c r="X609" s="273"/>
      <c r="Y609" s="273"/>
      <c r="Z609" s="273"/>
    </row>
    <row r="610" customFormat="false" ht="15" hidden="false" customHeight="false" outlineLevel="0" collapsed="false">
      <c r="A610" s="544" t="s">
        <v>2221</v>
      </c>
      <c r="B610" s="545" t="s">
        <v>2222</v>
      </c>
      <c r="C610" s="546" t="s">
        <v>2275</v>
      </c>
      <c r="D610" s="546" t="s">
        <v>7</v>
      </c>
      <c r="E610" s="546" t="s">
        <v>3807</v>
      </c>
      <c r="F610" s="546" t="s">
        <v>5843</v>
      </c>
      <c r="G610" s="546" t="s">
        <v>5844</v>
      </c>
      <c r="H610" s="546" t="s">
        <v>5844</v>
      </c>
      <c r="I610" s="546" t="s">
        <v>5210</v>
      </c>
      <c r="J610" s="547" t="n">
        <v>4412653.1879949</v>
      </c>
      <c r="K610" s="548" t="s">
        <v>5815</v>
      </c>
      <c r="L610" s="273"/>
      <c r="M610" s="273"/>
      <c r="N610" s="273"/>
      <c r="O610" s="273"/>
      <c r="P610" s="273"/>
      <c r="Q610" s="273"/>
      <c r="R610" s="273"/>
      <c r="S610" s="273"/>
      <c r="T610" s="273"/>
      <c r="U610" s="273"/>
      <c r="V610" s="273"/>
      <c r="W610" s="273"/>
      <c r="X610" s="273"/>
      <c r="Y610" s="273"/>
      <c r="Z610" s="273"/>
    </row>
    <row r="611" customFormat="false" ht="15" hidden="false" customHeight="false" outlineLevel="0" collapsed="false">
      <c r="A611" s="544" t="s">
        <v>2336</v>
      </c>
      <c r="B611" s="545" t="s">
        <v>2337</v>
      </c>
      <c r="C611" s="546" t="s">
        <v>2275</v>
      </c>
      <c r="D611" s="546" t="s">
        <v>7</v>
      </c>
      <c r="E611" s="546" t="s">
        <v>5845</v>
      </c>
      <c r="F611" s="546" t="s">
        <v>4559</v>
      </c>
      <c r="G611" s="546" t="s">
        <v>5846</v>
      </c>
      <c r="H611" s="546" t="s">
        <v>5846</v>
      </c>
      <c r="I611" s="546" t="s">
        <v>5210</v>
      </c>
      <c r="J611" s="547" t="n">
        <v>4412691.7317127</v>
      </c>
      <c r="K611" s="548" t="s">
        <v>5815</v>
      </c>
      <c r="L611" s="273"/>
      <c r="M611" s="273"/>
      <c r="N611" s="273"/>
      <c r="O611" s="273"/>
      <c r="P611" s="273"/>
      <c r="Q611" s="273"/>
      <c r="R611" s="273"/>
      <c r="S611" s="273"/>
      <c r="T611" s="273"/>
      <c r="U611" s="273"/>
      <c r="V611" s="273"/>
      <c r="W611" s="273"/>
      <c r="X611" s="273"/>
      <c r="Y611" s="273"/>
      <c r="Z611" s="273"/>
    </row>
    <row r="612" customFormat="false" ht="15" hidden="false" customHeight="false" outlineLevel="0" collapsed="false">
      <c r="A612" s="544" t="s">
        <v>5847</v>
      </c>
      <c r="B612" s="545" t="s">
        <v>2987</v>
      </c>
      <c r="C612" s="546" t="s">
        <v>2275</v>
      </c>
      <c r="D612" s="546" t="s">
        <v>7</v>
      </c>
      <c r="E612" s="546" t="s">
        <v>5848</v>
      </c>
      <c r="F612" s="546" t="s">
        <v>5849</v>
      </c>
      <c r="G612" s="546" t="s">
        <v>5850</v>
      </c>
      <c r="H612" s="546" t="s">
        <v>5850</v>
      </c>
      <c r="I612" s="546" t="s">
        <v>5210</v>
      </c>
      <c r="J612" s="547" t="n">
        <v>4412730.2151316</v>
      </c>
      <c r="K612" s="548" t="s">
        <v>5851</v>
      </c>
      <c r="L612" s="273"/>
      <c r="M612" s="273"/>
      <c r="N612" s="273"/>
      <c r="O612" s="273"/>
      <c r="P612" s="273"/>
      <c r="Q612" s="273"/>
      <c r="R612" s="273"/>
      <c r="S612" s="273"/>
      <c r="T612" s="273"/>
      <c r="U612" s="273"/>
      <c r="V612" s="273"/>
      <c r="W612" s="273"/>
      <c r="X612" s="273"/>
      <c r="Y612" s="273"/>
      <c r="Z612" s="273"/>
    </row>
    <row r="613" customFormat="false" ht="15" hidden="false" customHeight="false" outlineLevel="0" collapsed="false">
      <c r="A613" s="544" t="s">
        <v>5852</v>
      </c>
      <c r="B613" s="545" t="s">
        <v>5853</v>
      </c>
      <c r="C613" s="546" t="s">
        <v>2275</v>
      </c>
      <c r="D613" s="546" t="s">
        <v>65</v>
      </c>
      <c r="E613" s="546" t="s">
        <v>5854</v>
      </c>
      <c r="F613" s="546" t="s">
        <v>5855</v>
      </c>
      <c r="G613" s="546" t="s">
        <v>5856</v>
      </c>
      <c r="H613" s="546" t="s">
        <v>5856</v>
      </c>
      <c r="I613" s="546" t="s">
        <v>5210</v>
      </c>
      <c r="J613" s="547" t="n">
        <v>4412768.6009571</v>
      </c>
      <c r="K613" s="548" t="s">
        <v>5851</v>
      </c>
      <c r="L613" s="273"/>
      <c r="M613" s="273"/>
      <c r="N613" s="273"/>
      <c r="O613" s="273"/>
      <c r="P613" s="273"/>
      <c r="Q613" s="273"/>
      <c r="R613" s="273"/>
      <c r="S613" s="273"/>
      <c r="T613" s="273"/>
      <c r="U613" s="273"/>
      <c r="V613" s="273"/>
      <c r="W613" s="273"/>
      <c r="X613" s="273"/>
      <c r="Y613" s="273"/>
      <c r="Z613" s="273"/>
    </row>
    <row r="614" customFormat="false" ht="15" hidden="false" customHeight="false" outlineLevel="0" collapsed="false">
      <c r="A614" s="544" t="s">
        <v>5857</v>
      </c>
      <c r="B614" s="545" t="s">
        <v>5858</v>
      </c>
      <c r="C614" s="546" t="s">
        <v>2275</v>
      </c>
      <c r="D614" s="546" t="s">
        <v>1260</v>
      </c>
      <c r="E614" s="546" t="s">
        <v>5859</v>
      </c>
      <c r="F614" s="546" t="s">
        <v>5860</v>
      </c>
      <c r="G614" s="546" t="s">
        <v>5861</v>
      </c>
      <c r="H614" s="546" t="s">
        <v>5861</v>
      </c>
      <c r="I614" s="546" t="s">
        <v>5210</v>
      </c>
      <c r="J614" s="547" t="n">
        <v>4412806.1879113</v>
      </c>
      <c r="K614" s="548" t="s">
        <v>5851</v>
      </c>
      <c r="L614" s="273"/>
      <c r="M614" s="273"/>
      <c r="N614" s="273"/>
      <c r="O614" s="273"/>
      <c r="P614" s="273"/>
      <c r="Q614" s="273"/>
      <c r="R614" s="273"/>
      <c r="S614" s="273"/>
      <c r="T614" s="273"/>
      <c r="U614" s="273"/>
      <c r="V614" s="273"/>
      <c r="W614" s="273"/>
      <c r="X614" s="273"/>
      <c r="Y614" s="273"/>
      <c r="Z614" s="273"/>
    </row>
    <row r="615" customFormat="false" ht="15" hidden="false" customHeight="false" outlineLevel="0" collapsed="false">
      <c r="A615" s="544" t="s">
        <v>5862</v>
      </c>
      <c r="B615" s="545" t="s">
        <v>5863</v>
      </c>
      <c r="C615" s="546" t="s">
        <v>2275</v>
      </c>
      <c r="D615" s="546" t="s">
        <v>1199</v>
      </c>
      <c r="E615" s="546" t="s">
        <v>5864</v>
      </c>
      <c r="F615" s="546" t="s">
        <v>5865</v>
      </c>
      <c r="G615" s="546" t="s">
        <v>5866</v>
      </c>
      <c r="H615" s="546" t="s">
        <v>5866</v>
      </c>
      <c r="I615" s="546" t="s">
        <v>5210</v>
      </c>
      <c r="J615" s="547" t="n">
        <v>4412843.1847156</v>
      </c>
      <c r="K615" s="548" t="s">
        <v>5851</v>
      </c>
      <c r="L615" s="273"/>
      <c r="M615" s="273"/>
      <c r="N615" s="273"/>
      <c r="O615" s="273"/>
      <c r="P615" s="273"/>
      <c r="Q615" s="273"/>
      <c r="R615" s="273"/>
      <c r="S615" s="273"/>
      <c r="T615" s="273"/>
      <c r="U615" s="273"/>
      <c r="V615" s="273"/>
      <c r="W615" s="273"/>
      <c r="X615" s="273"/>
      <c r="Y615" s="273"/>
      <c r="Z615" s="273"/>
    </row>
    <row r="616" customFormat="false" ht="15" hidden="false" customHeight="false" outlineLevel="0" collapsed="false">
      <c r="A616" s="544" t="s">
        <v>5867</v>
      </c>
      <c r="B616" s="545" t="s">
        <v>5868</v>
      </c>
      <c r="C616" s="546" t="s">
        <v>3311</v>
      </c>
      <c r="D616" s="546" t="s">
        <v>2648</v>
      </c>
      <c r="E616" s="546" t="s">
        <v>3987</v>
      </c>
      <c r="F616" s="546" t="s">
        <v>5581</v>
      </c>
      <c r="G616" s="546" t="s">
        <v>5766</v>
      </c>
      <c r="H616" s="546" t="s">
        <v>5766</v>
      </c>
      <c r="I616" s="546" t="s">
        <v>5210</v>
      </c>
      <c r="J616" s="547" t="n">
        <v>4412879.2834248</v>
      </c>
      <c r="K616" s="548" t="s">
        <v>5851</v>
      </c>
      <c r="L616" s="273"/>
      <c r="M616" s="273"/>
      <c r="N616" s="273"/>
      <c r="O616" s="273"/>
      <c r="P616" s="273"/>
      <c r="Q616" s="273"/>
      <c r="R616" s="273"/>
      <c r="S616" s="273"/>
      <c r="T616" s="273"/>
      <c r="U616" s="273"/>
      <c r="V616" s="273"/>
      <c r="W616" s="273"/>
      <c r="X616" s="273"/>
      <c r="Y616" s="273"/>
      <c r="Z616" s="273"/>
    </row>
    <row r="617" customFormat="false" ht="15" hidden="false" customHeight="false" outlineLevel="0" collapsed="false">
      <c r="A617" s="544" t="s">
        <v>5869</v>
      </c>
      <c r="B617" s="545" t="s">
        <v>5870</v>
      </c>
      <c r="C617" s="546" t="s">
        <v>3367</v>
      </c>
      <c r="D617" s="546" t="s">
        <v>7</v>
      </c>
      <c r="E617" s="546" t="s">
        <v>5871</v>
      </c>
      <c r="F617" s="546" t="s">
        <v>5872</v>
      </c>
      <c r="G617" s="546" t="s">
        <v>5873</v>
      </c>
      <c r="H617" s="546" t="s">
        <v>5873</v>
      </c>
      <c r="I617" s="546" t="s">
        <v>5210</v>
      </c>
      <c r="J617" s="547" t="n">
        <v>4412915.2860877</v>
      </c>
      <c r="K617" s="548" t="s">
        <v>5851</v>
      </c>
      <c r="L617" s="273"/>
      <c r="M617" s="273"/>
      <c r="N617" s="273"/>
      <c r="O617" s="273"/>
      <c r="P617" s="273"/>
      <c r="Q617" s="273"/>
      <c r="R617" s="273"/>
      <c r="S617" s="273"/>
      <c r="T617" s="273"/>
      <c r="U617" s="273"/>
      <c r="V617" s="273"/>
      <c r="W617" s="273"/>
      <c r="X617" s="273"/>
      <c r="Y617" s="273"/>
      <c r="Z617" s="273"/>
    </row>
    <row r="618" customFormat="false" ht="15" hidden="false" customHeight="false" outlineLevel="0" collapsed="false">
      <c r="A618" s="544" t="s">
        <v>5874</v>
      </c>
      <c r="B618" s="545" t="s">
        <v>5875</v>
      </c>
      <c r="C618" s="546" t="s">
        <v>2275</v>
      </c>
      <c r="D618" s="546" t="s">
        <v>1456</v>
      </c>
      <c r="E618" s="546" t="s">
        <v>5876</v>
      </c>
      <c r="F618" s="546" t="s">
        <v>5877</v>
      </c>
      <c r="G618" s="546" t="s">
        <v>5878</v>
      </c>
      <c r="H618" s="546" t="s">
        <v>5878</v>
      </c>
      <c r="I618" s="546" t="s">
        <v>5210</v>
      </c>
      <c r="J618" s="547" t="n">
        <v>4412951.2044277</v>
      </c>
      <c r="K618" s="548" t="s">
        <v>5851</v>
      </c>
      <c r="L618" s="273"/>
      <c r="M618" s="273"/>
      <c r="N618" s="273"/>
      <c r="O618" s="273"/>
      <c r="P618" s="273"/>
      <c r="Q618" s="273"/>
      <c r="R618" s="273"/>
      <c r="S618" s="273"/>
      <c r="T618" s="273"/>
      <c r="U618" s="273"/>
      <c r="V618" s="273"/>
      <c r="W618" s="273"/>
      <c r="X618" s="273"/>
      <c r="Y618" s="273"/>
      <c r="Z618" s="273"/>
    </row>
    <row r="619" customFormat="false" ht="15" hidden="false" customHeight="false" outlineLevel="0" collapsed="false">
      <c r="A619" s="544" t="s">
        <v>3110</v>
      </c>
      <c r="B619" s="545" t="s">
        <v>2865</v>
      </c>
      <c r="C619" s="546" t="s">
        <v>2275</v>
      </c>
      <c r="D619" s="546" t="s">
        <v>7</v>
      </c>
      <c r="E619" s="546" t="s">
        <v>3874</v>
      </c>
      <c r="F619" s="546" t="s">
        <v>5879</v>
      </c>
      <c r="G619" s="546" t="s">
        <v>5880</v>
      </c>
      <c r="H619" s="546" t="s">
        <v>5880</v>
      </c>
      <c r="I619" s="546" t="s">
        <v>5210</v>
      </c>
      <c r="J619" s="547" t="n">
        <v>4412986.7801693</v>
      </c>
      <c r="K619" s="548" t="s">
        <v>5851</v>
      </c>
      <c r="L619" s="273"/>
      <c r="M619" s="273"/>
      <c r="N619" s="273"/>
      <c r="O619" s="273"/>
      <c r="P619" s="273"/>
      <c r="Q619" s="273"/>
      <c r="R619" s="273"/>
      <c r="S619" s="273"/>
      <c r="T619" s="273"/>
      <c r="U619" s="273"/>
      <c r="V619" s="273"/>
      <c r="W619" s="273"/>
      <c r="X619" s="273"/>
      <c r="Y619" s="273"/>
      <c r="Z619" s="273"/>
    </row>
    <row r="620" customFormat="false" ht="15" hidden="false" customHeight="false" outlineLevel="0" collapsed="false">
      <c r="A620" s="544" t="s">
        <v>1921</v>
      </c>
      <c r="B620" s="545" t="s">
        <v>1922</v>
      </c>
      <c r="C620" s="546" t="s">
        <v>2275</v>
      </c>
      <c r="D620" s="546" t="s">
        <v>7</v>
      </c>
      <c r="E620" s="546" t="s">
        <v>5881</v>
      </c>
      <c r="F620" s="546" t="s">
        <v>3768</v>
      </c>
      <c r="G620" s="546" t="s">
        <v>5882</v>
      </c>
      <c r="H620" s="546" t="s">
        <v>5882</v>
      </c>
      <c r="I620" s="546" t="s">
        <v>5210</v>
      </c>
      <c r="J620" s="547" t="n">
        <v>4413022.0435083</v>
      </c>
      <c r="K620" s="548" t="s">
        <v>5851</v>
      </c>
      <c r="L620" s="273"/>
      <c r="M620" s="273"/>
      <c r="N620" s="273"/>
      <c r="O620" s="273"/>
      <c r="P620" s="273"/>
      <c r="Q620" s="273"/>
      <c r="R620" s="273"/>
      <c r="S620" s="273"/>
      <c r="T620" s="273"/>
      <c r="U620" s="273"/>
      <c r="V620" s="273"/>
      <c r="W620" s="273"/>
      <c r="X620" s="273"/>
      <c r="Y620" s="273"/>
      <c r="Z620" s="273"/>
    </row>
    <row r="621" customFormat="false" ht="15" hidden="false" customHeight="false" outlineLevel="0" collapsed="false">
      <c r="A621" s="544" t="s">
        <v>2299</v>
      </c>
      <c r="B621" s="545" t="s">
        <v>2300</v>
      </c>
      <c r="C621" s="546" t="s">
        <v>2275</v>
      </c>
      <c r="D621" s="546" t="s">
        <v>7</v>
      </c>
      <c r="E621" s="546" t="s">
        <v>3807</v>
      </c>
      <c r="F621" s="546" t="s">
        <v>5883</v>
      </c>
      <c r="G621" s="546" t="s">
        <v>5884</v>
      </c>
      <c r="H621" s="546" t="s">
        <v>5884</v>
      </c>
      <c r="I621" s="546" t="s">
        <v>5210</v>
      </c>
      <c r="J621" s="547" t="n">
        <v>4413057.0196587</v>
      </c>
      <c r="K621" s="548" t="s">
        <v>5851</v>
      </c>
      <c r="L621" s="273"/>
      <c r="M621" s="273"/>
      <c r="N621" s="273"/>
      <c r="O621" s="273"/>
      <c r="P621" s="273"/>
      <c r="Q621" s="273"/>
      <c r="R621" s="273"/>
      <c r="S621" s="273"/>
      <c r="T621" s="273"/>
      <c r="U621" s="273"/>
      <c r="V621" s="273"/>
      <c r="W621" s="273"/>
      <c r="X621" s="273"/>
      <c r="Y621" s="273"/>
      <c r="Z621" s="273"/>
    </row>
    <row r="622" customFormat="false" ht="15" hidden="false" customHeight="false" outlineLevel="0" collapsed="false">
      <c r="A622" s="544" t="s">
        <v>5885</v>
      </c>
      <c r="B622" s="545" t="s">
        <v>5886</v>
      </c>
      <c r="C622" s="546" t="s">
        <v>3311</v>
      </c>
      <c r="D622" s="546" t="s">
        <v>2648</v>
      </c>
      <c r="E622" s="546" t="s">
        <v>3981</v>
      </c>
      <c r="F622" s="546" t="s">
        <v>5887</v>
      </c>
      <c r="G622" s="546" t="s">
        <v>5888</v>
      </c>
      <c r="H622" s="546" t="s">
        <v>5888</v>
      </c>
      <c r="I622" s="546" t="s">
        <v>5210</v>
      </c>
      <c r="J622" s="547" t="n">
        <v>4413091.5208036</v>
      </c>
      <c r="K622" s="548" t="s">
        <v>5851</v>
      </c>
      <c r="L622" s="273"/>
      <c r="M622" s="273"/>
      <c r="N622" s="273"/>
      <c r="O622" s="273"/>
      <c r="P622" s="273"/>
      <c r="Q622" s="273"/>
      <c r="R622" s="273"/>
      <c r="S622" s="273"/>
      <c r="T622" s="273"/>
      <c r="U622" s="273"/>
      <c r="V622" s="273"/>
      <c r="W622" s="273"/>
      <c r="X622" s="273"/>
      <c r="Y622" s="273"/>
      <c r="Z622" s="273"/>
    </row>
    <row r="623" customFormat="false" ht="15" hidden="false" customHeight="false" outlineLevel="0" collapsed="false">
      <c r="A623" s="544" t="s">
        <v>5889</v>
      </c>
      <c r="B623" s="545" t="s">
        <v>5890</v>
      </c>
      <c r="C623" s="546" t="s">
        <v>3311</v>
      </c>
      <c r="D623" s="546" t="s">
        <v>2648</v>
      </c>
      <c r="E623" s="546" t="s">
        <v>4006</v>
      </c>
      <c r="F623" s="546" t="s">
        <v>5581</v>
      </c>
      <c r="G623" s="546" t="s">
        <v>4899</v>
      </c>
      <c r="H623" s="546" t="s">
        <v>4899</v>
      </c>
      <c r="I623" s="546" t="s">
        <v>5210</v>
      </c>
      <c r="J623" s="547" t="n">
        <v>4413125.2382515</v>
      </c>
      <c r="K623" s="548" t="s">
        <v>5851</v>
      </c>
      <c r="L623" s="273"/>
      <c r="M623" s="273"/>
      <c r="N623" s="273"/>
      <c r="O623" s="273"/>
      <c r="P623" s="273"/>
      <c r="Q623" s="273"/>
      <c r="R623" s="273"/>
      <c r="S623" s="273"/>
      <c r="T623" s="273"/>
      <c r="U623" s="273"/>
      <c r="V623" s="273"/>
      <c r="W623" s="273"/>
      <c r="X623" s="273"/>
      <c r="Y623" s="273"/>
      <c r="Z623" s="273"/>
    </row>
    <row r="624" customFormat="false" ht="15" hidden="false" customHeight="false" outlineLevel="0" collapsed="false">
      <c r="A624" s="544" t="s">
        <v>2247</v>
      </c>
      <c r="B624" s="545" t="s">
        <v>2248</v>
      </c>
      <c r="C624" s="546" t="s">
        <v>2275</v>
      </c>
      <c r="D624" s="546" t="s">
        <v>7</v>
      </c>
      <c r="E624" s="546" t="s">
        <v>3807</v>
      </c>
      <c r="F624" s="546" t="s">
        <v>5891</v>
      </c>
      <c r="G624" s="546" t="s">
        <v>5892</v>
      </c>
      <c r="H624" s="546" t="s">
        <v>5892</v>
      </c>
      <c r="I624" s="546" t="s">
        <v>5210</v>
      </c>
      <c r="J624" s="547" t="n">
        <v>4413158.8353423</v>
      </c>
      <c r="K624" s="548" t="s">
        <v>5893</v>
      </c>
      <c r="L624" s="273"/>
      <c r="M624" s="273"/>
      <c r="N624" s="273"/>
      <c r="O624" s="273"/>
      <c r="P624" s="273"/>
      <c r="Q624" s="273"/>
      <c r="R624" s="273"/>
      <c r="S624" s="273"/>
      <c r="T624" s="273"/>
      <c r="U624" s="273"/>
      <c r="V624" s="273"/>
      <c r="W624" s="273"/>
      <c r="X624" s="273"/>
      <c r="Y624" s="273"/>
      <c r="Z624" s="273"/>
    </row>
    <row r="625" customFormat="false" ht="15" hidden="false" customHeight="false" outlineLevel="0" collapsed="false">
      <c r="A625" s="544" t="s">
        <v>2755</v>
      </c>
      <c r="B625" s="545" t="s">
        <v>2756</v>
      </c>
      <c r="C625" s="546" t="s">
        <v>2275</v>
      </c>
      <c r="D625" s="546" t="s">
        <v>7</v>
      </c>
      <c r="E625" s="546" t="s">
        <v>3711</v>
      </c>
      <c r="F625" s="546" t="s">
        <v>5894</v>
      </c>
      <c r="G625" s="546" t="s">
        <v>5895</v>
      </c>
      <c r="H625" s="546" t="s">
        <v>5895</v>
      </c>
      <c r="I625" s="546" t="s">
        <v>5210</v>
      </c>
      <c r="J625" s="547" t="n">
        <v>4413191.9927329</v>
      </c>
      <c r="K625" s="548" t="s">
        <v>5893</v>
      </c>
      <c r="L625" s="273"/>
      <c r="M625" s="273"/>
      <c r="N625" s="273"/>
      <c r="O625" s="273"/>
      <c r="P625" s="273"/>
      <c r="Q625" s="273"/>
      <c r="R625" s="273"/>
      <c r="S625" s="273"/>
      <c r="T625" s="273"/>
      <c r="U625" s="273"/>
      <c r="V625" s="273"/>
      <c r="W625" s="273"/>
      <c r="X625" s="273"/>
      <c r="Y625" s="273"/>
      <c r="Z625" s="273"/>
    </row>
    <row r="626" customFormat="false" ht="15" hidden="false" customHeight="false" outlineLevel="0" collapsed="false">
      <c r="A626" s="544" t="s">
        <v>5896</v>
      </c>
      <c r="B626" s="545" t="s">
        <v>5897</v>
      </c>
      <c r="C626" s="546" t="s">
        <v>3367</v>
      </c>
      <c r="D626" s="546" t="s">
        <v>7</v>
      </c>
      <c r="E626" s="546" t="s">
        <v>5898</v>
      </c>
      <c r="F626" s="546" t="s">
        <v>5899</v>
      </c>
      <c r="G626" s="546" t="s">
        <v>5900</v>
      </c>
      <c r="H626" s="546" t="s">
        <v>5900</v>
      </c>
      <c r="I626" s="546" t="s">
        <v>5210</v>
      </c>
      <c r="J626" s="547" t="n">
        <v>4413224.1837412</v>
      </c>
      <c r="K626" s="548" t="s">
        <v>5893</v>
      </c>
      <c r="L626" s="273"/>
      <c r="M626" s="273"/>
      <c r="N626" s="273"/>
      <c r="O626" s="273"/>
      <c r="P626" s="273"/>
      <c r="Q626" s="273"/>
      <c r="R626" s="273"/>
      <c r="S626" s="273"/>
      <c r="T626" s="273"/>
      <c r="U626" s="273"/>
      <c r="V626" s="273"/>
      <c r="W626" s="273"/>
      <c r="X626" s="273"/>
      <c r="Y626" s="273"/>
      <c r="Z626" s="273"/>
    </row>
    <row r="627" customFormat="false" ht="15" hidden="false" customHeight="false" outlineLevel="0" collapsed="false">
      <c r="A627" s="544" t="s">
        <v>5901</v>
      </c>
      <c r="B627" s="545" t="s">
        <v>5902</v>
      </c>
      <c r="C627" s="546" t="s">
        <v>2275</v>
      </c>
      <c r="D627" s="546" t="s">
        <v>7</v>
      </c>
      <c r="E627" s="546" t="s">
        <v>5903</v>
      </c>
      <c r="F627" s="546" t="s">
        <v>5904</v>
      </c>
      <c r="G627" s="546" t="s">
        <v>5905</v>
      </c>
      <c r="H627" s="546" t="s">
        <v>5905</v>
      </c>
      <c r="I627" s="546" t="s">
        <v>5210</v>
      </c>
      <c r="J627" s="547" t="n">
        <v>4413255.8389881</v>
      </c>
      <c r="K627" s="548" t="s">
        <v>5893</v>
      </c>
      <c r="L627" s="273"/>
      <c r="M627" s="273"/>
      <c r="N627" s="273"/>
      <c r="O627" s="273"/>
      <c r="P627" s="273"/>
      <c r="Q627" s="273"/>
      <c r="R627" s="273"/>
      <c r="S627" s="273"/>
      <c r="T627" s="273"/>
      <c r="U627" s="273"/>
      <c r="V627" s="273"/>
      <c r="W627" s="273"/>
      <c r="X627" s="273"/>
      <c r="Y627" s="273"/>
      <c r="Z627" s="273"/>
    </row>
    <row r="628" customFormat="false" ht="15" hidden="false" customHeight="false" outlineLevel="0" collapsed="false">
      <c r="A628" s="544" t="s">
        <v>2632</v>
      </c>
      <c r="B628" s="545" t="s">
        <v>5906</v>
      </c>
      <c r="C628" s="546" t="s">
        <v>2275</v>
      </c>
      <c r="D628" s="546" t="s">
        <v>1199</v>
      </c>
      <c r="E628" s="546" t="s">
        <v>3449</v>
      </c>
      <c r="F628" s="546" t="s">
        <v>5907</v>
      </c>
      <c r="G628" s="546" t="s">
        <v>5908</v>
      </c>
      <c r="H628" s="546" t="s">
        <v>5908</v>
      </c>
      <c r="I628" s="546" t="s">
        <v>5210</v>
      </c>
      <c r="J628" s="547" t="n">
        <v>4413286.8678301</v>
      </c>
      <c r="K628" s="548" t="s">
        <v>5893</v>
      </c>
      <c r="L628" s="273"/>
      <c r="M628" s="273"/>
      <c r="N628" s="273"/>
      <c r="O628" s="273"/>
      <c r="P628" s="273"/>
      <c r="Q628" s="273"/>
      <c r="R628" s="273"/>
      <c r="S628" s="273"/>
      <c r="T628" s="273"/>
      <c r="U628" s="273"/>
      <c r="V628" s="273"/>
      <c r="W628" s="273"/>
      <c r="X628" s="273"/>
      <c r="Y628" s="273"/>
      <c r="Z628" s="273"/>
    </row>
    <row r="629" customFormat="false" ht="15" hidden="false" customHeight="false" outlineLevel="0" collapsed="false">
      <c r="A629" s="544" t="s">
        <v>5909</v>
      </c>
      <c r="B629" s="545" t="s">
        <v>5910</v>
      </c>
      <c r="C629" s="546" t="s">
        <v>3367</v>
      </c>
      <c r="D629" s="546" t="s">
        <v>7</v>
      </c>
      <c r="E629" s="546" t="s">
        <v>5911</v>
      </c>
      <c r="F629" s="546" t="s">
        <v>5912</v>
      </c>
      <c r="G629" s="546" t="s">
        <v>5913</v>
      </c>
      <c r="H629" s="546" t="s">
        <v>5913</v>
      </c>
      <c r="I629" s="546" t="s">
        <v>5210</v>
      </c>
      <c r="J629" s="547" t="n">
        <v>4413317.3411115</v>
      </c>
      <c r="K629" s="548" t="s">
        <v>5893</v>
      </c>
      <c r="L629" s="273"/>
      <c r="M629" s="273"/>
      <c r="N629" s="273"/>
      <c r="O629" s="273"/>
      <c r="P629" s="273"/>
      <c r="Q629" s="273"/>
      <c r="R629" s="273"/>
      <c r="S629" s="273"/>
      <c r="T629" s="273"/>
      <c r="U629" s="273"/>
      <c r="V629" s="273"/>
      <c r="W629" s="273"/>
      <c r="X629" s="273"/>
      <c r="Y629" s="273"/>
      <c r="Z629" s="273"/>
    </row>
    <row r="630" customFormat="false" ht="15" hidden="false" customHeight="false" outlineLevel="0" collapsed="false">
      <c r="A630" s="544" t="s">
        <v>2119</v>
      </c>
      <c r="B630" s="545" t="s">
        <v>2120</v>
      </c>
      <c r="C630" s="546" t="s">
        <v>2275</v>
      </c>
      <c r="D630" s="546" t="s">
        <v>7</v>
      </c>
      <c r="E630" s="546" t="s">
        <v>3449</v>
      </c>
      <c r="F630" s="546" t="s">
        <v>5914</v>
      </c>
      <c r="G630" s="546" t="s">
        <v>5915</v>
      </c>
      <c r="H630" s="546" t="s">
        <v>5915</v>
      </c>
      <c r="I630" s="546" t="s">
        <v>5210</v>
      </c>
      <c r="J630" s="547" t="n">
        <v>4413347.6504442</v>
      </c>
      <c r="K630" s="548" t="s">
        <v>5893</v>
      </c>
      <c r="L630" s="273"/>
      <c r="M630" s="273"/>
      <c r="N630" s="273"/>
      <c r="O630" s="273"/>
      <c r="P630" s="273"/>
      <c r="Q630" s="273"/>
      <c r="R630" s="273"/>
      <c r="S630" s="273"/>
      <c r="T630" s="273"/>
      <c r="U630" s="273"/>
      <c r="V630" s="273"/>
      <c r="W630" s="273"/>
      <c r="X630" s="273"/>
      <c r="Y630" s="273"/>
      <c r="Z630" s="273"/>
    </row>
    <row r="631" customFormat="false" ht="15" hidden="false" customHeight="false" outlineLevel="0" collapsed="false">
      <c r="A631" s="544" t="s">
        <v>1955</v>
      </c>
      <c r="B631" s="545" t="s">
        <v>1956</v>
      </c>
      <c r="C631" s="546" t="s">
        <v>2275</v>
      </c>
      <c r="D631" s="546" t="s">
        <v>7</v>
      </c>
      <c r="E631" s="546" t="s">
        <v>5916</v>
      </c>
      <c r="F631" s="546" t="s">
        <v>5917</v>
      </c>
      <c r="G631" s="546" t="s">
        <v>5918</v>
      </c>
      <c r="H631" s="546" t="s">
        <v>5918</v>
      </c>
      <c r="I631" s="546" t="s">
        <v>5210</v>
      </c>
      <c r="J631" s="547" t="n">
        <v>4413377.4884383</v>
      </c>
      <c r="K631" s="548" t="s">
        <v>5893</v>
      </c>
      <c r="L631" s="273"/>
      <c r="M631" s="273"/>
      <c r="N631" s="273"/>
      <c r="O631" s="273"/>
      <c r="P631" s="273"/>
      <c r="Q631" s="273"/>
      <c r="R631" s="273"/>
      <c r="S631" s="273"/>
      <c r="T631" s="273"/>
      <c r="U631" s="273"/>
      <c r="V631" s="273"/>
      <c r="W631" s="273"/>
      <c r="X631" s="273"/>
      <c r="Y631" s="273"/>
      <c r="Z631" s="273"/>
    </row>
    <row r="632" customFormat="false" ht="15" hidden="false" customHeight="false" outlineLevel="0" collapsed="false">
      <c r="A632" s="544" t="s">
        <v>2673</v>
      </c>
      <c r="B632" s="545" t="s">
        <v>2674</v>
      </c>
      <c r="C632" s="546" t="s">
        <v>2275</v>
      </c>
      <c r="D632" s="546" t="s">
        <v>7</v>
      </c>
      <c r="E632" s="546" t="s">
        <v>4815</v>
      </c>
      <c r="F632" s="546" t="s">
        <v>5919</v>
      </c>
      <c r="G632" s="546" t="s">
        <v>5920</v>
      </c>
      <c r="H632" s="546" t="s">
        <v>5920</v>
      </c>
      <c r="I632" s="546" t="s">
        <v>5210</v>
      </c>
      <c r="J632" s="547" t="n">
        <v>4413407.1682002</v>
      </c>
      <c r="K632" s="548" t="s">
        <v>5893</v>
      </c>
      <c r="L632" s="273"/>
      <c r="M632" s="273"/>
      <c r="N632" s="273"/>
      <c r="O632" s="273"/>
      <c r="P632" s="273"/>
      <c r="Q632" s="273"/>
      <c r="R632" s="273"/>
      <c r="S632" s="273"/>
      <c r="T632" s="273"/>
      <c r="U632" s="273"/>
      <c r="V632" s="273"/>
      <c r="W632" s="273"/>
      <c r="X632" s="273"/>
      <c r="Y632" s="273"/>
      <c r="Z632" s="273"/>
    </row>
    <row r="633" customFormat="false" ht="15" hidden="false" customHeight="false" outlineLevel="0" collapsed="false">
      <c r="A633" s="544" t="s">
        <v>5921</v>
      </c>
      <c r="B633" s="545" t="s">
        <v>5922</v>
      </c>
      <c r="C633" s="546" t="s">
        <v>3311</v>
      </c>
      <c r="D633" s="546" t="s">
        <v>2648</v>
      </c>
      <c r="E633" s="546" t="s">
        <v>4163</v>
      </c>
      <c r="F633" s="546" t="s">
        <v>5923</v>
      </c>
      <c r="G633" s="546" t="s">
        <v>5924</v>
      </c>
      <c r="H633" s="546" t="s">
        <v>5924</v>
      </c>
      <c r="I633" s="546" t="s">
        <v>5210</v>
      </c>
      <c r="J633" s="547" t="n">
        <v>4413436.7344136</v>
      </c>
      <c r="K633" s="548" t="s">
        <v>5893</v>
      </c>
      <c r="L633" s="273"/>
      <c r="M633" s="273"/>
      <c r="N633" s="273"/>
      <c r="O633" s="273"/>
      <c r="P633" s="273"/>
      <c r="Q633" s="273"/>
      <c r="R633" s="273"/>
      <c r="S633" s="273"/>
      <c r="T633" s="273"/>
      <c r="U633" s="273"/>
      <c r="V633" s="273"/>
      <c r="W633" s="273"/>
      <c r="X633" s="273"/>
      <c r="Y633" s="273"/>
      <c r="Z633" s="273"/>
    </row>
    <row r="634" customFormat="false" ht="15" hidden="false" customHeight="false" outlineLevel="0" collapsed="false">
      <c r="A634" s="544" t="s">
        <v>1796</v>
      </c>
      <c r="B634" s="545" t="s">
        <v>1797</v>
      </c>
      <c r="C634" s="546" t="s">
        <v>2275</v>
      </c>
      <c r="D634" s="546" t="s">
        <v>65</v>
      </c>
      <c r="E634" s="546" t="s">
        <v>5925</v>
      </c>
      <c r="F634" s="546" t="s">
        <v>5926</v>
      </c>
      <c r="G634" s="546" t="s">
        <v>5927</v>
      </c>
      <c r="H634" s="546" t="s">
        <v>5927</v>
      </c>
      <c r="I634" s="546" t="s">
        <v>5210</v>
      </c>
      <c r="J634" s="547" t="n">
        <v>4413465.5706807</v>
      </c>
      <c r="K634" s="548" t="s">
        <v>5893</v>
      </c>
      <c r="L634" s="273"/>
      <c r="M634" s="273"/>
      <c r="N634" s="273"/>
      <c r="O634" s="273"/>
      <c r="P634" s="273"/>
      <c r="Q634" s="273"/>
      <c r="R634" s="273"/>
      <c r="S634" s="273"/>
      <c r="T634" s="273"/>
      <c r="U634" s="273"/>
      <c r="V634" s="273"/>
      <c r="W634" s="273"/>
      <c r="X634" s="273"/>
      <c r="Y634" s="273"/>
      <c r="Z634" s="273"/>
    </row>
    <row r="635" customFormat="false" ht="15" hidden="false" customHeight="false" outlineLevel="0" collapsed="false">
      <c r="A635" s="544" t="s">
        <v>2155</v>
      </c>
      <c r="B635" s="545" t="s">
        <v>2156</v>
      </c>
      <c r="C635" s="546" t="s">
        <v>2275</v>
      </c>
      <c r="D635" s="546" t="s">
        <v>7</v>
      </c>
      <c r="E635" s="546" t="s">
        <v>4000</v>
      </c>
      <c r="F635" s="546" t="s">
        <v>5928</v>
      </c>
      <c r="G635" s="546" t="s">
        <v>5929</v>
      </c>
      <c r="H635" s="546" t="s">
        <v>5929</v>
      </c>
      <c r="I635" s="546" t="s">
        <v>5210</v>
      </c>
      <c r="J635" s="547" t="n">
        <v>4413492.9120372</v>
      </c>
      <c r="K635" s="548" t="s">
        <v>5893</v>
      </c>
      <c r="L635" s="273"/>
      <c r="M635" s="273"/>
      <c r="N635" s="273"/>
      <c r="O635" s="273"/>
      <c r="P635" s="273"/>
      <c r="Q635" s="273"/>
      <c r="R635" s="273"/>
      <c r="S635" s="273"/>
      <c r="T635" s="273"/>
      <c r="U635" s="273"/>
      <c r="V635" s="273"/>
      <c r="W635" s="273"/>
      <c r="X635" s="273"/>
      <c r="Y635" s="273"/>
      <c r="Z635" s="273"/>
    </row>
    <row r="636" customFormat="false" ht="15" hidden="false" customHeight="false" outlineLevel="0" collapsed="false">
      <c r="A636" s="544" t="s">
        <v>2107</v>
      </c>
      <c r="B636" s="545" t="s">
        <v>2108</v>
      </c>
      <c r="C636" s="546" t="s">
        <v>2275</v>
      </c>
      <c r="D636" s="546" t="s">
        <v>7</v>
      </c>
      <c r="E636" s="546" t="s">
        <v>4540</v>
      </c>
      <c r="F636" s="546" t="s">
        <v>5930</v>
      </c>
      <c r="G636" s="546" t="s">
        <v>5931</v>
      </c>
      <c r="H636" s="546" t="s">
        <v>5931</v>
      </c>
      <c r="I636" s="546" t="s">
        <v>5210</v>
      </c>
      <c r="J636" s="547" t="n">
        <v>4413519.4939115</v>
      </c>
      <c r="K636" s="548" t="s">
        <v>5893</v>
      </c>
      <c r="L636" s="273"/>
      <c r="M636" s="273"/>
      <c r="N636" s="273"/>
      <c r="O636" s="273"/>
      <c r="P636" s="273"/>
      <c r="Q636" s="273"/>
      <c r="R636" s="273"/>
      <c r="S636" s="273"/>
      <c r="T636" s="273"/>
      <c r="U636" s="273"/>
      <c r="V636" s="273"/>
      <c r="W636" s="273"/>
      <c r="X636" s="273"/>
      <c r="Y636" s="273"/>
      <c r="Z636" s="273"/>
    </row>
    <row r="637" customFormat="false" ht="15" hidden="false" customHeight="false" outlineLevel="0" collapsed="false">
      <c r="A637" s="544" t="s">
        <v>2132</v>
      </c>
      <c r="B637" s="545" t="s">
        <v>2133</v>
      </c>
      <c r="C637" s="546" t="s">
        <v>2275</v>
      </c>
      <c r="D637" s="546" t="s">
        <v>7</v>
      </c>
      <c r="E637" s="546" t="s">
        <v>4349</v>
      </c>
      <c r="F637" s="546" t="s">
        <v>5932</v>
      </c>
      <c r="G637" s="546" t="s">
        <v>5933</v>
      </c>
      <c r="H637" s="546" t="s">
        <v>5933</v>
      </c>
      <c r="I637" s="546" t="s">
        <v>5210</v>
      </c>
      <c r="J637" s="547" t="n">
        <v>4413544.9965218</v>
      </c>
      <c r="K637" s="548" t="s">
        <v>5893</v>
      </c>
      <c r="L637" s="273"/>
      <c r="M637" s="273"/>
      <c r="N637" s="273"/>
      <c r="O637" s="273"/>
      <c r="P637" s="273"/>
      <c r="Q637" s="273"/>
      <c r="R637" s="273"/>
      <c r="S637" s="273"/>
      <c r="T637" s="273"/>
      <c r="U637" s="273"/>
      <c r="V637" s="273"/>
      <c r="W637" s="273"/>
      <c r="X637" s="273"/>
      <c r="Y637" s="273"/>
      <c r="Z637" s="273"/>
    </row>
    <row r="638" customFormat="false" ht="15" hidden="false" customHeight="false" outlineLevel="0" collapsed="false">
      <c r="A638" s="544" t="s">
        <v>5934</v>
      </c>
      <c r="B638" s="545" t="s">
        <v>5935</v>
      </c>
      <c r="C638" s="546" t="s">
        <v>2275</v>
      </c>
      <c r="D638" s="546" t="s">
        <v>1176</v>
      </c>
      <c r="E638" s="546" t="s">
        <v>4958</v>
      </c>
      <c r="F638" s="546" t="s">
        <v>5936</v>
      </c>
      <c r="G638" s="546" t="s">
        <v>5937</v>
      </c>
      <c r="H638" s="546" t="s">
        <v>5937</v>
      </c>
      <c r="I638" s="546" t="s">
        <v>5210</v>
      </c>
      <c r="J638" s="547" t="n">
        <v>4413570.4833698</v>
      </c>
      <c r="K638" s="548" t="s">
        <v>5893</v>
      </c>
      <c r="L638" s="273"/>
      <c r="M638" s="273"/>
      <c r="N638" s="273"/>
      <c r="O638" s="273"/>
      <c r="P638" s="273"/>
      <c r="Q638" s="273"/>
      <c r="R638" s="273"/>
      <c r="S638" s="273"/>
      <c r="T638" s="273"/>
      <c r="U638" s="273"/>
      <c r="V638" s="273"/>
      <c r="W638" s="273"/>
      <c r="X638" s="273"/>
      <c r="Y638" s="273"/>
      <c r="Z638" s="273"/>
    </row>
    <row r="639" customFormat="false" ht="15" hidden="false" customHeight="false" outlineLevel="0" collapsed="false">
      <c r="A639" s="544" t="s">
        <v>2749</v>
      </c>
      <c r="B639" s="545" t="s">
        <v>2750</v>
      </c>
      <c r="C639" s="546" t="s">
        <v>2275</v>
      </c>
      <c r="D639" s="546" t="s">
        <v>7</v>
      </c>
      <c r="E639" s="546" t="s">
        <v>3970</v>
      </c>
      <c r="F639" s="546" t="s">
        <v>5938</v>
      </c>
      <c r="G639" s="546" t="s">
        <v>5939</v>
      </c>
      <c r="H639" s="546" t="s">
        <v>5939</v>
      </c>
      <c r="I639" s="546" t="s">
        <v>5210</v>
      </c>
      <c r="J639" s="547" t="n">
        <v>4413595.9060346</v>
      </c>
      <c r="K639" s="548" t="s">
        <v>5940</v>
      </c>
      <c r="L639" s="273"/>
      <c r="M639" s="273"/>
      <c r="N639" s="273"/>
      <c r="O639" s="273"/>
      <c r="P639" s="273"/>
      <c r="Q639" s="273"/>
      <c r="R639" s="273"/>
      <c r="S639" s="273"/>
      <c r="T639" s="273"/>
      <c r="U639" s="273"/>
      <c r="V639" s="273"/>
      <c r="W639" s="273"/>
      <c r="X639" s="273"/>
      <c r="Y639" s="273"/>
      <c r="Z639" s="273"/>
    </row>
    <row r="640" customFormat="false" ht="15" hidden="false" customHeight="false" outlineLevel="0" collapsed="false">
      <c r="A640" s="544" t="s">
        <v>5941</v>
      </c>
      <c r="B640" s="545" t="s">
        <v>5942</v>
      </c>
      <c r="C640" s="546" t="s">
        <v>3367</v>
      </c>
      <c r="D640" s="546" t="s">
        <v>7</v>
      </c>
      <c r="E640" s="546" t="s">
        <v>5943</v>
      </c>
      <c r="F640" s="546" t="s">
        <v>5944</v>
      </c>
      <c r="G640" s="546" t="s">
        <v>5945</v>
      </c>
      <c r="H640" s="546" t="s">
        <v>5945</v>
      </c>
      <c r="I640" s="546" t="s">
        <v>5210</v>
      </c>
      <c r="J640" s="547" t="n">
        <v>4413620.6525498</v>
      </c>
      <c r="K640" s="548" t="s">
        <v>5940</v>
      </c>
      <c r="L640" s="273"/>
      <c r="M640" s="273"/>
      <c r="N640" s="273"/>
      <c r="O640" s="273"/>
      <c r="P640" s="273"/>
      <c r="Q640" s="273"/>
      <c r="R640" s="273"/>
      <c r="S640" s="273"/>
      <c r="T640" s="273"/>
      <c r="U640" s="273"/>
      <c r="V640" s="273"/>
      <c r="W640" s="273"/>
      <c r="X640" s="273"/>
      <c r="Y640" s="273"/>
      <c r="Z640" s="273"/>
    </row>
    <row r="641" customFormat="false" ht="15" hidden="false" customHeight="false" outlineLevel="0" collapsed="false">
      <c r="A641" s="544" t="s">
        <v>5946</v>
      </c>
      <c r="B641" s="545" t="s">
        <v>5947</v>
      </c>
      <c r="C641" s="546" t="s">
        <v>2275</v>
      </c>
      <c r="D641" s="546" t="s">
        <v>1199</v>
      </c>
      <c r="E641" s="546" t="s">
        <v>5948</v>
      </c>
      <c r="F641" s="546" t="s">
        <v>5387</v>
      </c>
      <c r="G641" s="546" t="s">
        <v>5949</v>
      </c>
      <c r="H641" s="546" t="s">
        <v>5949</v>
      </c>
      <c r="I641" s="546" t="s">
        <v>5210</v>
      </c>
      <c r="J641" s="547" t="n">
        <v>4413644.8790037</v>
      </c>
      <c r="K641" s="548" t="s">
        <v>5940</v>
      </c>
      <c r="L641" s="273"/>
      <c r="M641" s="273"/>
      <c r="N641" s="273"/>
      <c r="O641" s="273"/>
      <c r="P641" s="273"/>
      <c r="Q641" s="273"/>
      <c r="R641" s="273"/>
      <c r="S641" s="273"/>
      <c r="T641" s="273"/>
      <c r="U641" s="273"/>
      <c r="V641" s="273"/>
      <c r="W641" s="273"/>
      <c r="X641" s="273"/>
      <c r="Y641" s="273"/>
      <c r="Z641" s="273"/>
    </row>
    <row r="642" customFormat="false" ht="15" hidden="false" customHeight="false" outlineLevel="0" collapsed="false">
      <c r="A642" s="544" t="s">
        <v>5950</v>
      </c>
      <c r="B642" s="545" t="s">
        <v>5951</v>
      </c>
      <c r="C642" s="546" t="s">
        <v>1884</v>
      </c>
      <c r="D642" s="546" t="s">
        <v>25</v>
      </c>
      <c r="E642" s="546" t="s">
        <v>5952</v>
      </c>
      <c r="F642" s="546" t="s">
        <v>5953</v>
      </c>
      <c r="G642" s="546" t="s">
        <v>5954</v>
      </c>
      <c r="H642" s="546" t="s">
        <v>5954</v>
      </c>
      <c r="I642" s="546" t="s">
        <v>5210</v>
      </c>
      <c r="J642" s="547" t="n">
        <v>4413668.7153465</v>
      </c>
      <c r="K642" s="548" t="s">
        <v>5940</v>
      </c>
      <c r="L642" s="273"/>
      <c r="M642" s="273"/>
      <c r="N642" s="273"/>
      <c r="O642" s="273"/>
      <c r="P642" s="273"/>
      <c r="Q642" s="273"/>
      <c r="R642" s="273"/>
      <c r="S642" s="273"/>
      <c r="T642" s="273"/>
      <c r="U642" s="273"/>
      <c r="V642" s="273"/>
      <c r="W642" s="273"/>
      <c r="X642" s="273"/>
      <c r="Y642" s="273"/>
      <c r="Z642" s="273"/>
    </row>
    <row r="643" customFormat="false" ht="15" hidden="false" customHeight="false" outlineLevel="0" collapsed="false">
      <c r="A643" s="544" t="s">
        <v>5955</v>
      </c>
      <c r="B643" s="545" t="s">
        <v>5956</v>
      </c>
      <c r="C643" s="546" t="s">
        <v>2275</v>
      </c>
      <c r="D643" s="546" t="s">
        <v>7</v>
      </c>
      <c r="E643" s="546" t="s">
        <v>5957</v>
      </c>
      <c r="F643" s="546" t="s">
        <v>5958</v>
      </c>
      <c r="G643" s="546" t="s">
        <v>5959</v>
      </c>
      <c r="H643" s="546" t="s">
        <v>5959</v>
      </c>
      <c r="I643" s="546" t="s">
        <v>5210</v>
      </c>
      <c r="J643" s="547" t="n">
        <v>4413692.4464747</v>
      </c>
      <c r="K643" s="548" t="s">
        <v>5940</v>
      </c>
      <c r="L643" s="273"/>
      <c r="M643" s="273"/>
      <c r="N643" s="273"/>
      <c r="O643" s="273"/>
      <c r="P643" s="273"/>
      <c r="Q643" s="273"/>
      <c r="R643" s="273"/>
      <c r="S643" s="273"/>
      <c r="T643" s="273"/>
      <c r="U643" s="273"/>
      <c r="V643" s="273"/>
      <c r="W643" s="273"/>
      <c r="X643" s="273"/>
      <c r="Y643" s="273"/>
      <c r="Z643" s="273"/>
    </row>
    <row r="644" customFormat="false" ht="15" hidden="false" customHeight="false" outlineLevel="0" collapsed="false">
      <c r="A644" s="544" t="s">
        <v>5960</v>
      </c>
      <c r="B644" s="545" t="s">
        <v>5961</v>
      </c>
      <c r="C644" s="546" t="s">
        <v>3367</v>
      </c>
      <c r="D644" s="546" t="s">
        <v>7</v>
      </c>
      <c r="E644" s="546" t="s">
        <v>5962</v>
      </c>
      <c r="F644" s="546" t="s">
        <v>5963</v>
      </c>
      <c r="G644" s="546" t="s">
        <v>5964</v>
      </c>
      <c r="H644" s="546" t="s">
        <v>5964</v>
      </c>
      <c r="I644" s="546" t="s">
        <v>5210</v>
      </c>
      <c r="J644" s="547" t="n">
        <v>4413715.1774062</v>
      </c>
      <c r="K644" s="548" t="s">
        <v>5940</v>
      </c>
      <c r="L644" s="273"/>
      <c r="M644" s="273"/>
      <c r="N644" s="273"/>
      <c r="O644" s="273"/>
      <c r="P644" s="273"/>
      <c r="Q644" s="273"/>
      <c r="R644" s="273"/>
      <c r="S644" s="273"/>
      <c r="T644" s="273"/>
      <c r="U644" s="273"/>
      <c r="V644" s="273"/>
      <c r="W644" s="273"/>
      <c r="X644" s="273"/>
      <c r="Y644" s="273"/>
      <c r="Z644" s="273"/>
    </row>
    <row r="645" customFormat="false" ht="15" hidden="false" customHeight="false" outlineLevel="0" collapsed="false">
      <c r="A645" s="544" t="s">
        <v>5965</v>
      </c>
      <c r="B645" s="545" t="s">
        <v>5966</v>
      </c>
      <c r="C645" s="546" t="s">
        <v>3311</v>
      </c>
      <c r="D645" s="546" t="s">
        <v>1199</v>
      </c>
      <c r="E645" s="546" t="s">
        <v>3449</v>
      </c>
      <c r="F645" s="546" t="s">
        <v>5967</v>
      </c>
      <c r="G645" s="546" t="s">
        <v>5968</v>
      </c>
      <c r="H645" s="546" t="s">
        <v>5968</v>
      </c>
      <c r="I645" s="546" t="s">
        <v>5210</v>
      </c>
      <c r="J645" s="547" t="n">
        <v>4413737.5821289</v>
      </c>
      <c r="K645" s="548" t="s">
        <v>5940</v>
      </c>
      <c r="L645" s="273"/>
      <c r="M645" s="273"/>
      <c r="N645" s="273"/>
      <c r="O645" s="273"/>
      <c r="P645" s="273"/>
      <c r="Q645" s="273"/>
      <c r="R645" s="273"/>
      <c r="S645" s="273"/>
      <c r="T645" s="273"/>
      <c r="U645" s="273"/>
      <c r="V645" s="273"/>
      <c r="W645" s="273"/>
      <c r="X645" s="273"/>
      <c r="Y645" s="273"/>
      <c r="Z645" s="273"/>
    </row>
    <row r="646" customFormat="false" ht="15" hidden="false" customHeight="false" outlineLevel="0" collapsed="false">
      <c r="A646" s="544" t="s">
        <v>5969</v>
      </c>
      <c r="B646" s="545" t="s">
        <v>5970</v>
      </c>
      <c r="C646" s="546" t="s">
        <v>2275</v>
      </c>
      <c r="D646" s="546" t="s">
        <v>4370</v>
      </c>
      <c r="E646" s="546" t="s">
        <v>5971</v>
      </c>
      <c r="F646" s="546" t="s">
        <v>5972</v>
      </c>
      <c r="G646" s="546" t="s">
        <v>5973</v>
      </c>
      <c r="H646" s="546" t="s">
        <v>5973</v>
      </c>
      <c r="I646" s="546" t="s">
        <v>5210</v>
      </c>
      <c r="J646" s="547" t="n">
        <v>4413759.8282869</v>
      </c>
      <c r="K646" s="548" t="s">
        <v>5940</v>
      </c>
      <c r="L646" s="273"/>
      <c r="M646" s="273"/>
      <c r="N646" s="273"/>
      <c r="O646" s="273"/>
      <c r="P646" s="273"/>
      <c r="Q646" s="273"/>
      <c r="R646" s="273"/>
      <c r="S646" s="273"/>
      <c r="T646" s="273"/>
      <c r="U646" s="273"/>
      <c r="V646" s="273"/>
      <c r="W646" s="273"/>
      <c r="X646" s="273"/>
      <c r="Y646" s="273"/>
      <c r="Z646" s="273"/>
    </row>
    <row r="647" customFormat="false" ht="15" hidden="false" customHeight="false" outlineLevel="0" collapsed="false">
      <c r="A647" s="544" t="s">
        <v>5974</v>
      </c>
      <c r="B647" s="545" t="s">
        <v>5975</v>
      </c>
      <c r="C647" s="546" t="s">
        <v>2275</v>
      </c>
      <c r="D647" s="546" t="s">
        <v>7</v>
      </c>
      <c r="E647" s="546" t="s">
        <v>5759</v>
      </c>
      <c r="F647" s="546" t="s">
        <v>5976</v>
      </c>
      <c r="G647" s="546" t="s">
        <v>5977</v>
      </c>
      <c r="H647" s="546" t="s">
        <v>5977</v>
      </c>
      <c r="I647" s="546" t="s">
        <v>5210</v>
      </c>
      <c r="J647" s="547" t="n">
        <v>4413782.003566</v>
      </c>
      <c r="K647" s="548" t="s">
        <v>5940</v>
      </c>
      <c r="L647" s="273"/>
      <c r="M647" s="273"/>
      <c r="N647" s="273"/>
      <c r="O647" s="273"/>
      <c r="P647" s="273"/>
      <c r="Q647" s="273"/>
      <c r="R647" s="273"/>
      <c r="S647" s="273"/>
      <c r="T647" s="273"/>
      <c r="U647" s="273"/>
      <c r="V647" s="273"/>
      <c r="W647" s="273"/>
      <c r="X647" s="273"/>
      <c r="Y647" s="273"/>
      <c r="Z647" s="273"/>
    </row>
    <row r="648" customFormat="false" ht="15" hidden="false" customHeight="false" outlineLevel="0" collapsed="false">
      <c r="A648" s="544" t="s">
        <v>2251</v>
      </c>
      <c r="B648" s="545" t="s">
        <v>2252</v>
      </c>
      <c r="C648" s="546" t="s">
        <v>2275</v>
      </c>
      <c r="D648" s="546" t="s">
        <v>7</v>
      </c>
      <c r="E648" s="546" t="s">
        <v>3807</v>
      </c>
      <c r="F648" s="546" t="s">
        <v>5978</v>
      </c>
      <c r="G648" s="546" t="s">
        <v>5979</v>
      </c>
      <c r="H648" s="546" t="s">
        <v>5979</v>
      </c>
      <c r="I648" s="546" t="s">
        <v>5210</v>
      </c>
      <c r="J648" s="547" t="n">
        <v>4413803.5288883</v>
      </c>
      <c r="K648" s="548" t="s">
        <v>5940</v>
      </c>
      <c r="L648" s="273"/>
      <c r="M648" s="273"/>
      <c r="N648" s="273"/>
      <c r="O648" s="273"/>
      <c r="P648" s="273"/>
      <c r="Q648" s="273"/>
      <c r="R648" s="273"/>
      <c r="S648" s="273"/>
      <c r="T648" s="273"/>
      <c r="U648" s="273"/>
      <c r="V648" s="273"/>
      <c r="W648" s="273"/>
      <c r="X648" s="273"/>
      <c r="Y648" s="273"/>
      <c r="Z648" s="273"/>
    </row>
    <row r="649" customFormat="false" ht="15" hidden="false" customHeight="false" outlineLevel="0" collapsed="false">
      <c r="A649" s="544" t="s">
        <v>2216</v>
      </c>
      <c r="B649" s="545" t="s">
        <v>2217</v>
      </c>
      <c r="C649" s="546" t="s">
        <v>2275</v>
      </c>
      <c r="D649" s="546" t="s">
        <v>7</v>
      </c>
      <c r="E649" s="546" t="s">
        <v>3449</v>
      </c>
      <c r="F649" s="546" t="s">
        <v>5980</v>
      </c>
      <c r="G649" s="546" t="s">
        <v>5981</v>
      </c>
      <c r="H649" s="546" t="s">
        <v>5981</v>
      </c>
      <c r="I649" s="546" t="s">
        <v>5210</v>
      </c>
      <c r="J649" s="547" t="n">
        <v>4413824.7943878</v>
      </c>
      <c r="K649" s="548" t="s">
        <v>5940</v>
      </c>
      <c r="L649" s="273"/>
      <c r="M649" s="273"/>
      <c r="N649" s="273"/>
      <c r="O649" s="273"/>
      <c r="P649" s="273"/>
      <c r="Q649" s="273"/>
      <c r="R649" s="273"/>
      <c r="S649" s="273"/>
      <c r="T649" s="273"/>
      <c r="U649" s="273"/>
      <c r="V649" s="273"/>
      <c r="W649" s="273"/>
      <c r="X649" s="273"/>
      <c r="Y649" s="273"/>
      <c r="Z649" s="273"/>
    </row>
    <row r="650" customFormat="false" ht="15" hidden="false" customHeight="false" outlineLevel="0" collapsed="false">
      <c r="A650" s="544" t="s">
        <v>5982</v>
      </c>
      <c r="B650" s="545" t="s">
        <v>5983</v>
      </c>
      <c r="C650" s="546" t="s">
        <v>3311</v>
      </c>
      <c r="D650" s="546" t="s">
        <v>2648</v>
      </c>
      <c r="E650" s="546" t="s">
        <v>4131</v>
      </c>
      <c r="F650" s="546" t="s">
        <v>5683</v>
      </c>
      <c r="G650" s="546" t="s">
        <v>5984</v>
      </c>
      <c r="H650" s="546" t="s">
        <v>5984</v>
      </c>
      <c r="I650" s="546" t="s">
        <v>5210</v>
      </c>
      <c r="J650" s="547" t="n">
        <v>4413845.9013218</v>
      </c>
      <c r="K650" s="548" t="s">
        <v>5940</v>
      </c>
      <c r="L650" s="273"/>
      <c r="M650" s="273"/>
      <c r="N650" s="273"/>
      <c r="O650" s="273"/>
      <c r="P650" s="273"/>
      <c r="Q650" s="273"/>
      <c r="R650" s="273"/>
      <c r="S650" s="273"/>
      <c r="T650" s="273"/>
      <c r="U650" s="273"/>
      <c r="V650" s="273"/>
      <c r="W650" s="273"/>
      <c r="X650" s="273"/>
      <c r="Y650" s="273"/>
      <c r="Z650" s="273"/>
    </row>
    <row r="651" customFormat="false" ht="15" hidden="false" customHeight="false" outlineLevel="0" collapsed="false">
      <c r="A651" s="544" t="s">
        <v>5985</v>
      </c>
      <c r="B651" s="545" t="s">
        <v>5986</v>
      </c>
      <c r="C651" s="546" t="s">
        <v>3311</v>
      </c>
      <c r="D651" s="546" t="s">
        <v>2648</v>
      </c>
      <c r="E651" s="546" t="s">
        <v>4131</v>
      </c>
      <c r="F651" s="546" t="s">
        <v>5683</v>
      </c>
      <c r="G651" s="546" t="s">
        <v>5984</v>
      </c>
      <c r="H651" s="546" t="s">
        <v>5984</v>
      </c>
      <c r="I651" s="546" t="s">
        <v>5210</v>
      </c>
      <c r="J651" s="547" t="n">
        <v>4413867.0082558</v>
      </c>
      <c r="K651" s="548" t="s">
        <v>5940</v>
      </c>
      <c r="L651" s="273"/>
      <c r="M651" s="273"/>
      <c r="N651" s="273"/>
      <c r="O651" s="273"/>
      <c r="P651" s="273"/>
      <c r="Q651" s="273"/>
      <c r="R651" s="273"/>
      <c r="S651" s="273"/>
      <c r="T651" s="273"/>
      <c r="U651" s="273"/>
      <c r="V651" s="273"/>
      <c r="W651" s="273"/>
      <c r="X651" s="273"/>
      <c r="Y651" s="273"/>
      <c r="Z651" s="273"/>
    </row>
    <row r="652" customFormat="false" ht="15" hidden="false" customHeight="false" outlineLevel="0" collapsed="false">
      <c r="A652" s="544" t="s">
        <v>2424</v>
      </c>
      <c r="B652" s="545" t="s">
        <v>2425</v>
      </c>
      <c r="C652" s="546" t="s">
        <v>2275</v>
      </c>
      <c r="D652" s="546" t="s">
        <v>7</v>
      </c>
      <c r="E652" s="546" t="s">
        <v>3449</v>
      </c>
      <c r="F652" s="546" t="s">
        <v>5987</v>
      </c>
      <c r="G652" s="546" t="s">
        <v>5988</v>
      </c>
      <c r="H652" s="546" t="s">
        <v>5988</v>
      </c>
      <c r="I652" s="546" t="s">
        <v>5210</v>
      </c>
      <c r="J652" s="547" t="n">
        <v>4413888.0539052</v>
      </c>
      <c r="K652" s="548" t="s">
        <v>5940</v>
      </c>
      <c r="L652" s="273"/>
      <c r="M652" s="273"/>
      <c r="N652" s="273"/>
      <c r="O652" s="273"/>
      <c r="P652" s="273"/>
      <c r="Q652" s="273"/>
      <c r="R652" s="273"/>
      <c r="S652" s="273"/>
      <c r="T652" s="273"/>
      <c r="U652" s="273"/>
      <c r="V652" s="273"/>
      <c r="W652" s="273"/>
      <c r="X652" s="273"/>
      <c r="Y652" s="273"/>
      <c r="Z652" s="273"/>
    </row>
    <row r="653" customFormat="false" ht="15" hidden="false" customHeight="false" outlineLevel="0" collapsed="false">
      <c r="A653" s="544" t="s">
        <v>5989</v>
      </c>
      <c r="B653" s="545" t="s">
        <v>5990</v>
      </c>
      <c r="C653" s="546" t="s">
        <v>2275</v>
      </c>
      <c r="D653" s="546" t="s">
        <v>7</v>
      </c>
      <c r="E653" s="546" t="s">
        <v>5284</v>
      </c>
      <c r="F653" s="546" t="s">
        <v>5991</v>
      </c>
      <c r="G653" s="546" t="s">
        <v>5992</v>
      </c>
      <c r="H653" s="546" t="s">
        <v>5992</v>
      </c>
      <c r="I653" s="546" t="s">
        <v>5210</v>
      </c>
      <c r="J653" s="547" t="n">
        <v>4413907.7947243</v>
      </c>
      <c r="K653" s="548" t="s">
        <v>5940</v>
      </c>
      <c r="L653" s="273"/>
      <c r="M653" s="273"/>
      <c r="N653" s="273"/>
      <c r="O653" s="273"/>
      <c r="P653" s="273"/>
      <c r="Q653" s="273"/>
      <c r="R653" s="273"/>
      <c r="S653" s="273"/>
      <c r="T653" s="273"/>
      <c r="U653" s="273"/>
      <c r="V653" s="273"/>
      <c r="W653" s="273"/>
      <c r="X653" s="273"/>
      <c r="Y653" s="273"/>
      <c r="Z653" s="273"/>
    </row>
    <row r="654" customFormat="false" ht="15" hidden="false" customHeight="false" outlineLevel="0" collapsed="false">
      <c r="A654" s="544" t="s">
        <v>5993</v>
      </c>
      <c r="B654" s="545" t="s">
        <v>5994</v>
      </c>
      <c r="C654" s="546" t="s">
        <v>3311</v>
      </c>
      <c r="D654" s="546" t="s">
        <v>2648</v>
      </c>
      <c r="E654" s="546" t="s">
        <v>4262</v>
      </c>
      <c r="F654" s="546" t="s">
        <v>5683</v>
      </c>
      <c r="G654" s="546" t="s">
        <v>5995</v>
      </c>
      <c r="H654" s="546" t="s">
        <v>5995</v>
      </c>
      <c r="I654" s="546" t="s">
        <v>5210</v>
      </c>
      <c r="J654" s="547" t="n">
        <v>4413927.4114317</v>
      </c>
      <c r="K654" s="548" t="s">
        <v>5940</v>
      </c>
      <c r="L654" s="273"/>
      <c r="M654" s="273"/>
      <c r="N654" s="273"/>
      <c r="O654" s="273"/>
      <c r="P654" s="273"/>
      <c r="Q654" s="273"/>
      <c r="R654" s="273"/>
      <c r="S654" s="273"/>
      <c r="T654" s="273"/>
      <c r="U654" s="273"/>
      <c r="V654" s="273"/>
      <c r="W654" s="273"/>
      <c r="X654" s="273"/>
      <c r="Y654" s="273"/>
      <c r="Z654" s="273"/>
    </row>
    <row r="655" customFormat="false" ht="15" hidden="false" customHeight="false" outlineLevel="0" collapsed="false">
      <c r="A655" s="544" t="s">
        <v>5996</v>
      </c>
      <c r="B655" s="545" t="s">
        <v>5997</v>
      </c>
      <c r="C655" s="546" t="s">
        <v>3367</v>
      </c>
      <c r="D655" s="546" t="s">
        <v>7</v>
      </c>
      <c r="E655" s="546" t="s">
        <v>5962</v>
      </c>
      <c r="F655" s="546" t="s">
        <v>5998</v>
      </c>
      <c r="G655" s="546" t="s">
        <v>5999</v>
      </c>
      <c r="H655" s="546" t="s">
        <v>5999</v>
      </c>
      <c r="I655" s="546" t="s">
        <v>5210</v>
      </c>
      <c r="J655" s="547" t="n">
        <v>4413946.7927972</v>
      </c>
      <c r="K655" s="548" t="s">
        <v>5940</v>
      </c>
      <c r="L655" s="273"/>
      <c r="M655" s="273"/>
      <c r="N655" s="273"/>
      <c r="O655" s="273"/>
      <c r="P655" s="273"/>
      <c r="Q655" s="273"/>
      <c r="R655" s="273"/>
      <c r="S655" s="273"/>
      <c r="T655" s="273"/>
      <c r="U655" s="273"/>
      <c r="V655" s="273"/>
      <c r="W655" s="273"/>
      <c r="X655" s="273"/>
      <c r="Y655" s="273"/>
      <c r="Z655" s="273"/>
    </row>
    <row r="656" customFormat="false" ht="15" hidden="false" customHeight="false" outlineLevel="0" collapsed="false">
      <c r="A656" s="544" t="s">
        <v>6000</v>
      </c>
      <c r="B656" s="545" t="s">
        <v>6001</v>
      </c>
      <c r="C656" s="546" t="s">
        <v>2275</v>
      </c>
      <c r="D656" s="546" t="s">
        <v>1260</v>
      </c>
      <c r="E656" s="546" t="s">
        <v>6002</v>
      </c>
      <c r="F656" s="546" t="s">
        <v>6003</v>
      </c>
      <c r="G656" s="546" t="s">
        <v>6004</v>
      </c>
      <c r="H656" s="546" t="s">
        <v>6004</v>
      </c>
      <c r="I656" s="546" t="s">
        <v>5210</v>
      </c>
      <c r="J656" s="547" t="n">
        <v>4413965.9016024</v>
      </c>
      <c r="K656" s="548" t="s">
        <v>5940</v>
      </c>
      <c r="L656" s="273"/>
      <c r="M656" s="273"/>
      <c r="N656" s="273"/>
      <c r="O656" s="273"/>
      <c r="P656" s="273"/>
      <c r="Q656" s="273"/>
      <c r="R656" s="273"/>
      <c r="S656" s="273"/>
      <c r="T656" s="273"/>
      <c r="U656" s="273"/>
      <c r="V656" s="273"/>
      <c r="W656" s="273"/>
      <c r="X656" s="273"/>
      <c r="Y656" s="273"/>
      <c r="Z656" s="273"/>
    </row>
    <row r="657" customFormat="false" ht="15" hidden="false" customHeight="false" outlineLevel="0" collapsed="false">
      <c r="A657" s="544" t="s">
        <v>2017</v>
      </c>
      <c r="B657" s="545" t="s">
        <v>2018</v>
      </c>
      <c r="C657" s="546" t="s">
        <v>2275</v>
      </c>
      <c r="D657" s="546" t="s">
        <v>1483</v>
      </c>
      <c r="E657" s="546" t="s">
        <v>6005</v>
      </c>
      <c r="F657" s="546" t="s">
        <v>4564</v>
      </c>
      <c r="G657" s="546" t="s">
        <v>6006</v>
      </c>
      <c r="H657" s="546" t="s">
        <v>6006</v>
      </c>
      <c r="I657" s="546" t="s">
        <v>5210</v>
      </c>
      <c r="J657" s="547" t="n">
        <v>4413984.7406562</v>
      </c>
      <c r="K657" s="548" t="s">
        <v>5940</v>
      </c>
      <c r="L657" s="273"/>
      <c r="M657" s="273"/>
      <c r="N657" s="273"/>
      <c r="O657" s="273"/>
      <c r="P657" s="273"/>
      <c r="Q657" s="273"/>
      <c r="R657" s="273"/>
      <c r="S657" s="273"/>
      <c r="T657" s="273"/>
      <c r="U657" s="273"/>
      <c r="V657" s="273"/>
      <c r="W657" s="273"/>
      <c r="X657" s="273"/>
      <c r="Y657" s="273"/>
      <c r="Z657" s="273"/>
    </row>
    <row r="658" customFormat="false" ht="15" hidden="false" customHeight="false" outlineLevel="0" collapsed="false">
      <c r="A658" s="544" t="s">
        <v>6007</v>
      </c>
      <c r="B658" s="545" t="s">
        <v>6008</v>
      </c>
      <c r="C658" s="546" t="s">
        <v>3367</v>
      </c>
      <c r="D658" s="546" t="s">
        <v>25</v>
      </c>
      <c r="E658" s="546" t="s">
        <v>4364</v>
      </c>
      <c r="F658" s="546" t="s">
        <v>6009</v>
      </c>
      <c r="G658" s="546" t="s">
        <v>6010</v>
      </c>
      <c r="H658" s="546" t="s">
        <v>6010</v>
      </c>
      <c r="I658" s="546" t="s">
        <v>5210</v>
      </c>
      <c r="J658" s="547" t="n">
        <v>4414003.431337</v>
      </c>
      <c r="K658" s="548" t="s">
        <v>5940</v>
      </c>
      <c r="L658" s="273"/>
      <c r="M658" s="273"/>
      <c r="N658" s="273"/>
      <c r="O658" s="273"/>
      <c r="P658" s="273"/>
      <c r="Q658" s="273"/>
      <c r="R658" s="273"/>
      <c r="S658" s="273"/>
      <c r="T658" s="273"/>
      <c r="U658" s="273"/>
      <c r="V658" s="273"/>
      <c r="W658" s="273"/>
      <c r="X658" s="273"/>
      <c r="Y658" s="273"/>
      <c r="Z658" s="273"/>
    </row>
    <row r="659" customFormat="false" ht="15" hidden="false" customHeight="false" outlineLevel="0" collapsed="false">
      <c r="A659" s="544" t="s">
        <v>6011</v>
      </c>
      <c r="B659" s="545" t="s">
        <v>6012</v>
      </c>
      <c r="C659" s="546" t="s">
        <v>1884</v>
      </c>
      <c r="D659" s="546" t="s">
        <v>25</v>
      </c>
      <c r="E659" s="546" t="s">
        <v>6013</v>
      </c>
      <c r="F659" s="546" t="s">
        <v>6014</v>
      </c>
      <c r="G659" s="546" t="s">
        <v>6015</v>
      </c>
      <c r="H659" s="546" t="s">
        <v>6015</v>
      </c>
      <c r="I659" s="546" t="s">
        <v>5210</v>
      </c>
      <c r="J659" s="547" t="n">
        <v>4414021.7490921</v>
      </c>
      <c r="K659" s="548" t="s">
        <v>6016</v>
      </c>
      <c r="L659" s="273"/>
      <c r="M659" s="273"/>
      <c r="N659" s="273"/>
      <c r="O659" s="273"/>
      <c r="P659" s="273"/>
      <c r="Q659" s="273"/>
      <c r="R659" s="273"/>
      <c r="S659" s="273"/>
      <c r="T659" s="273"/>
      <c r="U659" s="273"/>
      <c r="V659" s="273"/>
      <c r="W659" s="273"/>
      <c r="X659" s="273"/>
      <c r="Y659" s="273"/>
      <c r="Z659" s="273"/>
    </row>
    <row r="660" customFormat="false" ht="15" hidden="false" customHeight="false" outlineLevel="0" collapsed="false">
      <c r="A660" s="544" t="s">
        <v>6017</v>
      </c>
      <c r="B660" s="545" t="s">
        <v>6018</v>
      </c>
      <c r="C660" s="546" t="s">
        <v>2275</v>
      </c>
      <c r="D660" s="546" t="s">
        <v>7</v>
      </c>
      <c r="E660" s="546" t="s">
        <v>6019</v>
      </c>
      <c r="F660" s="546" t="s">
        <v>6020</v>
      </c>
      <c r="G660" s="546" t="s">
        <v>6021</v>
      </c>
      <c r="H660" s="546" t="s">
        <v>6021</v>
      </c>
      <c r="I660" s="546" t="s">
        <v>5210</v>
      </c>
      <c r="J660" s="547" t="n">
        <v>4414039.9237911</v>
      </c>
      <c r="K660" s="548" t="s">
        <v>6016</v>
      </c>
      <c r="L660" s="273"/>
      <c r="M660" s="273"/>
      <c r="N660" s="273"/>
      <c r="O660" s="273"/>
      <c r="P660" s="273"/>
      <c r="Q660" s="273"/>
      <c r="R660" s="273"/>
      <c r="S660" s="273"/>
      <c r="T660" s="273"/>
      <c r="U660" s="273"/>
      <c r="V660" s="273"/>
      <c r="W660" s="273"/>
      <c r="X660" s="273"/>
      <c r="Y660" s="273"/>
      <c r="Z660" s="273"/>
    </row>
    <row r="661" customFormat="false" ht="15" hidden="false" customHeight="false" outlineLevel="0" collapsed="false">
      <c r="A661" s="544" t="s">
        <v>6022</v>
      </c>
      <c r="B661" s="545" t="s">
        <v>6023</v>
      </c>
      <c r="C661" s="546" t="s">
        <v>2275</v>
      </c>
      <c r="D661" s="546" t="s">
        <v>7</v>
      </c>
      <c r="E661" s="546" t="s">
        <v>5284</v>
      </c>
      <c r="F661" s="546" t="s">
        <v>6024</v>
      </c>
      <c r="G661" s="546" t="s">
        <v>6025</v>
      </c>
      <c r="H661" s="546" t="s">
        <v>6025</v>
      </c>
      <c r="I661" s="546" t="s">
        <v>5210</v>
      </c>
      <c r="J661" s="547" t="n">
        <v>4414058.0255679</v>
      </c>
      <c r="K661" s="548" t="s">
        <v>6016</v>
      </c>
      <c r="L661" s="273"/>
      <c r="M661" s="273"/>
      <c r="N661" s="273"/>
      <c r="O661" s="273"/>
      <c r="P661" s="273"/>
      <c r="Q661" s="273"/>
      <c r="R661" s="273"/>
      <c r="S661" s="273"/>
      <c r="T661" s="273"/>
      <c r="U661" s="273"/>
      <c r="V661" s="273"/>
      <c r="W661" s="273"/>
      <c r="X661" s="273"/>
      <c r="Y661" s="273"/>
      <c r="Z661" s="273"/>
    </row>
    <row r="662" customFormat="false" ht="15" hidden="false" customHeight="false" outlineLevel="0" collapsed="false">
      <c r="A662" s="544" t="s">
        <v>6026</v>
      </c>
      <c r="B662" s="545" t="s">
        <v>6027</v>
      </c>
      <c r="C662" s="546" t="s">
        <v>2275</v>
      </c>
      <c r="D662" s="546" t="s">
        <v>1352</v>
      </c>
      <c r="E662" s="546" t="s">
        <v>6028</v>
      </c>
      <c r="F662" s="546" t="s">
        <v>6029</v>
      </c>
      <c r="G662" s="546" t="s">
        <v>6030</v>
      </c>
      <c r="H662" s="546" t="s">
        <v>6030</v>
      </c>
      <c r="I662" s="546" t="s">
        <v>5210</v>
      </c>
      <c r="J662" s="547" t="n">
        <v>4414076.090128</v>
      </c>
      <c r="K662" s="548" t="s">
        <v>6016</v>
      </c>
      <c r="L662" s="273"/>
      <c r="M662" s="273"/>
      <c r="N662" s="273"/>
      <c r="O662" s="273"/>
      <c r="P662" s="273"/>
      <c r="Q662" s="273"/>
      <c r="R662" s="273"/>
      <c r="S662" s="273"/>
      <c r="T662" s="273"/>
      <c r="U662" s="273"/>
      <c r="V662" s="273"/>
      <c r="W662" s="273"/>
      <c r="X662" s="273"/>
      <c r="Y662" s="273"/>
      <c r="Z662" s="273"/>
    </row>
    <row r="663" customFormat="false" ht="15" hidden="false" customHeight="false" outlineLevel="0" collapsed="false">
      <c r="A663" s="544" t="s">
        <v>6031</v>
      </c>
      <c r="B663" s="545" t="s">
        <v>6032</v>
      </c>
      <c r="C663" s="546" t="s">
        <v>2275</v>
      </c>
      <c r="D663" s="546" t="s">
        <v>7</v>
      </c>
      <c r="E663" s="546" t="s">
        <v>5540</v>
      </c>
      <c r="F663" s="546" t="s">
        <v>6033</v>
      </c>
      <c r="G663" s="546" t="s">
        <v>6034</v>
      </c>
      <c r="H663" s="546" t="s">
        <v>6034</v>
      </c>
      <c r="I663" s="546" t="s">
        <v>5210</v>
      </c>
      <c r="J663" s="547" t="n">
        <v>4414094.0083399</v>
      </c>
      <c r="K663" s="548" t="s">
        <v>6016</v>
      </c>
      <c r="L663" s="273"/>
      <c r="M663" s="273"/>
      <c r="N663" s="273"/>
      <c r="O663" s="273"/>
      <c r="P663" s="273"/>
      <c r="Q663" s="273"/>
      <c r="R663" s="273"/>
      <c r="S663" s="273"/>
      <c r="T663" s="273"/>
      <c r="U663" s="273"/>
      <c r="V663" s="273"/>
      <c r="W663" s="273"/>
      <c r="X663" s="273"/>
      <c r="Y663" s="273"/>
      <c r="Z663" s="273"/>
    </row>
    <row r="664" customFormat="false" ht="15" hidden="false" customHeight="false" outlineLevel="0" collapsed="false">
      <c r="A664" s="544" t="s">
        <v>6035</v>
      </c>
      <c r="B664" s="545" t="s">
        <v>6036</v>
      </c>
      <c r="C664" s="546" t="s">
        <v>3367</v>
      </c>
      <c r="D664" s="546" t="s">
        <v>7</v>
      </c>
      <c r="E664" s="546" t="s">
        <v>6037</v>
      </c>
      <c r="F664" s="546" t="s">
        <v>6038</v>
      </c>
      <c r="G664" s="546" t="s">
        <v>6039</v>
      </c>
      <c r="H664" s="546" t="s">
        <v>6039</v>
      </c>
      <c r="I664" s="546" t="s">
        <v>5210</v>
      </c>
      <c r="J664" s="547" t="n">
        <v>4414111.8723166</v>
      </c>
      <c r="K664" s="548" t="s">
        <v>6016</v>
      </c>
      <c r="L664" s="273"/>
      <c r="M664" s="273"/>
      <c r="N664" s="273"/>
      <c r="O664" s="273"/>
      <c r="P664" s="273"/>
      <c r="Q664" s="273"/>
      <c r="R664" s="273"/>
      <c r="S664" s="273"/>
      <c r="T664" s="273"/>
      <c r="U664" s="273"/>
      <c r="V664" s="273"/>
      <c r="W664" s="273"/>
      <c r="X664" s="273"/>
      <c r="Y664" s="273"/>
      <c r="Z664" s="273"/>
    </row>
    <row r="665" customFormat="false" ht="15" hidden="false" customHeight="false" outlineLevel="0" collapsed="false">
      <c r="A665" s="544" t="s">
        <v>2627</v>
      </c>
      <c r="B665" s="545" t="s">
        <v>2628</v>
      </c>
      <c r="C665" s="546" t="s">
        <v>2275</v>
      </c>
      <c r="D665" s="546" t="s">
        <v>1199</v>
      </c>
      <c r="E665" s="546" t="s">
        <v>3449</v>
      </c>
      <c r="F665" s="546" t="s">
        <v>6040</v>
      </c>
      <c r="G665" s="546" t="s">
        <v>6041</v>
      </c>
      <c r="H665" s="546" t="s">
        <v>6041</v>
      </c>
      <c r="I665" s="546" t="s">
        <v>5210</v>
      </c>
      <c r="J665" s="547" t="n">
        <v>4414129.6501942</v>
      </c>
      <c r="K665" s="548" t="s">
        <v>6016</v>
      </c>
      <c r="L665" s="273"/>
      <c r="M665" s="273"/>
      <c r="N665" s="273"/>
      <c r="O665" s="273"/>
      <c r="P665" s="273"/>
      <c r="Q665" s="273"/>
      <c r="R665" s="273"/>
      <c r="S665" s="273"/>
      <c r="T665" s="273"/>
      <c r="U665" s="273"/>
      <c r="V665" s="273"/>
      <c r="W665" s="273"/>
      <c r="X665" s="273"/>
      <c r="Y665" s="273"/>
      <c r="Z665" s="273"/>
    </row>
    <row r="666" customFormat="false" ht="15" hidden="false" customHeight="false" outlineLevel="0" collapsed="false">
      <c r="A666" s="544" t="s">
        <v>2195</v>
      </c>
      <c r="B666" s="545" t="s">
        <v>2196</v>
      </c>
      <c r="C666" s="546" t="s">
        <v>2275</v>
      </c>
      <c r="D666" s="546" t="s">
        <v>7</v>
      </c>
      <c r="E666" s="546" t="s">
        <v>3449</v>
      </c>
      <c r="F666" s="546" t="s">
        <v>6042</v>
      </c>
      <c r="G666" s="546" t="s">
        <v>6043</v>
      </c>
      <c r="H666" s="546" t="s">
        <v>6043</v>
      </c>
      <c r="I666" s="546" t="s">
        <v>5210</v>
      </c>
      <c r="J666" s="547" t="n">
        <v>4414146.8084943</v>
      </c>
      <c r="K666" s="548" t="s">
        <v>6016</v>
      </c>
      <c r="L666" s="273"/>
      <c r="M666" s="273"/>
      <c r="N666" s="273"/>
      <c r="O666" s="273"/>
      <c r="P666" s="273"/>
      <c r="Q666" s="273"/>
      <c r="R666" s="273"/>
      <c r="S666" s="273"/>
      <c r="T666" s="273"/>
      <c r="U666" s="273"/>
      <c r="V666" s="273"/>
      <c r="W666" s="273"/>
      <c r="X666" s="273"/>
      <c r="Y666" s="273"/>
      <c r="Z666" s="273"/>
    </row>
    <row r="667" customFormat="false" ht="15" hidden="false" customHeight="false" outlineLevel="0" collapsed="false">
      <c r="A667" s="544" t="s">
        <v>2761</v>
      </c>
      <c r="B667" s="545" t="s">
        <v>2762</v>
      </c>
      <c r="C667" s="546" t="s">
        <v>2275</v>
      </c>
      <c r="D667" s="546" t="s">
        <v>7</v>
      </c>
      <c r="E667" s="546" t="s">
        <v>3711</v>
      </c>
      <c r="F667" s="546" t="s">
        <v>6044</v>
      </c>
      <c r="G667" s="546" t="s">
        <v>6045</v>
      </c>
      <c r="H667" s="546" t="s">
        <v>6045</v>
      </c>
      <c r="I667" s="546" t="s">
        <v>5210</v>
      </c>
      <c r="J667" s="547" t="n">
        <v>4414163.7169647</v>
      </c>
      <c r="K667" s="548" t="s">
        <v>6016</v>
      </c>
      <c r="L667" s="273"/>
      <c r="M667" s="273"/>
      <c r="N667" s="273"/>
      <c r="O667" s="273"/>
      <c r="P667" s="273"/>
      <c r="Q667" s="273"/>
      <c r="R667" s="273"/>
      <c r="S667" s="273"/>
      <c r="T667" s="273"/>
      <c r="U667" s="273"/>
      <c r="V667" s="273"/>
      <c r="W667" s="273"/>
      <c r="X667" s="273"/>
      <c r="Y667" s="273"/>
      <c r="Z667" s="273"/>
    </row>
    <row r="668" customFormat="false" ht="15" hidden="false" customHeight="false" outlineLevel="0" collapsed="false">
      <c r="A668" s="544" t="s">
        <v>6046</v>
      </c>
      <c r="B668" s="545" t="s">
        <v>3029</v>
      </c>
      <c r="C668" s="546" t="s">
        <v>2275</v>
      </c>
      <c r="D668" s="546" t="s">
        <v>7</v>
      </c>
      <c r="E668" s="546" t="s">
        <v>3874</v>
      </c>
      <c r="F668" s="546" t="s">
        <v>6047</v>
      </c>
      <c r="G668" s="546" t="s">
        <v>4462</v>
      </c>
      <c r="H668" s="546" t="s">
        <v>4462</v>
      </c>
      <c r="I668" s="546" t="s">
        <v>5210</v>
      </c>
      <c r="J668" s="547" t="n">
        <v>4414180.185735</v>
      </c>
      <c r="K668" s="548" t="s">
        <v>6016</v>
      </c>
      <c r="L668" s="273"/>
      <c r="M668" s="273"/>
      <c r="N668" s="273"/>
      <c r="O668" s="273"/>
      <c r="P668" s="273"/>
      <c r="Q668" s="273"/>
      <c r="R668" s="273"/>
      <c r="S668" s="273"/>
      <c r="T668" s="273"/>
      <c r="U668" s="273"/>
      <c r="V668" s="273"/>
      <c r="W668" s="273"/>
      <c r="X668" s="273"/>
      <c r="Y668" s="273"/>
      <c r="Z668" s="273"/>
    </row>
    <row r="669" customFormat="false" ht="15" hidden="false" customHeight="false" outlineLevel="0" collapsed="false">
      <c r="A669" s="544" t="s">
        <v>6048</v>
      </c>
      <c r="B669" s="545" t="s">
        <v>6049</v>
      </c>
      <c r="C669" s="546" t="s">
        <v>2275</v>
      </c>
      <c r="D669" s="546" t="s">
        <v>1456</v>
      </c>
      <c r="E669" s="546" t="s">
        <v>6050</v>
      </c>
      <c r="F669" s="546" t="s">
        <v>6051</v>
      </c>
      <c r="G669" s="546" t="s">
        <v>6052</v>
      </c>
      <c r="H669" s="546" t="s">
        <v>6052</v>
      </c>
      <c r="I669" s="546" t="s">
        <v>5210</v>
      </c>
      <c r="J669" s="547" t="n">
        <v>4414196.4682067</v>
      </c>
      <c r="K669" s="548" t="s">
        <v>6016</v>
      </c>
      <c r="L669" s="273"/>
      <c r="M669" s="273"/>
      <c r="N669" s="273"/>
      <c r="O669" s="273"/>
      <c r="P669" s="273"/>
      <c r="Q669" s="273"/>
      <c r="R669" s="273"/>
      <c r="S669" s="273"/>
      <c r="T669" s="273"/>
      <c r="U669" s="273"/>
      <c r="V669" s="273"/>
      <c r="W669" s="273"/>
      <c r="X669" s="273"/>
      <c r="Y669" s="273"/>
      <c r="Z669" s="273"/>
    </row>
    <row r="670" customFormat="false" ht="15" hidden="false" customHeight="false" outlineLevel="0" collapsed="false">
      <c r="A670" s="544" t="s">
        <v>2114</v>
      </c>
      <c r="B670" s="545" t="s">
        <v>2115</v>
      </c>
      <c r="C670" s="546" t="s">
        <v>2275</v>
      </c>
      <c r="D670" s="546" t="s">
        <v>7</v>
      </c>
      <c r="E670" s="546" t="s">
        <v>3449</v>
      </c>
      <c r="F670" s="546" t="s">
        <v>6053</v>
      </c>
      <c r="G670" s="546" t="s">
        <v>6054</v>
      </c>
      <c r="H670" s="546" t="s">
        <v>6054</v>
      </c>
      <c r="I670" s="546" t="s">
        <v>5210</v>
      </c>
      <c r="J670" s="547" t="n">
        <v>4414212.7271201</v>
      </c>
      <c r="K670" s="548" t="s">
        <v>6016</v>
      </c>
      <c r="L670" s="273"/>
      <c r="M670" s="273"/>
      <c r="N670" s="273"/>
      <c r="O670" s="273"/>
      <c r="P670" s="273"/>
      <c r="Q670" s="273"/>
      <c r="R670" s="273"/>
      <c r="S670" s="273"/>
      <c r="T670" s="273"/>
      <c r="U670" s="273"/>
      <c r="V670" s="273"/>
      <c r="W670" s="273"/>
      <c r="X670" s="273"/>
      <c r="Y670" s="273"/>
      <c r="Z670" s="273"/>
    </row>
    <row r="671" customFormat="false" ht="15" hidden="false" customHeight="false" outlineLevel="0" collapsed="false">
      <c r="A671" s="544" t="s">
        <v>6055</v>
      </c>
      <c r="B671" s="545" t="s">
        <v>6056</v>
      </c>
      <c r="C671" s="546" t="s">
        <v>3311</v>
      </c>
      <c r="D671" s="546" t="s">
        <v>2648</v>
      </c>
      <c r="E671" s="546" t="s">
        <v>5169</v>
      </c>
      <c r="F671" s="546" t="s">
        <v>5119</v>
      </c>
      <c r="G671" s="546" t="s">
        <v>6057</v>
      </c>
      <c r="H671" s="546" t="s">
        <v>6057</v>
      </c>
      <c r="I671" s="546" t="s">
        <v>5210</v>
      </c>
      <c r="J671" s="547" t="n">
        <v>4414228.9127499</v>
      </c>
      <c r="K671" s="548" t="s">
        <v>6016</v>
      </c>
      <c r="L671" s="273"/>
      <c r="M671" s="273"/>
      <c r="N671" s="273"/>
      <c r="O671" s="273"/>
      <c r="P671" s="273"/>
      <c r="Q671" s="273"/>
      <c r="R671" s="273"/>
      <c r="S671" s="273"/>
      <c r="T671" s="273"/>
      <c r="U671" s="273"/>
      <c r="V671" s="273"/>
      <c r="W671" s="273"/>
      <c r="X671" s="273"/>
      <c r="Y671" s="273"/>
      <c r="Z671" s="273"/>
    </row>
    <row r="672" customFormat="false" ht="15" hidden="false" customHeight="false" outlineLevel="0" collapsed="false">
      <c r="A672" s="544" t="s">
        <v>6058</v>
      </c>
      <c r="B672" s="545" t="s">
        <v>6059</v>
      </c>
      <c r="C672" s="546" t="s">
        <v>2275</v>
      </c>
      <c r="D672" s="546" t="s">
        <v>7</v>
      </c>
      <c r="E672" s="546" t="s">
        <v>6060</v>
      </c>
      <c r="F672" s="546" t="s">
        <v>6061</v>
      </c>
      <c r="G672" s="546" t="s">
        <v>6062</v>
      </c>
      <c r="H672" s="546" t="s">
        <v>6062</v>
      </c>
      <c r="I672" s="546" t="s">
        <v>5210</v>
      </c>
      <c r="J672" s="547" t="n">
        <v>4414244.9411974</v>
      </c>
      <c r="K672" s="548" t="s">
        <v>6016</v>
      </c>
      <c r="L672" s="273"/>
      <c r="M672" s="273"/>
      <c r="N672" s="273"/>
      <c r="O672" s="273"/>
      <c r="P672" s="273"/>
      <c r="Q672" s="273"/>
      <c r="R672" s="273"/>
      <c r="S672" s="273"/>
      <c r="T672" s="273"/>
      <c r="U672" s="273"/>
      <c r="V672" s="273"/>
      <c r="W672" s="273"/>
      <c r="X672" s="273"/>
      <c r="Y672" s="273"/>
      <c r="Z672" s="273"/>
    </row>
    <row r="673" customFormat="false" ht="15" hidden="false" customHeight="false" outlineLevel="0" collapsed="false">
      <c r="A673" s="544" t="s">
        <v>6063</v>
      </c>
      <c r="B673" s="545" t="s">
        <v>6064</v>
      </c>
      <c r="C673" s="546" t="s">
        <v>2275</v>
      </c>
      <c r="D673" s="546" t="s">
        <v>7</v>
      </c>
      <c r="E673" s="546" t="s">
        <v>6065</v>
      </c>
      <c r="F673" s="546" t="s">
        <v>6066</v>
      </c>
      <c r="G673" s="546" t="s">
        <v>6067</v>
      </c>
      <c r="H673" s="546" t="s">
        <v>6067</v>
      </c>
      <c r="I673" s="546" t="s">
        <v>5210</v>
      </c>
      <c r="J673" s="547" t="n">
        <v>4414260.7992993</v>
      </c>
      <c r="K673" s="548" t="s">
        <v>6016</v>
      </c>
      <c r="L673" s="273"/>
      <c r="M673" s="273"/>
      <c r="N673" s="273"/>
      <c r="O673" s="273"/>
      <c r="P673" s="273"/>
      <c r="Q673" s="273"/>
      <c r="R673" s="273"/>
      <c r="S673" s="273"/>
      <c r="T673" s="273"/>
      <c r="U673" s="273"/>
      <c r="V673" s="273"/>
      <c r="W673" s="273"/>
      <c r="X673" s="273"/>
      <c r="Y673" s="273"/>
      <c r="Z673" s="273"/>
    </row>
    <row r="674" customFormat="false" ht="15" hidden="false" customHeight="false" outlineLevel="0" collapsed="false">
      <c r="A674" s="544" t="s">
        <v>2307</v>
      </c>
      <c r="B674" s="545" t="s">
        <v>2308</v>
      </c>
      <c r="C674" s="546" t="s">
        <v>2275</v>
      </c>
      <c r="D674" s="546" t="s">
        <v>1260</v>
      </c>
      <c r="E674" s="546" t="s">
        <v>6068</v>
      </c>
      <c r="F674" s="546" t="s">
        <v>6069</v>
      </c>
      <c r="G674" s="546" t="s">
        <v>6070</v>
      </c>
      <c r="H674" s="546" t="s">
        <v>6070</v>
      </c>
      <c r="I674" s="546" t="s">
        <v>5210</v>
      </c>
      <c r="J674" s="547" t="n">
        <v>4414276.1782127</v>
      </c>
      <c r="K674" s="548" t="s">
        <v>6016</v>
      </c>
      <c r="L674" s="273"/>
      <c r="M674" s="273"/>
      <c r="N674" s="273"/>
      <c r="O674" s="273"/>
      <c r="P674" s="273"/>
      <c r="Q674" s="273"/>
      <c r="R674" s="273"/>
      <c r="S674" s="273"/>
      <c r="T674" s="273"/>
      <c r="U674" s="273"/>
      <c r="V674" s="273"/>
      <c r="W674" s="273"/>
      <c r="X674" s="273"/>
      <c r="Y674" s="273"/>
      <c r="Z674" s="273"/>
    </row>
    <row r="675" customFormat="false" ht="15" hidden="false" customHeight="false" outlineLevel="0" collapsed="false">
      <c r="A675" s="544" t="s">
        <v>2136</v>
      </c>
      <c r="B675" s="545" t="s">
        <v>2137</v>
      </c>
      <c r="C675" s="546" t="s">
        <v>2275</v>
      </c>
      <c r="D675" s="546" t="s">
        <v>7</v>
      </c>
      <c r="E675" s="546" t="s">
        <v>3807</v>
      </c>
      <c r="F675" s="546" t="s">
        <v>6071</v>
      </c>
      <c r="G675" s="546" t="s">
        <v>6072</v>
      </c>
      <c r="H675" s="546" t="s">
        <v>6072</v>
      </c>
      <c r="I675" s="546" t="s">
        <v>5210</v>
      </c>
      <c r="J675" s="547" t="n">
        <v>4414291.3078961</v>
      </c>
      <c r="K675" s="548" t="s">
        <v>6016</v>
      </c>
      <c r="L675" s="273"/>
      <c r="M675" s="273"/>
      <c r="N675" s="273"/>
      <c r="O675" s="273"/>
      <c r="P675" s="273"/>
      <c r="Q675" s="273"/>
      <c r="R675" s="273"/>
      <c r="S675" s="273"/>
      <c r="T675" s="273"/>
      <c r="U675" s="273"/>
      <c r="V675" s="273"/>
      <c r="W675" s="273"/>
      <c r="X675" s="273"/>
      <c r="Y675" s="273"/>
      <c r="Z675" s="273"/>
    </row>
    <row r="676" customFormat="false" ht="15" hidden="false" customHeight="false" outlineLevel="0" collapsed="false">
      <c r="A676" s="544" t="s">
        <v>6073</v>
      </c>
      <c r="B676" s="545" t="s">
        <v>6074</v>
      </c>
      <c r="C676" s="546" t="s">
        <v>2275</v>
      </c>
      <c r="D676" s="546" t="s">
        <v>7</v>
      </c>
      <c r="E676" s="546" t="s">
        <v>6075</v>
      </c>
      <c r="F676" s="546" t="s">
        <v>6076</v>
      </c>
      <c r="G676" s="546" t="s">
        <v>6077</v>
      </c>
      <c r="H676" s="546" t="s">
        <v>6077</v>
      </c>
      <c r="I676" s="546" t="s">
        <v>5210</v>
      </c>
      <c r="J676" s="547" t="n">
        <v>4414306.196254</v>
      </c>
      <c r="K676" s="548" t="s">
        <v>6016</v>
      </c>
      <c r="L676" s="273"/>
      <c r="M676" s="273"/>
      <c r="N676" s="273"/>
      <c r="O676" s="273"/>
      <c r="P676" s="273"/>
      <c r="Q676" s="273"/>
      <c r="R676" s="273"/>
      <c r="S676" s="273"/>
      <c r="T676" s="273"/>
      <c r="U676" s="273"/>
      <c r="V676" s="273"/>
      <c r="W676" s="273"/>
      <c r="X676" s="273"/>
      <c r="Y676" s="273"/>
      <c r="Z676" s="273"/>
    </row>
    <row r="677" customFormat="false" ht="15" hidden="false" customHeight="false" outlineLevel="0" collapsed="false">
      <c r="A677" s="544" t="s">
        <v>6078</v>
      </c>
      <c r="B677" s="545" t="s">
        <v>6079</v>
      </c>
      <c r="C677" s="546" t="s">
        <v>2275</v>
      </c>
      <c r="D677" s="546" t="s">
        <v>4370</v>
      </c>
      <c r="E677" s="546" t="s">
        <v>6080</v>
      </c>
      <c r="F677" s="546" t="s">
        <v>6081</v>
      </c>
      <c r="G677" s="546" t="s">
        <v>6082</v>
      </c>
      <c r="H677" s="546" t="s">
        <v>6082</v>
      </c>
      <c r="I677" s="546" t="s">
        <v>5210</v>
      </c>
      <c r="J677" s="547" t="n">
        <v>4414321.0579486</v>
      </c>
      <c r="K677" s="548" t="s">
        <v>6016</v>
      </c>
      <c r="L677" s="273"/>
      <c r="M677" s="273"/>
      <c r="N677" s="273"/>
      <c r="O677" s="273"/>
      <c r="P677" s="273"/>
      <c r="Q677" s="273"/>
      <c r="R677" s="273"/>
      <c r="S677" s="273"/>
      <c r="T677" s="273"/>
      <c r="U677" s="273"/>
      <c r="V677" s="273"/>
      <c r="W677" s="273"/>
      <c r="X677" s="273"/>
      <c r="Y677" s="273"/>
      <c r="Z677" s="273"/>
    </row>
    <row r="678" customFormat="false" ht="15" hidden="false" customHeight="false" outlineLevel="0" collapsed="false">
      <c r="A678" s="544" t="s">
        <v>6083</v>
      </c>
      <c r="B678" s="545" t="s">
        <v>6084</v>
      </c>
      <c r="C678" s="546" t="s">
        <v>2275</v>
      </c>
      <c r="D678" s="546" t="s">
        <v>7</v>
      </c>
      <c r="E678" s="546" t="s">
        <v>6085</v>
      </c>
      <c r="F678" s="546" t="s">
        <v>6086</v>
      </c>
      <c r="G678" s="546" t="s">
        <v>6087</v>
      </c>
      <c r="H678" s="546" t="s">
        <v>6087</v>
      </c>
      <c r="I678" s="546" t="s">
        <v>5210</v>
      </c>
      <c r="J678" s="547" t="n">
        <v>4414335.4121985</v>
      </c>
      <c r="K678" s="548" t="s">
        <v>6016</v>
      </c>
      <c r="L678" s="273"/>
      <c r="M678" s="273"/>
      <c r="N678" s="273"/>
      <c r="O678" s="273"/>
      <c r="P678" s="273"/>
      <c r="Q678" s="273"/>
      <c r="R678" s="273"/>
      <c r="S678" s="273"/>
      <c r="T678" s="273"/>
      <c r="U678" s="273"/>
      <c r="V678" s="273"/>
      <c r="W678" s="273"/>
      <c r="X678" s="273"/>
      <c r="Y678" s="273"/>
      <c r="Z678" s="273"/>
    </row>
    <row r="679" customFormat="false" ht="15" hidden="false" customHeight="false" outlineLevel="0" collapsed="false">
      <c r="A679" s="544" t="s">
        <v>2414</v>
      </c>
      <c r="B679" s="545" t="s">
        <v>2415</v>
      </c>
      <c r="C679" s="546" t="s">
        <v>2275</v>
      </c>
      <c r="D679" s="546" t="s">
        <v>7</v>
      </c>
      <c r="E679" s="546" t="s">
        <v>3970</v>
      </c>
      <c r="F679" s="546" t="s">
        <v>6088</v>
      </c>
      <c r="G679" s="546" t="s">
        <v>6089</v>
      </c>
      <c r="H679" s="546" t="s">
        <v>6089</v>
      </c>
      <c r="I679" s="546" t="s">
        <v>5210</v>
      </c>
      <c r="J679" s="547" t="n">
        <v>4414349.3526928</v>
      </c>
      <c r="K679" s="548" t="s">
        <v>6016</v>
      </c>
      <c r="L679" s="273"/>
      <c r="M679" s="273"/>
      <c r="N679" s="273"/>
      <c r="O679" s="273"/>
      <c r="P679" s="273"/>
      <c r="Q679" s="273"/>
      <c r="R679" s="273"/>
      <c r="S679" s="273"/>
      <c r="T679" s="273"/>
      <c r="U679" s="273"/>
      <c r="V679" s="273"/>
      <c r="W679" s="273"/>
      <c r="X679" s="273"/>
      <c r="Y679" s="273"/>
      <c r="Z679" s="273"/>
    </row>
    <row r="680" customFormat="false" ht="15" hidden="false" customHeight="false" outlineLevel="0" collapsed="false">
      <c r="A680" s="544" t="s">
        <v>6090</v>
      </c>
      <c r="B680" s="545" t="s">
        <v>6091</v>
      </c>
      <c r="C680" s="546" t="s">
        <v>1884</v>
      </c>
      <c r="D680" s="546" t="s">
        <v>4054</v>
      </c>
      <c r="E680" s="546" t="s">
        <v>5911</v>
      </c>
      <c r="F680" s="546" t="s">
        <v>4074</v>
      </c>
      <c r="G680" s="546" t="s">
        <v>6092</v>
      </c>
      <c r="H680" s="546" t="s">
        <v>6092</v>
      </c>
      <c r="I680" s="546" t="s">
        <v>5210</v>
      </c>
      <c r="J680" s="547" t="n">
        <v>4414362.5905339</v>
      </c>
      <c r="K680" s="548" t="s">
        <v>6016</v>
      </c>
      <c r="L680" s="273"/>
      <c r="M680" s="273"/>
      <c r="N680" s="273"/>
      <c r="O680" s="273"/>
      <c r="P680" s="273"/>
      <c r="Q680" s="273"/>
      <c r="R680" s="273"/>
      <c r="S680" s="273"/>
      <c r="T680" s="273"/>
      <c r="U680" s="273"/>
      <c r="V680" s="273"/>
      <c r="W680" s="273"/>
      <c r="X680" s="273"/>
      <c r="Y680" s="273"/>
      <c r="Z680" s="273"/>
    </row>
    <row r="681" customFormat="false" ht="15" hidden="false" customHeight="false" outlineLevel="0" collapsed="false">
      <c r="A681" s="544" t="s">
        <v>2243</v>
      </c>
      <c r="B681" s="545" t="s">
        <v>2244</v>
      </c>
      <c r="C681" s="546" t="s">
        <v>2275</v>
      </c>
      <c r="D681" s="546" t="s">
        <v>7</v>
      </c>
      <c r="E681" s="546" t="s">
        <v>3807</v>
      </c>
      <c r="F681" s="546" t="s">
        <v>6093</v>
      </c>
      <c r="G681" s="546" t="s">
        <v>4068</v>
      </c>
      <c r="H681" s="546" t="s">
        <v>4068</v>
      </c>
      <c r="I681" s="546" t="s">
        <v>5210</v>
      </c>
      <c r="J681" s="547" t="n">
        <v>4414375.6216482</v>
      </c>
      <c r="K681" s="548" t="s">
        <v>6016</v>
      </c>
      <c r="L681" s="273"/>
      <c r="M681" s="273"/>
      <c r="N681" s="273"/>
      <c r="O681" s="273"/>
      <c r="P681" s="273"/>
      <c r="Q681" s="273"/>
      <c r="R681" s="273"/>
      <c r="S681" s="273"/>
      <c r="T681" s="273"/>
      <c r="U681" s="273"/>
      <c r="V681" s="273"/>
      <c r="W681" s="273"/>
      <c r="X681" s="273"/>
      <c r="Y681" s="273"/>
      <c r="Z681" s="273"/>
    </row>
    <row r="682" customFormat="false" ht="15" hidden="false" customHeight="false" outlineLevel="0" collapsed="false">
      <c r="A682" s="544" t="s">
        <v>6094</v>
      </c>
      <c r="B682" s="545" t="s">
        <v>6095</v>
      </c>
      <c r="C682" s="546" t="s">
        <v>2275</v>
      </c>
      <c r="D682" s="546" t="s">
        <v>65</v>
      </c>
      <c r="E682" s="546" t="s">
        <v>6096</v>
      </c>
      <c r="F682" s="546" t="s">
        <v>6097</v>
      </c>
      <c r="G682" s="546" t="s">
        <v>6098</v>
      </c>
      <c r="H682" s="546" t="s">
        <v>6098</v>
      </c>
      <c r="I682" s="546" t="s">
        <v>5210</v>
      </c>
      <c r="J682" s="547" t="n">
        <v>4414388.6412184</v>
      </c>
      <c r="K682" s="548" t="s">
        <v>6016</v>
      </c>
      <c r="L682" s="273"/>
      <c r="M682" s="273"/>
      <c r="N682" s="273"/>
      <c r="O682" s="273"/>
      <c r="P682" s="273"/>
      <c r="Q682" s="273"/>
      <c r="R682" s="273"/>
      <c r="S682" s="273"/>
      <c r="T682" s="273"/>
      <c r="U682" s="273"/>
      <c r="V682" s="273"/>
      <c r="W682" s="273"/>
      <c r="X682" s="273"/>
      <c r="Y682" s="273"/>
      <c r="Z682" s="273"/>
    </row>
    <row r="683" customFormat="false" ht="15" hidden="false" customHeight="false" outlineLevel="0" collapsed="false">
      <c r="A683" s="544" t="s">
        <v>2791</v>
      </c>
      <c r="B683" s="545" t="s">
        <v>2792</v>
      </c>
      <c r="C683" s="546" t="s">
        <v>2275</v>
      </c>
      <c r="D683" s="546" t="s">
        <v>7</v>
      </c>
      <c r="E683" s="546" t="s">
        <v>4349</v>
      </c>
      <c r="F683" s="546" t="s">
        <v>6099</v>
      </c>
      <c r="G683" s="546" t="s">
        <v>6100</v>
      </c>
      <c r="H683" s="546" t="s">
        <v>6100</v>
      </c>
      <c r="I683" s="546" t="s">
        <v>5210</v>
      </c>
      <c r="J683" s="547" t="n">
        <v>4414401.3525508</v>
      </c>
      <c r="K683" s="548" t="s">
        <v>6016</v>
      </c>
      <c r="L683" s="273"/>
      <c r="M683" s="273"/>
      <c r="N683" s="273"/>
      <c r="O683" s="273"/>
      <c r="P683" s="273"/>
      <c r="Q683" s="273"/>
      <c r="R683" s="273"/>
      <c r="S683" s="273"/>
      <c r="T683" s="273"/>
      <c r="U683" s="273"/>
      <c r="V683" s="273"/>
      <c r="W683" s="273"/>
      <c r="X683" s="273"/>
      <c r="Y683" s="273"/>
      <c r="Z683" s="273"/>
    </row>
    <row r="684" customFormat="false" ht="15" hidden="false" customHeight="false" outlineLevel="0" collapsed="false">
      <c r="A684" s="544" t="s">
        <v>1829</v>
      </c>
      <c r="B684" s="545" t="s">
        <v>6101</v>
      </c>
      <c r="C684" s="546" t="s">
        <v>2275</v>
      </c>
      <c r="D684" s="546" t="s">
        <v>1199</v>
      </c>
      <c r="E684" s="546" t="s">
        <v>6102</v>
      </c>
      <c r="F684" s="546" t="s">
        <v>5382</v>
      </c>
      <c r="G684" s="546" t="s">
        <v>6103</v>
      </c>
      <c r="H684" s="546" t="s">
        <v>6103</v>
      </c>
      <c r="I684" s="546" t="s">
        <v>5210</v>
      </c>
      <c r="J684" s="547" t="n">
        <v>4414413.6641558</v>
      </c>
      <c r="K684" s="548" t="s">
        <v>6016</v>
      </c>
      <c r="L684" s="273"/>
      <c r="M684" s="273"/>
      <c r="N684" s="273"/>
      <c r="O684" s="273"/>
      <c r="P684" s="273"/>
      <c r="Q684" s="273"/>
      <c r="R684" s="273"/>
      <c r="S684" s="273"/>
      <c r="T684" s="273"/>
      <c r="U684" s="273"/>
      <c r="V684" s="273"/>
      <c r="W684" s="273"/>
      <c r="X684" s="273"/>
      <c r="Y684" s="273"/>
      <c r="Z684" s="273"/>
    </row>
    <row r="685" customFormat="false" ht="15" hidden="false" customHeight="false" outlineLevel="0" collapsed="false">
      <c r="A685" s="544" t="s">
        <v>6104</v>
      </c>
      <c r="B685" s="545" t="s">
        <v>6105</v>
      </c>
      <c r="C685" s="546" t="s">
        <v>2275</v>
      </c>
      <c r="D685" s="546" t="s">
        <v>7</v>
      </c>
      <c r="E685" s="546" t="s">
        <v>5957</v>
      </c>
      <c r="F685" s="546" t="s">
        <v>6106</v>
      </c>
      <c r="G685" s="546" t="s">
        <v>6107</v>
      </c>
      <c r="H685" s="546" t="s">
        <v>6107</v>
      </c>
      <c r="I685" s="546" t="s">
        <v>5210</v>
      </c>
      <c r="J685" s="547" t="n">
        <v>4414425.9097558</v>
      </c>
      <c r="K685" s="548" t="s">
        <v>6016</v>
      </c>
      <c r="L685" s="273"/>
      <c r="M685" s="273"/>
      <c r="N685" s="273"/>
      <c r="O685" s="273"/>
      <c r="P685" s="273"/>
      <c r="Q685" s="273"/>
      <c r="R685" s="273"/>
      <c r="S685" s="273"/>
      <c r="T685" s="273"/>
      <c r="U685" s="273"/>
      <c r="V685" s="273"/>
      <c r="W685" s="273"/>
      <c r="X685" s="273"/>
      <c r="Y685" s="273"/>
      <c r="Z685" s="273"/>
    </row>
    <row r="686" customFormat="false" ht="15" hidden="false" customHeight="false" outlineLevel="0" collapsed="false">
      <c r="A686" s="544" t="s">
        <v>6108</v>
      </c>
      <c r="B686" s="545" t="s">
        <v>6109</v>
      </c>
      <c r="C686" s="546" t="s">
        <v>3311</v>
      </c>
      <c r="D686" s="546" t="s">
        <v>2648</v>
      </c>
      <c r="E686" s="546" t="s">
        <v>3590</v>
      </c>
      <c r="F686" s="546" t="s">
        <v>6009</v>
      </c>
      <c r="G686" s="546" t="s">
        <v>6110</v>
      </c>
      <c r="H686" s="546" t="s">
        <v>6110</v>
      </c>
      <c r="I686" s="546" t="s">
        <v>5210</v>
      </c>
      <c r="J686" s="547" t="n">
        <v>4414437.6273058</v>
      </c>
      <c r="K686" s="548" t="s">
        <v>6016</v>
      </c>
      <c r="L686" s="273"/>
      <c r="M686" s="273"/>
      <c r="N686" s="273"/>
      <c r="O686" s="273"/>
      <c r="P686" s="273"/>
      <c r="Q686" s="273"/>
      <c r="R686" s="273"/>
      <c r="S686" s="273"/>
      <c r="T686" s="273"/>
      <c r="U686" s="273"/>
      <c r="V686" s="273"/>
      <c r="W686" s="273"/>
      <c r="X686" s="273"/>
      <c r="Y686" s="273"/>
      <c r="Z686" s="273"/>
    </row>
    <row r="687" customFormat="false" ht="15" hidden="false" customHeight="false" outlineLevel="0" collapsed="false">
      <c r="A687" s="544" t="s">
        <v>6111</v>
      </c>
      <c r="B687" s="545" t="s">
        <v>6112</v>
      </c>
      <c r="C687" s="546" t="s">
        <v>2275</v>
      </c>
      <c r="D687" s="546" t="s">
        <v>1199</v>
      </c>
      <c r="E687" s="546" t="s">
        <v>6113</v>
      </c>
      <c r="F687" s="546" t="s">
        <v>6114</v>
      </c>
      <c r="G687" s="546" t="s">
        <v>6115</v>
      </c>
      <c r="H687" s="546" t="s">
        <v>6115</v>
      </c>
      <c r="I687" s="546" t="s">
        <v>5210</v>
      </c>
      <c r="J687" s="547" t="n">
        <v>4414448.9553526</v>
      </c>
      <c r="K687" s="548" t="s">
        <v>6016</v>
      </c>
      <c r="L687" s="273"/>
      <c r="M687" s="273"/>
      <c r="N687" s="273"/>
      <c r="O687" s="273"/>
      <c r="P687" s="273"/>
      <c r="Q687" s="273"/>
      <c r="R687" s="273"/>
      <c r="S687" s="273"/>
      <c r="T687" s="273"/>
      <c r="U687" s="273"/>
      <c r="V687" s="273"/>
      <c r="W687" s="273"/>
      <c r="X687" s="273"/>
      <c r="Y687" s="273"/>
      <c r="Z687" s="273"/>
    </row>
    <row r="688" customFormat="false" ht="15" hidden="false" customHeight="false" outlineLevel="0" collapsed="false">
      <c r="A688" s="544" t="s">
        <v>6116</v>
      </c>
      <c r="B688" s="545" t="s">
        <v>6117</v>
      </c>
      <c r="C688" s="546" t="s">
        <v>2275</v>
      </c>
      <c r="D688" s="546" t="s">
        <v>7</v>
      </c>
      <c r="E688" s="546" t="s">
        <v>6118</v>
      </c>
      <c r="F688" s="546" t="s">
        <v>6088</v>
      </c>
      <c r="G688" s="546" t="s">
        <v>3515</v>
      </c>
      <c r="H688" s="546" t="s">
        <v>3515</v>
      </c>
      <c r="I688" s="546" t="s">
        <v>5210</v>
      </c>
      <c r="J688" s="547" t="n">
        <v>4414460.1844207</v>
      </c>
      <c r="K688" s="548" t="s">
        <v>6016</v>
      </c>
      <c r="L688" s="273"/>
      <c r="M688" s="273"/>
      <c r="N688" s="273"/>
      <c r="O688" s="273"/>
      <c r="P688" s="273"/>
      <c r="Q688" s="273"/>
      <c r="R688" s="273"/>
      <c r="S688" s="273"/>
      <c r="T688" s="273"/>
      <c r="U688" s="273"/>
      <c r="V688" s="273"/>
      <c r="W688" s="273"/>
      <c r="X688" s="273"/>
      <c r="Y688" s="273"/>
      <c r="Z688" s="273"/>
    </row>
    <row r="689" customFormat="false" ht="15" hidden="false" customHeight="false" outlineLevel="0" collapsed="false">
      <c r="A689" s="544" t="s">
        <v>2258</v>
      </c>
      <c r="B689" s="545" t="s">
        <v>2259</v>
      </c>
      <c r="C689" s="546" t="s">
        <v>2275</v>
      </c>
      <c r="D689" s="546" t="s">
        <v>7</v>
      </c>
      <c r="E689" s="546" t="s">
        <v>6119</v>
      </c>
      <c r="F689" s="546" t="s">
        <v>6120</v>
      </c>
      <c r="G689" s="546" t="s">
        <v>6121</v>
      </c>
      <c r="H689" s="546" t="s">
        <v>6121</v>
      </c>
      <c r="I689" s="546" t="s">
        <v>5210</v>
      </c>
      <c r="J689" s="547" t="n">
        <v>4414470.8372508</v>
      </c>
      <c r="K689" s="548" t="s">
        <v>6122</v>
      </c>
      <c r="L689" s="273"/>
      <c r="M689" s="273"/>
      <c r="N689" s="273"/>
      <c r="O689" s="273"/>
      <c r="P689" s="273"/>
      <c r="Q689" s="273"/>
      <c r="R689" s="273"/>
      <c r="S689" s="273"/>
      <c r="T689" s="273"/>
      <c r="U689" s="273"/>
      <c r="V689" s="273"/>
      <c r="W689" s="273"/>
      <c r="X689" s="273"/>
      <c r="Y689" s="273"/>
      <c r="Z689" s="273"/>
    </row>
    <row r="690" customFormat="false" ht="15" hidden="false" customHeight="false" outlineLevel="0" collapsed="false">
      <c r="A690" s="544" t="s">
        <v>2561</v>
      </c>
      <c r="B690" s="545" t="s">
        <v>6123</v>
      </c>
      <c r="C690" s="546" t="s">
        <v>2275</v>
      </c>
      <c r="D690" s="546" t="s">
        <v>1260</v>
      </c>
      <c r="E690" s="546" t="s">
        <v>6124</v>
      </c>
      <c r="F690" s="546" t="s">
        <v>6125</v>
      </c>
      <c r="G690" s="546" t="s">
        <v>5511</v>
      </c>
      <c r="H690" s="546" t="s">
        <v>5511</v>
      </c>
      <c r="I690" s="546" t="s">
        <v>5210</v>
      </c>
      <c r="J690" s="547" t="n">
        <v>4414480.4818016</v>
      </c>
      <c r="K690" s="548" t="s">
        <v>6122</v>
      </c>
      <c r="L690" s="273"/>
      <c r="M690" s="273"/>
      <c r="N690" s="273"/>
      <c r="O690" s="273"/>
      <c r="P690" s="273"/>
      <c r="Q690" s="273"/>
      <c r="R690" s="273"/>
      <c r="S690" s="273"/>
      <c r="T690" s="273"/>
      <c r="U690" s="273"/>
      <c r="V690" s="273"/>
      <c r="W690" s="273"/>
      <c r="X690" s="273"/>
      <c r="Y690" s="273"/>
      <c r="Z690" s="273"/>
    </row>
    <row r="691" customFormat="false" ht="15" hidden="false" customHeight="false" outlineLevel="0" collapsed="false">
      <c r="A691" s="544" t="s">
        <v>2449</v>
      </c>
      <c r="B691" s="545" t="s">
        <v>2450</v>
      </c>
      <c r="C691" s="546" t="s">
        <v>2275</v>
      </c>
      <c r="D691" s="546" t="s">
        <v>7</v>
      </c>
      <c r="E691" s="546" t="s">
        <v>3449</v>
      </c>
      <c r="F691" s="546" t="s">
        <v>6126</v>
      </c>
      <c r="G691" s="546" t="s">
        <v>6127</v>
      </c>
      <c r="H691" s="546" t="s">
        <v>6127</v>
      </c>
      <c r="I691" s="546" t="s">
        <v>5210</v>
      </c>
      <c r="J691" s="547" t="n">
        <v>4414489.8953827</v>
      </c>
      <c r="K691" s="548" t="s">
        <v>6122</v>
      </c>
      <c r="L691" s="273"/>
      <c r="M691" s="273"/>
      <c r="N691" s="273"/>
      <c r="O691" s="273"/>
      <c r="P691" s="273"/>
      <c r="Q691" s="273"/>
      <c r="R691" s="273"/>
      <c r="S691" s="273"/>
      <c r="T691" s="273"/>
      <c r="U691" s="273"/>
      <c r="V691" s="273"/>
      <c r="W691" s="273"/>
      <c r="X691" s="273"/>
      <c r="Y691" s="273"/>
      <c r="Z691" s="273"/>
    </row>
    <row r="692" customFormat="false" ht="15" hidden="false" customHeight="false" outlineLevel="0" collapsed="false">
      <c r="A692" s="544" t="s">
        <v>2212</v>
      </c>
      <c r="B692" s="545" t="s">
        <v>2213</v>
      </c>
      <c r="C692" s="546" t="s">
        <v>2275</v>
      </c>
      <c r="D692" s="546" t="s">
        <v>7</v>
      </c>
      <c r="E692" s="546" t="s">
        <v>3449</v>
      </c>
      <c r="F692" s="546" t="s">
        <v>6128</v>
      </c>
      <c r="G692" s="546" t="s">
        <v>6129</v>
      </c>
      <c r="H692" s="546" t="s">
        <v>6129</v>
      </c>
      <c r="I692" s="546" t="s">
        <v>5210</v>
      </c>
      <c r="J692" s="547" t="n">
        <v>4414498.839284</v>
      </c>
      <c r="K692" s="548" t="s">
        <v>6122</v>
      </c>
      <c r="L692" s="273"/>
      <c r="M692" s="273"/>
      <c r="N692" s="273"/>
      <c r="O692" s="273"/>
      <c r="P692" s="273"/>
      <c r="Q692" s="273"/>
      <c r="R692" s="273"/>
      <c r="S692" s="273"/>
      <c r="T692" s="273"/>
      <c r="U692" s="273"/>
      <c r="V692" s="273"/>
      <c r="W692" s="273"/>
      <c r="X692" s="273"/>
      <c r="Y692" s="273"/>
      <c r="Z692" s="273"/>
    </row>
    <row r="693" customFormat="false" ht="15" hidden="false" customHeight="false" outlineLevel="0" collapsed="false">
      <c r="A693" s="544" t="s">
        <v>6130</v>
      </c>
      <c r="B693" s="545" t="s">
        <v>6131</v>
      </c>
      <c r="C693" s="546" t="s">
        <v>3311</v>
      </c>
      <c r="D693" s="546" t="s">
        <v>2648</v>
      </c>
      <c r="E693" s="546" t="s">
        <v>4349</v>
      </c>
      <c r="F693" s="546" t="s">
        <v>4445</v>
      </c>
      <c r="G693" s="546" t="s">
        <v>6132</v>
      </c>
      <c r="H693" s="546" t="s">
        <v>6132</v>
      </c>
      <c r="I693" s="546" t="s">
        <v>5210</v>
      </c>
      <c r="J693" s="547" t="n">
        <v>4414507.713233</v>
      </c>
      <c r="K693" s="548" t="s">
        <v>6122</v>
      </c>
      <c r="L693" s="273"/>
      <c r="M693" s="273"/>
      <c r="N693" s="273"/>
      <c r="O693" s="273"/>
      <c r="P693" s="273"/>
      <c r="Q693" s="273"/>
      <c r="R693" s="273"/>
      <c r="S693" s="273"/>
      <c r="T693" s="273"/>
      <c r="U693" s="273"/>
      <c r="V693" s="273"/>
      <c r="W693" s="273"/>
      <c r="X693" s="273"/>
      <c r="Y693" s="273"/>
      <c r="Z693" s="273"/>
    </row>
    <row r="694" customFormat="false" ht="15" hidden="false" customHeight="false" outlineLevel="0" collapsed="false">
      <c r="A694" s="544" t="s">
        <v>6133</v>
      </c>
      <c r="B694" s="545" t="s">
        <v>6134</v>
      </c>
      <c r="C694" s="546" t="s">
        <v>3367</v>
      </c>
      <c r="D694" s="546" t="s">
        <v>7</v>
      </c>
      <c r="E694" s="546" t="s">
        <v>6135</v>
      </c>
      <c r="F694" s="546" t="s">
        <v>6136</v>
      </c>
      <c r="G694" s="546" t="s">
        <v>4395</v>
      </c>
      <c r="H694" s="546" t="s">
        <v>4395</v>
      </c>
      <c r="I694" s="546" t="s">
        <v>5210</v>
      </c>
      <c r="J694" s="547" t="n">
        <v>4414516.5054409</v>
      </c>
      <c r="K694" s="548" t="s">
        <v>6122</v>
      </c>
      <c r="L694" s="273"/>
      <c r="M694" s="273"/>
      <c r="N694" s="273"/>
      <c r="O694" s="273"/>
      <c r="P694" s="273"/>
      <c r="Q694" s="273"/>
      <c r="R694" s="273"/>
      <c r="S694" s="273"/>
      <c r="T694" s="273"/>
      <c r="U694" s="273"/>
      <c r="V694" s="273"/>
      <c r="W694" s="273"/>
      <c r="X694" s="273"/>
      <c r="Y694" s="273"/>
      <c r="Z694" s="273"/>
    </row>
    <row r="695" customFormat="false" ht="15" hidden="false" customHeight="false" outlineLevel="0" collapsed="false">
      <c r="A695" s="544" t="s">
        <v>2150</v>
      </c>
      <c r="B695" s="545" t="s">
        <v>2151</v>
      </c>
      <c r="C695" s="546" t="s">
        <v>2275</v>
      </c>
      <c r="D695" s="546" t="s">
        <v>7</v>
      </c>
      <c r="E695" s="546" t="s">
        <v>3970</v>
      </c>
      <c r="F695" s="546" t="s">
        <v>5958</v>
      </c>
      <c r="G695" s="546" t="s">
        <v>6137</v>
      </c>
      <c r="H695" s="546" t="s">
        <v>6137</v>
      </c>
      <c r="I695" s="546" t="s">
        <v>5210</v>
      </c>
      <c r="J695" s="547" t="n">
        <v>4414524.9296966</v>
      </c>
      <c r="K695" s="548" t="s">
        <v>6122</v>
      </c>
      <c r="L695" s="273"/>
      <c r="M695" s="273"/>
      <c r="N695" s="273"/>
      <c r="O695" s="273"/>
      <c r="P695" s="273"/>
      <c r="Q695" s="273"/>
      <c r="R695" s="273"/>
      <c r="S695" s="273"/>
      <c r="T695" s="273"/>
      <c r="U695" s="273"/>
      <c r="V695" s="273"/>
      <c r="W695" s="273"/>
      <c r="X695" s="273"/>
      <c r="Y695" s="273"/>
      <c r="Z695" s="273"/>
    </row>
    <row r="696" customFormat="false" ht="15" hidden="false" customHeight="false" outlineLevel="0" collapsed="false">
      <c r="A696" s="544" t="s">
        <v>1089</v>
      </c>
      <c r="B696" s="545" t="s">
        <v>1090</v>
      </c>
      <c r="C696" s="546" t="s">
        <v>3367</v>
      </c>
      <c r="D696" s="546" t="s">
        <v>25</v>
      </c>
      <c r="E696" s="546" t="s">
        <v>4791</v>
      </c>
      <c r="F696" s="546" t="s">
        <v>6009</v>
      </c>
      <c r="G696" s="546" t="s">
        <v>6138</v>
      </c>
      <c r="H696" s="546" t="s">
        <v>6138</v>
      </c>
      <c r="I696" s="546" t="s">
        <v>5210</v>
      </c>
      <c r="J696" s="547" t="n">
        <v>4414533.234034</v>
      </c>
      <c r="K696" s="548" t="s">
        <v>6122</v>
      </c>
      <c r="L696" s="273"/>
      <c r="M696" s="273"/>
      <c r="N696" s="273"/>
      <c r="O696" s="273"/>
      <c r="P696" s="273"/>
      <c r="Q696" s="273"/>
      <c r="R696" s="273"/>
      <c r="S696" s="273"/>
      <c r="T696" s="273"/>
      <c r="U696" s="273"/>
      <c r="V696" s="273"/>
      <c r="W696" s="273"/>
      <c r="X696" s="273"/>
      <c r="Y696" s="273"/>
      <c r="Z696" s="273"/>
    </row>
    <row r="697" customFormat="false" ht="15" hidden="false" customHeight="false" outlineLevel="0" collapsed="false">
      <c r="A697" s="544" t="s">
        <v>6139</v>
      </c>
      <c r="B697" s="545" t="s">
        <v>6140</v>
      </c>
      <c r="C697" s="546" t="s">
        <v>2275</v>
      </c>
      <c r="D697" s="546" t="s">
        <v>1199</v>
      </c>
      <c r="E697" s="546" t="s">
        <v>6141</v>
      </c>
      <c r="F697" s="546" t="s">
        <v>5773</v>
      </c>
      <c r="G697" s="546" t="s">
        <v>3949</v>
      </c>
      <c r="H697" s="546" t="s">
        <v>3949</v>
      </c>
      <c r="I697" s="546" t="s">
        <v>5210</v>
      </c>
      <c r="J697" s="547" t="n">
        <v>4414540.9593063</v>
      </c>
      <c r="K697" s="548" t="s">
        <v>6122</v>
      </c>
      <c r="L697" s="273"/>
      <c r="M697" s="273"/>
      <c r="N697" s="273"/>
      <c r="O697" s="273"/>
      <c r="P697" s="273"/>
      <c r="Q697" s="273"/>
      <c r="R697" s="273"/>
      <c r="S697" s="273"/>
      <c r="T697" s="273"/>
      <c r="U697" s="273"/>
      <c r="V697" s="273"/>
      <c r="W697" s="273"/>
      <c r="X697" s="273"/>
      <c r="Y697" s="273"/>
      <c r="Z697" s="273"/>
    </row>
    <row r="698" customFormat="false" ht="15" hidden="false" customHeight="false" outlineLevel="0" collapsed="false">
      <c r="A698" s="544" t="s">
        <v>6142</v>
      </c>
      <c r="B698" s="545" t="s">
        <v>6143</v>
      </c>
      <c r="C698" s="546" t="s">
        <v>3311</v>
      </c>
      <c r="D698" s="546" t="s">
        <v>2648</v>
      </c>
      <c r="E698" s="546" t="s">
        <v>5664</v>
      </c>
      <c r="F698" s="546" t="s">
        <v>3865</v>
      </c>
      <c r="G698" s="546" t="s">
        <v>4577</v>
      </c>
      <c r="H698" s="546" t="s">
        <v>4577</v>
      </c>
      <c r="I698" s="546" t="s">
        <v>5210</v>
      </c>
      <c r="J698" s="547" t="n">
        <v>4414548.4988438</v>
      </c>
      <c r="K698" s="548" t="s">
        <v>6122</v>
      </c>
      <c r="L698" s="273"/>
      <c r="M698" s="273"/>
      <c r="N698" s="273"/>
      <c r="O698" s="273"/>
      <c r="P698" s="273"/>
      <c r="Q698" s="273"/>
      <c r="R698" s="273"/>
      <c r="S698" s="273"/>
      <c r="T698" s="273"/>
      <c r="U698" s="273"/>
      <c r="V698" s="273"/>
      <c r="W698" s="273"/>
      <c r="X698" s="273"/>
      <c r="Y698" s="273"/>
      <c r="Z698" s="273"/>
    </row>
    <row r="699" customFormat="false" ht="15" hidden="false" customHeight="false" outlineLevel="0" collapsed="false">
      <c r="A699" s="544" t="s">
        <v>6144</v>
      </c>
      <c r="B699" s="545" t="s">
        <v>6145</v>
      </c>
      <c r="C699" s="546" t="s">
        <v>3367</v>
      </c>
      <c r="D699" s="546" t="s">
        <v>7</v>
      </c>
      <c r="E699" s="546" t="s">
        <v>6146</v>
      </c>
      <c r="F699" s="546" t="s">
        <v>6147</v>
      </c>
      <c r="G699" s="546" t="s">
        <v>6148</v>
      </c>
      <c r="H699" s="546" t="s">
        <v>6148</v>
      </c>
      <c r="I699" s="546" t="s">
        <v>5210</v>
      </c>
      <c r="J699" s="547" t="n">
        <v>4414555.8710701</v>
      </c>
      <c r="K699" s="548" t="s">
        <v>6122</v>
      </c>
      <c r="L699" s="273"/>
      <c r="M699" s="273"/>
      <c r="N699" s="273"/>
      <c r="O699" s="273"/>
      <c r="P699" s="273"/>
      <c r="Q699" s="273"/>
      <c r="R699" s="273"/>
      <c r="S699" s="273"/>
      <c r="T699" s="273"/>
      <c r="U699" s="273"/>
      <c r="V699" s="273"/>
      <c r="W699" s="273"/>
      <c r="X699" s="273"/>
      <c r="Y699" s="273"/>
      <c r="Z699" s="273"/>
    </row>
    <row r="700" customFormat="false" ht="15" hidden="false" customHeight="false" outlineLevel="0" collapsed="false">
      <c r="A700" s="544" t="s">
        <v>6149</v>
      </c>
      <c r="B700" s="545" t="s">
        <v>6150</v>
      </c>
      <c r="C700" s="546" t="s">
        <v>3367</v>
      </c>
      <c r="D700" s="546" t="s">
        <v>25</v>
      </c>
      <c r="E700" s="546" t="s">
        <v>6151</v>
      </c>
      <c r="F700" s="546" t="s">
        <v>6152</v>
      </c>
      <c r="G700" s="546" t="s">
        <v>6153</v>
      </c>
      <c r="H700" s="546" t="s">
        <v>6153</v>
      </c>
      <c r="I700" s="546" t="s">
        <v>5210</v>
      </c>
      <c r="J700" s="547" t="n">
        <v>4414562.4128654</v>
      </c>
      <c r="K700" s="548" t="s">
        <v>6122</v>
      </c>
      <c r="L700" s="273"/>
      <c r="M700" s="273"/>
      <c r="N700" s="273"/>
      <c r="O700" s="273"/>
      <c r="P700" s="273"/>
      <c r="Q700" s="273"/>
      <c r="R700" s="273"/>
      <c r="S700" s="273"/>
      <c r="T700" s="273"/>
      <c r="U700" s="273"/>
      <c r="V700" s="273"/>
      <c r="W700" s="273"/>
      <c r="X700" s="273"/>
      <c r="Y700" s="273"/>
      <c r="Z700" s="273"/>
    </row>
    <row r="701" customFormat="false" ht="15" hidden="false" customHeight="false" outlineLevel="0" collapsed="false">
      <c r="A701" s="544" t="s">
        <v>2785</v>
      </c>
      <c r="B701" s="545" t="s">
        <v>2786</v>
      </c>
      <c r="C701" s="546" t="s">
        <v>2275</v>
      </c>
      <c r="D701" s="546" t="s">
        <v>7</v>
      </c>
      <c r="E701" s="546" t="s">
        <v>3970</v>
      </c>
      <c r="F701" s="546" t="s">
        <v>3502</v>
      </c>
      <c r="G701" s="546" t="s">
        <v>6154</v>
      </c>
      <c r="H701" s="546" t="s">
        <v>6154</v>
      </c>
      <c r="I701" s="546" t="s">
        <v>5210</v>
      </c>
      <c r="J701" s="547" t="n">
        <v>4414568.5286951</v>
      </c>
      <c r="K701" s="548" t="s">
        <v>6122</v>
      </c>
      <c r="L701" s="273"/>
      <c r="M701" s="273"/>
      <c r="N701" s="273"/>
      <c r="O701" s="273"/>
      <c r="P701" s="273"/>
      <c r="Q701" s="273"/>
      <c r="R701" s="273"/>
      <c r="S701" s="273"/>
      <c r="T701" s="273"/>
      <c r="U701" s="273"/>
      <c r="V701" s="273"/>
      <c r="W701" s="273"/>
      <c r="X701" s="273"/>
      <c r="Y701" s="273"/>
      <c r="Z701" s="273"/>
    </row>
    <row r="702" customFormat="false" ht="15" hidden="false" customHeight="false" outlineLevel="0" collapsed="false">
      <c r="A702" s="544" t="s">
        <v>6155</v>
      </c>
      <c r="B702" s="545" t="s">
        <v>6156</v>
      </c>
      <c r="C702" s="546" t="s">
        <v>3311</v>
      </c>
      <c r="D702" s="546" t="s">
        <v>2648</v>
      </c>
      <c r="E702" s="546" t="s">
        <v>4349</v>
      </c>
      <c r="F702" s="546" t="s">
        <v>4365</v>
      </c>
      <c r="G702" s="546" t="s">
        <v>6157</v>
      </c>
      <c r="H702" s="546" t="s">
        <v>6157</v>
      </c>
      <c r="I702" s="546" t="s">
        <v>5210</v>
      </c>
      <c r="J702" s="547" t="n">
        <v>4414574.6045521</v>
      </c>
      <c r="K702" s="548" t="s">
        <v>6122</v>
      </c>
      <c r="L702" s="273"/>
      <c r="M702" s="273"/>
      <c r="N702" s="273"/>
      <c r="O702" s="273"/>
      <c r="P702" s="273"/>
      <c r="Q702" s="273"/>
      <c r="R702" s="273"/>
      <c r="S702" s="273"/>
      <c r="T702" s="273"/>
      <c r="U702" s="273"/>
      <c r="V702" s="273"/>
      <c r="W702" s="273"/>
      <c r="X702" s="273"/>
      <c r="Y702" s="273"/>
      <c r="Z702" s="273"/>
    </row>
    <row r="703" customFormat="false" ht="15" hidden="false" customHeight="false" outlineLevel="0" collapsed="false">
      <c r="A703" s="544" t="s">
        <v>6158</v>
      </c>
      <c r="B703" s="545" t="s">
        <v>6159</v>
      </c>
      <c r="C703" s="546" t="s">
        <v>3311</v>
      </c>
      <c r="D703" s="546" t="s">
        <v>2648</v>
      </c>
      <c r="E703" s="546" t="s">
        <v>5169</v>
      </c>
      <c r="F703" s="546" t="s">
        <v>5568</v>
      </c>
      <c r="G703" s="546" t="s">
        <v>6160</v>
      </c>
      <c r="H703" s="546" t="s">
        <v>6160</v>
      </c>
      <c r="I703" s="546" t="s">
        <v>5210</v>
      </c>
      <c r="J703" s="547" t="n">
        <v>4414580.376172</v>
      </c>
      <c r="K703" s="548" t="s">
        <v>6122</v>
      </c>
      <c r="L703" s="273"/>
      <c r="M703" s="273"/>
      <c r="N703" s="273"/>
      <c r="O703" s="273"/>
      <c r="P703" s="273"/>
      <c r="Q703" s="273"/>
      <c r="R703" s="273"/>
      <c r="S703" s="273"/>
      <c r="T703" s="273"/>
      <c r="U703" s="273"/>
      <c r="V703" s="273"/>
      <c r="W703" s="273"/>
      <c r="X703" s="273"/>
      <c r="Y703" s="273"/>
      <c r="Z703" s="273"/>
    </row>
    <row r="704" customFormat="false" ht="15" hidden="false" customHeight="false" outlineLevel="0" collapsed="false">
      <c r="A704" s="544" t="s">
        <v>1957</v>
      </c>
      <c r="B704" s="545" t="s">
        <v>1958</v>
      </c>
      <c r="C704" s="546" t="s">
        <v>2275</v>
      </c>
      <c r="D704" s="546" t="s">
        <v>1352</v>
      </c>
      <c r="E704" s="546" t="s">
        <v>6161</v>
      </c>
      <c r="F704" s="546" t="s">
        <v>6162</v>
      </c>
      <c r="G704" s="546" t="s">
        <v>6163</v>
      </c>
      <c r="H704" s="546" t="s">
        <v>6163</v>
      </c>
      <c r="I704" s="546" t="s">
        <v>5210</v>
      </c>
      <c r="J704" s="547" t="n">
        <v>4414585.978272</v>
      </c>
      <c r="K704" s="548" t="s">
        <v>6122</v>
      </c>
      <c r="L704" s="273"/>
      <c r="M704" s="273"/>
      <c r="N704" s="273"/>
      <c r="O704" s="273"/>
      <c r="P704" s="273"/>
      <c r="Q704" s="273"/>
      <c r="R704" s="273"/>
      <c r="S704" s="273"/>
      <c r="T704" s="273"/>
      <c r="U704" s="273"/>
      <c r="V704" s="273"/>
      <c r="W704" s="273"/>
      <c r="X704" s="273"/>
      <c r="Y704" s="273"/>
      <c r="Z704" s="273"/>
    </row>
    <row r="705" customFormat="false" ht="15" hidden="false" customHeight="false" outlineLevel="0" collapsed="false">
      <c r="A705" s="544" t="s">
        <v>2311</v>
      </c>
      <c r="B705" s="545" t="s">
        <v>2312</v>
      </c>
      <c r="C705" s="546" t="s">
        <v>2275</v>
      </c>
      <c r="D705" s="546" t="s">
        <v>1456</v>
      </c>
      <c r="E705" s="546" t="s">
        <v>6164</v>
      </c>
      <c r="F705" s="546" t="s">
        <v>6165</v>
      </c>
      <c r="G705" s="546" t="s">
        <v>6166</v>
      </c>
      <c r="H705" s="546" t="s">
        <v>6166</v>
      </c>
      <c r="I705" s="546" t="s">
        <v>5210</v>
      </c>
      <c r="J705" s="547" t="n">
        <v>4414591.0385815</v>
      </c>
      <c r="K705" s="548" t="s">
        <v>6122</v>
      </c>
      <c r="L705" s="273"/>
      <c r="M705" s="273"/>
      <c r="N705" s="273"/>
      <c r="O705" s="273"/>
      <c r="P705" s="273"/>
      <c r="Q705" s="273"/>
      <c r="R705" s="273"/>
      <c r="S705" s="273"/>
      <c r="T705" s="273"/>
      <c r="U705" s="273"/>
      <c r="V705" s="273"/>
      <c r="W705" s="273"/>
      <c r="X705" s="273"/>
      <c r="Y705" s="273"/>
      <c r="Z705" s="273"/>
    </row>
    <row r="706" customFormat="false" ht="15" hidden="false" customHeight="false" outlineLevel="0" collapsed="false">
      <c r="A706" s="544" t="s">
        <v>6167</v>
      </c>
      <c r="B706" s="545" t="s">
        <v>6168</v>
      </c>
      <c r="C706" s="546" t="s">
        <v>2275</v>
      </c>
      <c r="D706" s="546" t="s">
        <v>1199</v>
      </c>
      <c r="E706" s="546" t="s">
        <v>3874</v>
      </c>
      <c r="F706" s="546" t="s">
        <v>3967</v>
      </c>
      <c r="G706" s="546" t="s">
        <v>6169</v>
      </c>
      <c r="H706" s="546" t="s">
        <v>6169</v>
      </c>
      <c r="I706" s="546" t="s">
        <v>5210</v>
      </c>
      <c r="J706" s="547" t="n">
        <v>4414596.0751472</v>
      </c>
      <c r="K706" s="548" t="s">
        <v>6122</v>
      </c>
      <c r="L706" s="273"/>
      <c r="M706" s="273"/>
      <c r="N706" s="273"/>
      <c r="O706" s="273"/>
      <c r="P706" s="273"/>
      <c r="Q706" s="273"/>
      <c r="R706" s="273"/>
      <c r="S706" s="273"/>
      <c r="T706" s="273"/>
      <c r="U706" s="273"/>
      <c r="V706" s="273"/>
      <c r="W706" s="273"/>
      <c r="X706" s="273"/>
      <c r="Y706" s="273"/>
      <c r="Z706" s="273"/>
    </row>
    <row r="707" customFormat="false" ht="15" hidden="false" customHeight="false" outlineLevel="0" collapsed="false">
      <c r="A707" s="544" t="s">
        <v>6170</v>
      </c>
      <c r="B707" s="545" t="s">
        <v>6171</v>
      </c>
      <c r="C707" s="546" t="s">
        <v>2275</v>
      </c>
      <c r="D707" s="546" t="s">
        <v>7</v>
      </c>
      <c r="E707" s="546" t="s">
        <v>5284</v>
      </c>
      <c r="F707" s="546" t="s">
        <v>6172</v>
      </c>
      <c r="G707" s="546" t="s">
        <v>6173</v>
      </c>
      <c r="H707" s="546" t="s">
        <v>6173</v>
      </c>
      <c r="I707" s="546" t="s">
        <v>5210</v>
      </c>
      <c r="J707" s="547" t="n">
        <v>4414601.0766368</v>
      </c>
      <c r="K707" s="548" t="s">
        <v>6122</v>
      </c>
      <c r="L707" s="273"/>
      <c r="M707" s="273"/>
      <c r="N707" s="273"/>
      <c r="O707" s="273"/>
      <c r="P707" s="273"/>
      <c r="Q707" s="273"/>
      <c r="R707" s="273"/>
      <c r="S707" s="273"/>
      <c r="T707" s="273"/>
      <c r="U707" s="273"/>
      <c r="V707" s="273"/>
      <c r="W707" s="273"/>
      <c r="X707" s="273"/>
      <c r="Y707" s="273"/>
      <c r="Z707" s="273"/>
    </row>
    <row r="708" customFormat="false" ht="15" hidden="false" customHeight="false" outlineLevel="0" collapsed="false">
      <c r="A708" s="544" t="s">
        <v>6174</v>
      </c>
      <c r="B708" s="545" t="s">
        <v>6175</v>
      </c>
      <c r="C708" s="546" t="s">
        <v>3311</v>
      </c>
      <c r="D708" s="546" t="s">
        <v>1147</v>
      </c>
      <c r="E708" s="546" t="s">
        <v>6176</v>
      </c>
      <c r="F708" s="546" t="s">
        <v>6177</v>
      </c>
      <c r="G708" s="546" t="s">
        <v>4825</v>
      </c>
      <c r="H708" s="546" t="s">
        <v>4825</v>
      </c>
      <c r="I708" s="546" t="s">
        <v>5210</v>
      </c>
      <c r="J708" s="547" t="n">
        <v>4414605.8863922</v>
      </c>
      <c r="K708" s="548" t="s">
        <v>6122</v>
      </c>
      <c r="L708" s="273"/>
      <c r="M708" s="273"/>
      <c r="N708" s="273"/>
      <c r="O708" s="273"/>
      <c r="P708" s="273"/>
      <c r="Q708" s="273"/>
      <c r="R708" s="273"/>
      <c r="S708" s="273"/>
      <c r="T708" s="273"/>
      <c r="U708" s="273"/>
      <c r="V708" s="273"/>
      <c r="W708" s="273"/>
      <c r="X708" s="273"/>
      <c r="Y708" s="273"/>
      <c r="Z708" s="273"/>
    </row>
    <row r="709" customFormat="false" ht="15" hidden="false" customHeight="false" outlineLevel="0" collapsed="false">
      <c r="A709" s="544" t="s">
        <v>6178</v>
      </c>
      <c r="B709" s="545" t="s">
        <v>6179</v>
      </c>
      <c r="C709" s="546" t="s">
        <v>3311</v>
      </c>
      <c r="D709" s="546" t="s">
        <v>2648</v>
      </c>
      <c r="E709" s="546" t="s">
        <v>4629</v>
      </c>
      <c r="F709" s="546" t="s">
        <v>5492</v>
      </c>
      <c r="G709" s="546" t="s">
        <v>6180</v>
      </c>
      <c r="H709" s="546" t="s">
        <v>6180</v>
      </c>
      <c r="I709" s="546" t="s">
        <v>5210</v>
      </c>
      <c r="J709" s="547" t="n">
        <v>4414610.6126902</v>
      </c>
      <c r="K709" s="548" t="s">
        <v>6122</v>
      </c>
      <c r="L709" s="273"/>
      <c r="M709" s="273"/>
      <c r="N709" s="273"/>
      <c r="O709" s="273"/>
      <c r="P709" s="273"/>
      <c r="Q709" s="273"/>
      <c r="R709" s="273"/>
      <c r="S709" s="273"/>
      <c r="T709" s="273"/>
      <c r="U709" s="273"/>
      <c r="V709" s="273"/>
      <c r="W709" s="273"/>
      <c r="X709" s="273"/>
      <c r="Y709" s="273"/>
      <c r="Z709" s="273"/>
    </row>
    <row r="710" customFormat="false" ht="15" hidden="false" customHeight="false" outlineLevel="0" collapsed="false">
      <c r="A710" s="544" t="s">
        <v>6181</v>
      </c>
      <c r="B710" s="545" t="s">
        <v>6182</v>
      </c>
      <c r="C710" s="546" t="s">
        <v>3311</v>
      </c>
      <c r="D710" s="546" t="s">
        <v>2648</v>
      </c>
      <c r="E710" s="546" t="s">
        <v>3874</v>
      </c>
      <c r="F710" s="546" t="s">
        <v>3865</v>
      </c>
      <c r="G710" s="546" t="s">
        <v>6183</v>
      </c>
      <c r="H710" s="546" t="s">
        <v>6183</v>
      </c>
      <c r="I710" s="546" t="s">
        <v>5210</v>
      </c>
      <c r="J710" s="547" t="n">
        <v>4414615.2895012</v>
      </c>
      <c r="K710" s="548" t="s">
        <v>6122</v>
      </c>
      <c r="L710" s="273"/>
      <c r="M710" s="273"/>
      <c r="N710" s="273"/>
      <c r="O710" s="273"/>
      <c r="P710" s="273"/>
      <c r="Q710" s="273"/>
      <c r="R710" s="273"/>
      <c r="S710" s="273"/>
      <c r="T710" s="273"/>
      <c r="U710" s="273"/>
      <c r="V710" s="273"/>
      <c r="W710" s="273"/>
      <c r="X710" s="273"/>
      <c r="Y710" s="273"/>
      <c r="Z710" s="273"/>
    </row>
    <row r="711" customFormat="false" ht="15" hidden="false" customHeight="false" outlineLevel="0" collapsed="false">
      <c r="A711" s="544" t="s">
        <v>6184</v>
      </c>
      <c r="B711" s="545" t="s">
        <v>6185</v>
      </c>
      <c r="C711" s="546" t="s">
        <v>2275</v>
      </c>
      <c r="D711" s="546" t="s">
        <v>65</v>
      </c>
      <c r="E711" s="546" t="s">
        <v>6186</v>
      </c>
      <c r="F711" s="546" t="s">
        <v>6187</v>
      </c>
      <c r="G711" s="546" t="s">
        <v>6188</v>
      </c>
      <c r="H711" s="546" t="s">
        <v>6188</v>
      </c>
      <c r="I711" s="546" t="s">
        <v>5210</v>
      </c>
      <c r="J711" s="547" t="n">
        <v>4414619.9001173</v>
      </c>
      <c r="K711" s="548" t="s">
        <v>6122</v>
      </c>
      <c r="L711" s="273"/>
      <c r="M711" s="273"/>
      <c r="N711" s="273"/>
      <c r="O711" s="273"/>
      <c r="P711" s="273"/>
      <c r="Q711" s="273"/>
      <c r="R711" s="273"/>
      <c r="S711" s="273"/>
      <c r="T711" s="273"/>
      <c r="U711" s="273"/>
      <c r="V711" s="273"/>
      <c r="W711" s="273"/>
      <c r="X711" s="273"/>
      <c r="Y711" s="273"/>
      <c r="Z711" s="273"/>
    </row>
    <row r="712" customFormat="false" ht="15" hidden="false" customHeight="false" outlineLevel="0" collapsed="false">
      <c r="A712" s="544" t="s">
        <v>6189</v>
      </c>
      <c r="B712" s="545" t="s">
        <v>6190</v>
      </c>
      <c r="C712" s="546" t="s">
        <v>3367</v>
      </c>
      <c r="D712" s="546" t="s">
        <v>25</v>
      </c>
      <c r="E712" s="546" t="s">
        <v>6151</v>
      </c>
      <c r="F712" s="546" t="s">
        <v>4338</v>
      </c>
      <c r="G712" s="546" t="s">
        <v>6191</v>
      </c>
      <c r="H712" s="546" t="s">
        <v>6191</v>
      </c>
      <c r="I712" s="546" t="s">
        <v>5210</v>
      </c>
      <c r="J712" s="547" t="n">
        <v>4414624.3303204</v>
      </c>
      <c r="K712" s="548" t="s">
        <v>6122</v>
      </c>
      <c r="L712" s="273"/>
      <c r="M712" s="273"/>
      <c r="N712" s="273"/>
      <c r="O712" s="273"/>
      <c r="P712" s="273"/>
      <c r="Q712" s="273"/>
      <c r="R712" s="273"/>
      <c r="S712" s="273"/>
      <c r="T712" s="273"/>
      <c r="U712" s="273"/>
      <c r="V712" s="273"/>
      <c r="W712" s="273"/>
      <c r="X712" s="273"/>
      <c r="Y712" s="273"/>
      <c r="Z712" s="273"/>
    </row>
    <row r="713" customFormat="false" ht="15" hidden="false" customHeight="false" outlineLevel="0" collapsed="false">
      <c r="A713" s="544" t="s">
        <v>6192</v>
      </c>
      <c r="B713" s="545" t="s">
        <v>6193</v>
      </c>
      <c r="C713" s="546" t="s">
        <v>2275</v>
      </c>
      <c r="D713" s="546" t="s">
        <v>7</v>
      </c>
      <c r="E713" s="546" t="s">
        <v>5284</v>
      </c>
      <c r="F713" s="546" t="s">
        <v>6194</v>
      </c>
      <c r="G713" s="546" t="s">
        <v>6195</v>
      </c>
      <c r="H713" s="546" t="s">
        <v>6195</v>
      </c>
      <c r="I713" s="546" t="s">
        <v>5210</v>
      </c>
      <c r="J713" s="547" t="n">
        <v>4414628.3194603</v>
      </c>
      <c r="K713" s="548" t="s">
        <v>6122</v>
      </c>
      <c r="L713" s="273"/>
      <c r="M713" s="273"/>
      <c r="N713" s="273"/>
      <c r="O713" s="273"/>
      <c r="P713" s="273"/>
      <c r="Q713" s="273"/>
      <c r="R713" s="273"/>
      <c r="S713" s="273"/>
      <c r="T713" s="273"/>
      <c r="U713" s="273"/>
      <c r="V713" s="273"/>
      <c r="W713" s="273"/>
      <c r="X713" s="273"/>
      <c r="Y713" s="273"/>
      <c r="Z713" s="273"/>
    </row>
    <row r="714" customFormat="false" ht="15" hidden="false" customHeight="false" outlineLevel="0" collapsed="false">
      <c r="A714" s="544" t="s">
        <v>2059</v>
      </c>
      <c r="B714" s="545" t="s">
        <v>2060</v>
      </c>
      <c r="C714" s="546" t="s">
        <v>2275</v>
      </c>
      <c r="D714" s="546" t="s">
        <v>7</v>
      </c>
      <c r="E714" s="546" t="s">
        <v>3874</v>
      </c>
      <c r="F714" s="546" t="s">
        <v>5259</v>
      </c>
      <c r="G714" s="546" t="s">
        <v>6196</v>
      </c>
      <c r="H714" s="546" t="s">
        <v>6196</v>
      </c>
      <c r="I714" s="546" t="s">
        <v>5210</v>
      </c>
      <c r="J714" s="547" t="n">
        <v>4414632.1168709</v>
      </c>
      <c r="K714" s="548" t="s">
        <v>6122</v>
      </c>
      <c r="L714" s="273"/>
      <c r="M714" s="273"/>
      <c r="N714" s="273"/>
      <c r="O714" s="273"/>
      <c r="P714" s="273"/>
      <c r="Q714" s="273"/>
      <c r="R714" s="273"/>
      <c r="S714" s="273"/>
      <c r="T714" s="273"/>
      <c r="U714" s="273"/>
      <c r="V714" s="273"/>
      <c r="W714" s="273"/>
      <c r="X714" s="273"/>
      <c r="Y714" s="273"/>
      <c r="Z714" s="273"/>
    </row>
    <row r="715" customFormat="false" ht="15" hidden="false" customHeight="false" outlineLevel="0" collapsed="false">
      <c r="A715" s="544" t="s">
        <v>6197</v>
      </c>
      <c r="B715" s="545" t="s">
        <v>6198</v>
      </c>
      <c r="C715" s="546" t="s">
        <v>3311</v>
      </c>
      <c r="D715" s="546" t="s">
        <v>2648</v>
      </c>
      <c r="E715" s="546" t="s">
        <v>5664</v>
      </c>
      <c r="F715" s="546" t="s">
        <v>3560</v>
      </c>
      <c r="G715" s="546" t="s">
        <v>6199</v>
      </c>
      <c r="H715" s="546" t="s">
        <v>6199</v>
      </c>
      <c r="I715" s="546" t="s">
        <v>5210</v>
      </c>
      <c r="J715" s="547" t="n">
        <v>4414635.7899789</v>
      </c>
      <c r="K715" s="548" t="s">
        <v>6122</v>
      </c>
      <c r="L715" s="273"/>
      <c r="M715" s="273"/>
      <c r="N715" s="273"/>
      <c r="O715" s="273"/>
      <c r="P715" s="273"/>
      <c r="Q715" s="273"/>
      <c r="R715" s="273"/>
      <c r="S715" s="273"/>
      <c r="T715" s="273"/>
      <c r="U715" s="273"/>
      <c r="V715" s="273"/>
      <c r="W715" s="273"/>
      <c r="X715" s="273"/>
      <c r="Y715" s="273"/>
      <c r="Z715" s="273"/>
    </row>
    <row r="716" customFormat="false" ht="15" hidden="false" customHeight="false" outlineLevel="0" collapsed="false">
      <c r="A716" s="544" t="s">
        <v>2445</v>
      </c>
      <c r="B716" s="545" t="s">
        <v>2446</v>
      </c>
      <c r="C716" s="546" t="s">
        <v>2275</v>
      </c>
      <c r="D716" s="546" t="s">
        <v>7</v>
      </c>
      <c r="E716" s="546" t="s">
        <v>3449</v>
      </c>
      <c r="F716" s="546" t="s">
        <v>6200</v>
      </c>
      <c r="G716" s="546" t="s">
        <v>6200</v>
      </c>
      <c r="H716" s="546" t="s">
        <v>6200</v>
      </c>
      <c r="I716" s="546" t="s">
        <v>5210</v>
      </c>
      <c r="J716" s="547" t="n">
        <v>4414639.3075803</v>
      </c>
      <c r="K716" s="548" t="s">
        <v>6122</v>
      </c>
      <c r="L716" s="273"/>
      <c r="M716" s="273"/>
      <c r="N716" s="273"/>
      <c r="O716" s="273"/>
      <c r="P716" s="273"/>
      <c r="Q716" s="273"/>
      <c r="R716" s="273"/>
      <c r="S716" s="273"/>
      <c r="T716" s="273"/>
      <c r="U716" s="273"/>
      <c r="V716" s="273"/>
      <c r="W716" s="273"/>
      <c r="X716" s="273"/>
      <c r="Y716" s="273"/>
      <c r="Z716" s="273"/>
    </row>
    <row r="717" customFormat="false" ht="15" hidden="false" customHeight="false" outlineLevel="0" collapsed="false">
      <c r="A717" s="544" t="s">
        <v>6201</v>
      </c>
      <c r="B717" s="545" t="s">
        <v>6202</v>
      </c>
      <c r="C717" s="546" t="s">
        <v>2275</v>
      </c>
      <c r="D717" s="546" t="s">
        <v>65</v>
      </c>
      <c r="E717" s="546" t="s">
        <v>6203</v>
      </c>
      <c r="F717" s="546" t="s">
        <v>6204</v>
      </c>
      <c r="G717" s="546" t="s">
        <v>5474</v>
      </c>
      <c r="H717" s="546" t="s">
        <v>5474</v>
      </c>
      <c r="I717" s="546" t="s">
        <v>5210</v>
      </c>
      <c r="J717" s="547" t="n">
        <v>4414642.7102323</v>
      </c>
      <c r="K717" s="548" t="s">
        <v>6122</v>
      </c>
      <c r="L717" s="273"/>
      <c r="M717" s="273"/>
      <c r="N717" s="273"/>
      <c r="O717" s="273"/>
      <c r="P717" s="273"/>
      <c r="Q717" s="273"/>
      <c r="R717" s="273"/>
      <c r="S717" s="273"/>
      <c r="T717" s="273"/>
      <c r="U717" s="273"/>
      <c r="V717" s="273"/>
      <c r="W717" s="273"/>
      <c r="X717" s="273"/>
      <c r="Y717" s="273"/>
      <c r="Z717" s="273"/>
    </row>
    <row r="718" customFormat="false" ht="15" hidden="false" customHeight="false" outlineLevel="0" collapsed="false">
      <c r="A718" s="544" t="s">
        <v>6205</v>
      </c>
      <c r="B718" s="545" t="s">
        <v>6206</v>
      </c>
      <c r="C718" s="546" t="s">
        <v>2275</v>
      </c>
      <c r="D718" s="546" t="s">
        <v>1199</v>
      </c>
      <c r="E718" s="546" t="s">
        <v>6207</v>
      </c>
      <c r="F718" s="546" t="s">
        <v>6208</v>
      </c>
      <c r="G718" s="546" t="s">
        <v>5715</v>
      </c>
      <c r="H718" s="546" t="s">
        <v>5715</v>
      </c>
      <c r="I718" s="546" t="s">
        <v>5210</v>
      </c>
      <c r="J718" s="547" t="n">
        <v>4414646.0060227</v>
      </c>
      <c r="K718" s="548" t="s">
        <v>6122</v>
      </c>
      <c r="L718" s="273"/>
      <c r="M718" s="273"/>
      <c r="N718" s="273"/>
      <c r="O718" s="273"/>
      <c r="P718" s="273"/>
      <c r="Q718" s="273"/>
      <c r="R718" s="273"/>
      <c r="S718" s="273"/>
      <c r="T718" s="273"/>
      <c r="U718" s="273"/>
      <c r="V718" s="273"/>
      <c r="W718" s="273"/>
      <c r="X718" s="273"/>
      <c r="Y718" s="273"/>
      <c r="Z718" s="273"/>
    </row>
    <row r="719" customFormat="false" ht="15" hidden="false" customHeight="false" outlineLevel="0" collapsed="false">
      <c r="A719" s="544" t="s">
        <v>6209</v>
      </c>
      <c r="B719" s="545" t="s">
        <v>6210</v>
      </c>
      <c r="C719" s="546" t="s">
        <v>3367</v>
      </c>
      <c r="D719" s="546" t="s">
        <v>7</v>
      </c>
      <c r="E719" s="546" t="s">
        <v>5911</v>
      </c>
      <c r="F719" s="546" t="s">
        <v>6211</v>
      </c>
      <c r="G719" s="546" t="s">
        <v>6212</v>
      </c>
      <c r="H719" s="546" t="s">
        <v>6212</v>
      </c>
      <c r="I719" s="546" t="s">
        <v>5210</v>
      </c>
      <c r="J719" s="547" t="n">
        <v>4414648.8931777</v>
      </c>
      <c r="K719" s="548" t="s">
        <v>6122</v>
      </c>
      <c r="L719" s="273"/>
      <c r="M719" s="273"/>
      <c r="N719" s="273"/>
      <c r="O719" s="273"/>
      <c r="P719" s="273"/>
      <c r="Q719" s="273"/>
      <c r="R719" s="273"/>
      <c r="S719" s="273"/>
      <c r="T719" s="273"/>
      <c r="U719" s="273"/>
      <c r="V719" s="273"/>
      <c r="W719" s="273"/>
      <c r="X719" s="273"/>
      <c r="Y719" s="273"/>
      <c r="Z719" s="273"/>
    </row>
    <row r="720" customFormat="false" ht="15" hidden="false" customHeight="false" outlineLevel="0" collapsed="false">
      <c r="A720" s="544" t="s">
        <v>6213</v>
      </c>
      <c r="B720" s="545" t="s">
        <v>6214</v>
      </c>
      <c r="C720" s="546" t="s">
        <v>3311</v>
      </c>
      <c r="D720" s="546" t="s">
        <v>2648</v>
      </c>
      <c r="E720" s="546" t="s">
        <v>5169</v>
      </c>
      <c r="F720" s="546" t="s">
        <v>6215</v>
      </c>
      <c r="G720" s="546" t="s">
        <v>6212</v>
      </c>
      <c r="H720" s="546" t="s">
        <v>6212</v>
      </c>
      <c r="I720" s="546" t="s">
        <v>5210</v>
      </c>
      <c r="J720" s="547" t="n">
        <v>4414651.7789877</v>
      </c>
      <c r="K720" s="548" t="s">
        <v>6122</v>
      </c>
      <c r="L720" s="273"/>
      <c r="M720" s="273"/>
      <c r="N720" s="273"/>
      <c r="O720" s="273"/>
      <c r="P720" s="273"/>
      <c r="Q720" s="273"/>
      <c r="R720" s="273"/>
      <c r="S720" s="273"/>
      <c r="T720" s="273"/>
      <c r="U720" s="273"/>
      <c r="V720" s="273"/>
      <c r="W720" s="273"/>
      <c r="X720" s="273"/>
      <c r="Y720" s="273"/>
      <c r="Z720" s="273"/>
    </row>
    <row r="721" customFormat="false" ht="15" hidden="false" customHeight="false" outlineLevel="0" collapsed="false">
      <c r="A721" s="544" t="s">
        <v>6216</v>
      </c>
      <c r="B721" s="545" t="s">
        <v>6217</v>
      </c>
      <c r="C721" s="546" t="s">
        <v>2275</v>
      </c>
      <c r="D721" s="546" t="s">
        <v>65</v>
      </c>
      <c r="E721" s="546" t="s">
        <v>6218</v>
      </c>
      <c r="F721" s="546" t="s">
        <v>3435</v>
      </c>
      <c r="G721" s="546" t="s">
        <v>6219</v>
      </c>
      <c r="H721" s="546" t="s">
        <v>6219</v>
      </c>
      <c r="I721" s="546" t="s">
        <v>5210</v>
      </c>
      <c r="J721" s="547" t="n">
        <v>4414654.5639387</v>
      </c>
      <c r="K721" s="548" t="s">
        <v>6122</v>
      </c>
      <c r="L721" s="273"/>
      <c r="M721" s="273"/>
      <c r="N721" s="273"/>
      <c r="O721" s="273"/>
      <c r="P721" s="273"/>
      <c r="Q721" s="273"/>
      <c r="R721" s="273"/>
      <c r="S721" s="273"/>
      <c r="T721" s="273"/>
      <c r="U721" s="273"/>
      <c r="V721" s="273"/>
      <c r="W721" s="273"/>
      <c r="X721" s="273"/>
      <c r="Y721" s="273"/>
      <c r="Z721" s="273"/>
    </row>
    <row r="722" customFormat="false" ht="15" hidden="false" customHeight="false" outlineLevel="0" collapsed="false">
      <c r="A722" s="544" t="s">
        <v>6220</v>
      </c>
      <c r="B722" s="545" t="s">
        <v>6221</v>
      </c>
      <c r="C722" s="546" t="s">
        <v>3367</v>
      </c>
      <c r="D722" s="546" t="s">
        <v>7</v>
      </c>
      <c r="E722" s="546" t="s">
        <v>6222</v>
      </c>
      <c r="F722" s="546" t="s">
        <v>6223</v>
      </c>
      <c r="G722" s="546" t="s">
        <v>6224</v>
      </c>
      <c r="H722" s="546" t="s">
        <v>6224</v>
      </c>
      <c r="I722" s="546" t="s">
        <v>5210</v>
      </c>
      <c r="J722" s="547" t="n">
        <v>4414656.888451</v>
      </c>
      <c r="K722" s="548" t="s">
        <v>6122</v>
      </c>
      <c r="L722" s="273"/>
      <c r="M722" s="273"/>
      <c r="N722" s="273"/>
      <c r="O722" s="273"/>
      <c r="P722" s="273"/>
      <c r="Q722" s="273"/>
      <c r="R722" s="273"/>
      <c r="S722" s="273"/>
      <c r="T722" s="273"/>
      <c r="U722" s="273"/>
      <c r="V722" s="273"/>
      <c r="W722" s="273"/>
      <c r="X722" s="273"/>
      <c r="Y722" s="273"/>
      <c r="Z722" s="273"/>
    </row>
    <row r="723" customFormat="false" ht="15" hidden="false" customHeight="false" outlineLevel="0" collapsed="false">
      <c r="A723" s="544" t="s">
        <v>6225</v>
      </c>
      <c r="B723" s="545" t="s">
        <v>6226</v>
      </c>
      <c r="C723" s="546" t="s">
        <v>3311</v>
      </c>
      <c r="D723" s="546" t="s">
        <v>2648</v>
      </c>
      <c r="E723" s="546" t="s">
        <v>4349</v>
      </c>
      <c r="F723" s="546" t="s">
        <v>4496</v>
      </c>
      <c r="G723" s="546" t="s">
        <v>6224</v>
      </c>
      <c r="H723" s="546" t="s">
        <v>6224</v>
      </c>
      <c r="I723" s="546" t="s">
        <v>5210</v>
      </c>
      <c r="J723" s="547" t="n">
        <v>4414659.2068701</v>
      </c>
      <c r="K723" s="548" t="s">
        <v>6122</v>
      </c>
      <c r="L723" s="273"/>
      <c r="M723" s="273"/>
      <c r="N723" s="273"/>
      <c r="O723" s="273"/>
      <c r="P723" s="273"/>
      <c r="Q723" s="273"/>
      <c r="R723" s="273"/>
      <c r="S723" s="273"/>
      <c r="T723" s="273"/>
      <c r="U723" s="273"/>
      <c r="V723" s="273"/>
      <c r="W723" s="273"/>
      <c r="X723" s="273"/>
      <c r="Y723" s="273"/>
      <c r="Z723" s="273"/>
    </row>
    <row r="724" customFormat="false" ht="15" hidden="false" customHeight="false" outlineLevel="0" collapsed="false">
      <c r="A724" s="544" t="s">
        <v>6227</v>
      </c>
      <c r="B724" s="545" t="s">
        <v>6228</v>
      </c>
      <c r="C724" s="546" t="s">
        <v>3311</v>
      </c>
      <c r="D724" s="546" t="s">
        <v>2648</v>
      </c>
      <c r="E724" s="546" t="s">
        <v>3874</v>
      </c>
      <c r="F724" s="546" t="s">
        <v>3560</v>
      </c>
      <c r="G724" s="546" t="s">
        <v>6229</v>
      </c>
      <c r="H724" s="546" t="s">
        <v>6229</v>
      </c>
      <c r="I724" s="546" t="s">
        <v>5210</v>
      </c>
      <c r="J724" s="547" t="n">
        <v>4414661.4853165</v>
      </c>
      <c r="K724" s="548" t="s">
        <v>6122</v>
      </c>
      <c r="L724" s="273"/>
      <c r="M724" s="273"/>
      <c r="N724" s="273"/>
      <c r="O724" s="273"/>
      <c r="P724" s="273"/>
      <c r="Q724" s="273"/>
      <c r="R724" s="273"/>
      <c r="S724" s="273"/>
      <c r="T724" s="273"/>
      <c r="U724" s="273"/>
      <c r="V724" s="273"/>
      <c r="W724" s="273"/>
      <c r="X724" s="273"/>
      <c r="Y724" s="273"/>
      <c r="Z724" s="273"/>
    </row>
    <row r="725" customFormat="false" ht="15" hidden="false" customHeight="false" outlineLevel="0" collapsed="false">
      <c r="A725" s="544" t="s">
        <v>6230</v>
      </c>
      <c r="B725" s="545" t="s">
        <v>6231</v>
      </c>
      <c r="C725" s="546" t="s">
        <v>3367</v>
      </c>
      <c r="D725" s="546" t="s">
        <v>7</v>
      </c>
      <c r="E725" s="546" t="s">
        <v>6232</v>
      </c>
      <c r="F725" s="546" t="s">
        <v>6233</v>
      </c>
      <c r="G725" s="546" t="s">
        <v>4016</v>
      </c>
      <c r="H725" s="546" t="s">
        <v>4016</v>
      </c>
      <c r="I725" s="546" t="s">
        <v>5210</v>
      </c>
      <c r="J725" s="547" t="n">
        <v>4414663.7391151</v>
      </c>
      <c r="K725" s="548" t="s">
        <v>6122</v>
      </c>
      <c r="L725" s="273"/>
      <c r="M725" s="273"/>
      <c r="N725" s="273"/>
      <c r="O725" s="273"/>
      <c r="P725" s="273"/>
      <c r="Q725" s="273"/>
      <c r="R725" s="273"/>
      <c r="S725" s="273"/>
      <c r="T725" s="273"/>
      <c r="U725" s="273"/>
      <c r="V725" s="273"/>
      <c r="W725" s="273"/>
      <c r="X725" s="273"/>
      <c r="Y725" s="273"/>
      <c r="Z725" s="273"/>
    </row>
    <row r="726" customFormat="false" ht="15" hidden="false" customHeight="false" outlineLevel="0" collapsed="false">
      <c r="A726" s="544" t="s">
        <v>2447</v>
      </c>
      <c r="B726" s="545" t="s">
        <v>2448</v>
      </c>
      <c r="C726" s="546" t="s">
        <v>2275</v>
      </c>
      <c r="D726" s="546" t="s">
        <v>7</v>
      </c>
      <c r="E726" s="546" t="s">
        <v>3449</v>
      </c>
      <c r="F726" s="546" t="s">
        <v>6234</v>
      </c>
      <c r="G726" s="546" t="s">
        <v>6234</v>
      </c>
      <c r="H726" s="546" t="s">
        <v>6234</v>
      </c>
      <c r="I726" s="546" t="s">
        <v>5210</v>
      </c>
      <c r="J726" s="547" t="n">
        <v>4414665.9576024</v>
      </c>
      <c r="K726" s="548" t="s">
        <v>6122</v>
      </c>
      <c r="L726" s="273"/>
      <c r="M726" s="273"/>
      <c r="N726" s="273"/>
      <c r="O726" s="273"/>
      <c r="P726" s="273"/>
      <c r="Q726" s="273"/>
      <c r="R726" s="273"/>
      <c r="S726" s="273"/>
      <c r="T726" s="273"/>
      <c r="U726" s="273"/>
      <c r="V726" s="273"/>
      <c r="W726" s="273"/>
      <c r="X726" s="273"/>
      <c r="Y726" s="273"/>
      <c r="Z726" s="273"/>
    </row>
    <row r="727" customFormat="false" ht="15" hidden="false" customHeight="false" outlineLevel="0" collapsed="false">
      <c r="A727" s="544" t="s">
        <v>6235</v>
      </c>
      <c r="B727" s="545" t="s">
        <v>6236</v>
      </c>
      <c r="C727" s="546" t="s">
        <v>3367</v>
      </c>
      <c r="D727" s="546" t="s">
        <v>7</v>
      </c>
      <c r="E727" s="546" t="s">
        <v>6237</v>
      </c>
      <c r="F727" s="546" t="s">
        <v>6238</v>
      </c>
      <c r="G727" s="546" t="s">
        <v>6239</v>
      </c>
      <c r="H727" s="546" t="s">
        <v>6239</v>
      </c>
      <c r="I727" s="546" t="s">
        <v>5210</v>
      </c>
      <c r="J727" s="547" t="n">
        <v>4414668.1705573</v>
      </c>
      <c r="K727" s="548" t="s">
        <v>6122</v>
      </c>
      <c r="L727" s="273"/>
      <c r="M727" s="273"/>
      <c r="N727" s="273"/>
      <c r="O727" s="273"/>
      <c r="P727" s="273"/>
      <c r="Q727" s="273"/>
      <c r="R727" s="273"/>
      <c r="S727" s="273"/>
      <c r="T727" s="273"/>
      <c r="U727" s="273"/>
      <c r="V727" s="273"/>
      <c r="W727" s="273"/>
      <c r="X727" s="273"/>
      <c r="Y727" s="273"/>
      <c r="Z727" s="273"/>
    </row>
    <row r="728" customFormat="false" ht="15" hidden="false" customHeight="false" outlineLevel="0" collapsed="false">
      <c r="A728" s="544" t="s">
        <v>6240</v>
      </c>
      <c r="B728" s="545" t="s">
        <v>2988</v>
      </c>
      <c r="C728" s="546" t="s">
        <v>2275</v>
      </c>
      <c r="D728" s="546" t="s">
        <v>7</v>
      </c>
      <c r="E728" s="546" t="s">
        <v>6241</v>
      </c>
      <c r="F728" s="546" t="s">
        <v>6242</v>
      </c>
      <c r="G728" s="546" t="s">
        <v>6243</v>
      </c>
      <c r="H728" s="546" t="s">
        <v>6243</v>
      </c>
      <c r="I728" s="546" t="s">
        <v>5210</v>
      </c>
      <c r="J728" s="547" t="n">
        <v>4414669.922113</v>
      </c>
      <c r="K728" s="548" t="s">
        <v>6122</v>
      </c>
      <c r="L728" s="273"/>
      <c r="M728" s="273"/>
      <c r="N728" s="273"/>
      <c r="O728" s="273"/>
      <c r="P728" s="273"/>
      <c r="Q728" s="273"/>
      <c r="R728" s="273"/>
      <c r="S728" s="273"/>
      <c r="T728" s="273"/>
      <c r="U728" s="273"/>
      <c r="V728" s="273"/>
      <c r="W728" s="273"/>
      <c r="X728" s="273"/>
      <c r="Y728" s="273"/>
      <c r="Z728" s="273"/>
    </row>
    <row r="729" customFormat="false" ht="15" hidden="false" customHeight="false" outlineLevel="0" collapsed="false">
      <c r="A729" s="544" t="s">
        <v>6244</v>
      </c>
      <c r="B729" s="545" t="s">
        <v>6245</v>
      </c>
      <c r="C729" s="546" t="s">
        <v>3367</v>
      </c>
      <c r="D729" s="546" t="s">
        <v>7</v>
      </c>
      <c r="E729" s="546" t="s">
        <v>6246</v>
      </c>
      <c r="F729" s="546" t="s">
        <v>6247</v>
      </c>
      <c r="G729" s="546" t="s">
        <v>4179</v>
      </c>
      <c r="H729" s="546" t="s">
        <v>4179</v>
      </c>
      <c r="I729" s="546" t="s">
        <v>5210</v>
      </c>
      <c r="J729" s="547" t="n">
        <v>4414671.5642247</v>
      </c>
      <c r="K729" s="548" t="s">
        <v>6122</v>
      </c>
      <c r="L729" s="273"/>
      <c r="M729" s="273"/>
      <c r="N729" s="273"/>
      <c r="O729" s="273"/>
      <c r="P729" s="273"/>
      <c r="Q729" s="273"/>
      <c r="R729" s="273"/>
      <c r="S729" s="273"/>
      <c r="T729" s="273"/>
      <c r="U729" s="273"/>
      <c r="V729" s="273"/>
      <c r="W729" s="273"/>
      <c r="X729" s="273"/>
      <c r="Y729" s="273"/>
      <c r="Z729" s="273"/>
    </row>
    <row r="730" customFormat="false" ht="15" hidden="false" customHeight="false" outlineLevel="0" collapsed="false">
      <c r="A730" s="544" t="s">
        <v>6248</v>
      </c>
      <c r="B730" s="545" t="s">
        <v>6249</v>
      </c>
      <c r="C730" s="546" t="s">
        <v>2275</v>
      </c>
      <c r="D730" s="546" t="s">
        <v>7</v>
      </c>
      <c r="E730" s="546" t="s">
        <v>6250</v>
      </c>
      <c r="F730" s="546" t="s">
        <v>6251</v>
      </c>
      <c r="G730" s="546" t="s">
        <v>6252</v>
      </c>
      <c r="H730" s="546" t="s">
        <v>6252</v>
      </c>
      <c r="I730" s="546" t="s">
        <v>5210</v>
      </c>
      <c r="J730" s="547" t="n">
        <v>4414673.138394</v>
      </c>
      <c r="K730" s="548" t="s">
        <v>6122</v>
      </c>
      <c r="L730" s="273"/>
      <c r="M730" s="273"/>
      <c r="N730" s="273"/>
      <c r="O730" s="273"/>
      <c r="P730" s="273"/>
      <c r="Q730" s="273"/>
      <c r="R730" s="273"/>
      <c r="S730" s="273"/>
      <c r="T730" s="273"/>
      <c r="U730" s="273"/>
      <c r="V730" s="273"/>
      <c r="W730" s="273"/>
      <c r="X730" s="273"/>
      <c r="Y730" s="273"/>
      <c r="Z730" s="273"/>
    </row>
    <row r="731" customFormat="false" ht="15" hidden="false" customHeight="false" outlineLevel="0" collapsed="false">
      <c r="A731" s="544" t="s">
        <v>2063</v>
      </c>
      <c r="B731" s="545" t="s">
        <v>2064</v>
      </c>
      <c r="C731" s="546" t="s">
        <v>2275</v>
      </c>
      <c r="D731" s="546" t="s">
        <v>7</v>
      </c>
      <c r="E731" s="546" t="s">
        <v>3874</v>
      </c>
      <c r="F731" s="546" t="s">
        <v>6253</v>
      </c>
      <c r="G731" s="546" t="s">
        <v>4472</v>
      </c>
      <c r="H731" s="546" t="s">
        <v>4472</v>
      </c>
      <c r="I731" s="546" t="s">
        <v>5210</v>
      </c>
      <c r="J731" s="547" t="n">
        <v>4414674.6173855</v>
      </c>
      <c r="K731" s="548" t="s">
        <v>6122</v>
      </c>
      <c r="L731" s="273"/>
      <c r="M731" s="273"/>
      <c r="N731" s="273"/>
      <c r="O731" s="273"/>
      <c r="P731" s="273"/>
      <c r="Q731" s="273"/>
      <c r="R731" s="273"/>
      <c r="S731" s="273"/>
      <c r="T731" s="273"/>
      <c r="U731" s="273"/>
      <c r="V731" s="273"/>
      <c r="W731" s="273"/>
      <c r="X731" s="273"/>
      <c r="Y731" s="273"/>
      <c r="Z731" s="273"/>
    </row>
    <row r="732" customFormat="false" ht="15" hidden="false" customHeight="false" outlineLevel="0" collapsed="false">
      <c r="A732" s="544" t="s">
        <v>6254</v>
      </c>
      <c r="B732" s="545" t="s">
        <v>6255</v>
      </c>
      <c r="C732" s="546" t="s">
        <v>3367</v>
      </c>
      <c r="D732" s="546" t="s">
        <v>7</v>
      </c>
      <c r="E732" s="546" t="s">
        <v>6256</v>
      </c>
      <c r="F732" s="546" t="s">
        <v>6257</v>
      </c>
      <c r="G732" s="546" t="s">
        <v>6258</v>
      </c>
      <c r="H732" s="546" t="s">
        <v>6258</v>
      </c>
      <c r="I732" s="546" t="s">
        <v>5210</v>
      </c>
      <c r="J732" s="547" t="n">
        <v>4414675.9581813</v>
      </c>
      <c r="K732" s="548" t="s">
        <v>6122</v>
      </c>
      <c r="L732" s="273"/>
      <c r="M732" s="273"/>
      <c r="N732" s="273"/>
      <c r="O732" s="273"/>
      <c r="P732" s="273"/>
      <c r="Q732" s="273"/>
      <c r="R732" s="273"/>
      <c r="S732" s="273"/>
      <c r="T732" s="273"/>
      <c r="U732" s="273"/>
      <c r="V732" s="273"/>
      <c r="W732" s="273"/>
      <c r="X732" s="273"/>
      <c r="Y732" s="273"/>
      <c r="Z732" s="273"/>
    </row>
    <row r="733" customFormat="false" ht="15" hidden="false" customHeight="false" outlineLevel="0" collapsed="false">
      <c r="A733" s="544" t="s">
        <v>6259</v>
      </c>
      <c r="B733" s="545" t="s">
        <v>6260</v>
      </c>
      <c r="C733" s="546" t="s">
        <v>3311</v>
      </c>
      <c r="D733" s="546" t="s">
        <v>2648</v>
      </c>
      <c r="E733" s="546" t="s">
        <v>5664</v>
      </c>
      <c r="F733" s="546" t="s">
        <v>4564</v>
      </c>
      <c r="G733" s="546" t="s">
        <v>6261</v>
      </c>
      <c r="H733" s="546" t="s">
        <v>6261</v>
      </c>
      <c r="I733" s="546" t="s">
        <v>5210</v>
      </c>
      <c r="J733" s="547" t="n">
        <v>4414677.1825506</v>
      </c>
      <c r="K733" s="548" t="s">
        <v>6122</v>
      </c>
      <c r="L733" s="273"/>
      <c r="M733" s="273"/>
      <c r="N733" s="273"/>
      <c r="O733" s="273"/>
      <c r="P733" s="273"/>
      <c r="Q733" s="273"/>
      <c r="R733" s="273"/>
      <c r="S733" s="273"/>
      <c r="T733" s="273"/>
      <c r="U733" s="273"/>
      <c r="V733" s="273"/>
      <c r="W733" s="273"/>
      <c r="X733" s="273"/>
      <c r="Y733" s="273"/>
      <c r="Z733" s="273"/>
    </row>
    <row r="734" customFormat="false" ht="15" hidden="false" customHeight="false" outlineLevel="0" collapsed="false">
      <c r="A734" s="544" t="s">
        <v>6262</v>
      </c>
      <c r="B734" s="545" t="s">
        <v>6263</v>
      </c>
      <c r="C734" s="546" t="s">
        <v>2275</v>
      </c>
      <c r="D734" s="546" t="s">
        <v>1456</v>
      </c>
      <c r="E734" s="546" t="s">
        <v>6264</v>
      </c>
      <c r="F734" s="546" t="s">
        <v>6265</v>
      </c>
      <c r="G734" s="546" t="s">
        <v>3881</v>
      </c>
      <c r="H734" s="546" t="s">
        <v>3881</v>
      </c>
      <c r="I734" s="546" t="s">
        <v>5210</v>
      </c>
      <c r="J734" s="547" t="n">
        <v>4414678.3277589</v>
      </c>
      <c r="K734" s="548" t="s">
        <v>6122</v>
      </c>
      <c r="L734" s="273"/>
      <c r="M734" s="273"/>
      <c r="N734" s="273"/>
      <c r="O734" s="273"/>
      <c r="P734" s="273"/>
      <c r="Q734" s="273"/>
      <c r="R734" s="273"/>
      <c r="S734" s="273"/>
      <c r="T734" s="273"/>
      <c r="U734" s="273"/>
      <c r="V734" s="273"/>
      <c r="W734" s="273"/>
      <c r="X734" s="273"/>
      <c r="Y734" s="273"/>
      <c r="Z734" s="273"/>
    </row>
    <row r="735" customFormat="false" ht="15" hidden="false" customHeight="false" outlineLevel="0" collapsed="false">
      <c r="A735" s="544" t="s">
        <v>6266</v>
      </c>
      <c r="B735" s="545" t="s">
        <v>6267</v>
      </c>
      <c r="C735" s="546" t="s">
        <v>3367</v>
      </c>
      <c r="D735" s="546" t="s">
        <v>7</v>
      </c>
      <c r="E735" s="546" t="s">
        <v>5911</v>
      </c>
      <c r="F735" s="546" t="s">
        <v>4179</v>
      </c>
      <c r="G735" s="546" t="s">
        <v>6268</v>
      </c>
      <c r="H735" s="546" t="s">
        <v>6268</v>
      </c>
      <c r="I735" s="546" t="s">
        <v>5210</v>
      </c>
      <c r="J735" s="547" t="n">
        <v>4414679.3574435</v>
      </c>
      <c r="K735" s="548" t="s">
        <v>6122</v>
      </c>
      <c r="L735" s="273"/>
      <c r="M735" s="273"/>
      <c r="N735" s="273"/>
      <c r="O735" s="273"/>
      <c r="P735" s="273"/>
      <c r="Q735" s="273"/>
      <c r="R735" s="273"/>
      <c r="S735" s="273"/>
      <c r="T735" s="273"/>
      <c r="U735" s="273"/>
      <c r="V735" s="273"/>
      <c r="W735" s="273"/>
      <c r="X735" s="273"/>
      <c r="Y735" s="273"/>
      <c r="Z735" s="273"/>
    </row>
    <row r="736" customFormat="false" ht="15" hidden="false" customHeight="false" outlineLevel="0" collapsed="false">
      <c r="A736" s="544" t="s">
        <v>6269</v>
      </c>
      <c r="B736" s="545" t="s">
        <v>6270</v>
      </c>
      <c r="C736" s="546" t="s">
        <v>2275</v>
      </c>
      <c r="D736" s="546" t="s">
        <v>7</v>
      </c>
      <c r="E736" s="546" t="s">
        <v>6271</v>
      </c>
      <c r="F736" s="546" t="s">
        <v>6272</v>
      </c>
      <c r="G736" s="546" t="s">
        <v>4267</v>
      </c>
      <c r="H736" s="546" t="s">
        <v>4267</v>
      </c>
      <c r="I736" s="546" t="s">
        <v>5210</v>
      </c>
      <c r="J736" s="547" t="n">
        <v>4414680.2081982</v>
      </c>
      <c r="K736" s="548" t="s">
        <v>6122</v>
      </c>
      <c r="L736" s="273"/>
      <c r="M736" s="273"/>
      <c r="N736" s="273"/>
      <c r="O736" s="273"/>
      <c r="P736" s="273"/>
      <c r="Q736" s="273"/>
      <c r="R736" s="273"/>
      <c r="S736" s="273"/>
      <c r="T736" s="273"/>
      <c r="U736" s="273"/>
      <c r="V736" s="273"/>
      <c r="W736" s="273"/>
      <c r="X736" s="273"/>
      <c r="Y736" s="273"/>
      <c r="Z736" s="273"/>
    </row>
    <row r="737" customFormat="false" ht="15" hidden="false" customHeight="false" outlineLevel="0" collapsed="false">
      <c r="A737" s="544" t="s">
        <v>2968</v>
      </c>
      <c r="B737" s="545" t="s">
        <v>2969</v>
      </c>
      <c r="C737" s="546" t="s">
        <v>2275</v>
      </c>
      <c r="D737" s="546" t="s">
        <v>1199</v>
      </c>
      <c r="E737" s="546" t="s">
        <v>6273</v>
      </c>
      <c r="F737" s="546" t="s">
        <v>6274</v>
      </c>
      <c r="G737" s="546" t="s">
        <v>3741</v>
      </c>
      <c r="H737" s="546" t="s">
        <v>3741</v>
      </c>
      <c r="I737" s="546" t="s">
        <v>5210</v>
      </c>
      <c r="J737" s="547" t="n">
        <v>4414681.0237495</v>
      </c>
      <c r="K737" s="548" t="s">
        <v>6122</v>
      </c>
      <c r="L737" s="273"/>
      <c r="M737" s="273"/>
      <c r="N737" s="273"/>
      <c r="O737" s="273"/>
      <c r="P737" s="273"/>
      <c r="Q737" s="273"/>
      <c r="R737" s="273"/>
      <c r="S737" s="273"/>
      <c r="T737" s="273"/>
      <c r="U737" s="273"/>
      <c r="V737" s="273"/>
      <c r="W737" s="273"/>
      <c r="X737" s="273"/>
      <c r="Y737" s="273"/>
      <c r="Z737" s="273"/>
    </row>
    <row r="738" customFormat="false" ht="15" hidden="false" customHeight="false" outlineLevel="0" collapsed="false">
      <c r="A738" s="544" t="s">
        <v>2065</v>
      </c>
      <c r="B738" s="545" t="s">
        <v>2066</v>
      </c>
      <c r="C738" s="546" t="s">
        <v>2275</v>
      </c>
      <c r="D738" s="546" t="s">
        <v>152</v>
      </c>
      <c r="E738" s="546" t="s">
        <v>6275</v>
      </c>
      <c r="F738" s="546" t="s">
        <v>6276</v>
      </c>
      <c r="G738" s="546" t="s">
        <v>3606</v>
      </c>
      <c r="H738" s="546" t="s">
        <v>3606</v>
      </c>
      <c r="I738" s="546" t="s">
        <v>5210</v>
      </c>
      <c r="J738" s="547" t="n">
        <v>4414681.7912262</v>
      </c>
      <c r="K738" s="548" t="s">
        <v>6122</v>
      </c>
      <c r="L738" s="273"/>
      <c r="M738" s="273"/>
      <c r="N738" s="273"/>
      <c r="O738" s="273"/>
      <c r="P738" s="273"/>
      <c r="Q738" s="273"/>
      <c r="R738" s="273"/>
      <c r="S738" s="273"/>
      <c r="T738" s="273"/>
      <c r="U738" s="273"/>
      <c r="V738" s="273"/>
      <c r="W738" s="273"/>
      <c r="X738" s="273"/>
      <c r="Y738" s="273"/>
      <c r="Z738" s="273"/>
    </row>
    <row r="739" customFormat="false" ht="15" hidden="false" customHeight="false" outlineLevel="0" collapsed="false">
      <c r="A739" s="544" t="s">
        <v>6277</v>
      </c>
      <c r="B739" s="545" t="s">
        <v>6278</v>
      </c>
      <c r="C739" s="546" t="s">
        <v>3311</v>
      </c>
      <c r="D739" s="546" t="s">
        <v>2648</v>
      </c>
      <c r="E739" s="546" t="s">
        <v>3874</v>
      </c>
      <c r="F739" s="546" t="s">
        <v>4564</v>
      </c>
      <c r="G739" s="546" t="s">
        <v>4365</v>
      </c>
      <c r="H739" s="546" t="s">
        <v>4365</v>
      </c>
      <c r="I739" s="546" t="s">
        <v>5210</v>
      </c>
      <c r="J739" s="547" t="n">
        <v>4414682.5507083</v>
      </c>
      <c r="K739" s="548" t="s">
        <v>6122</v>
      </c>
      <c r="L739" s="273"/>
      <c r="M739" s="273"/>
      <c r="N739" s="273"/>
      <c r="O739" s="273"/>
      <c r="P739" s="273"/>
      <c r="Q739" s="273"/>
      <c r="R739" s="273"/>
      <c r="S739" s="273"/>
      <c r="T739" s="273"/>
      <c r="U739" s="273"/>
      <c r="V739" s="273"/>
      <c r="W739" s="273"/>
      <c r="X739" s="273"/>
      <c r="Y739" s="273"/>
      <c r="Z739" s="273"/>
    </row>
    <row r="740" customFormat="false" ht="15" hidden="false" customHeight="false" outlineLevel="0" collapsed="false">
      <c r="A740" s="544" t="s">
        <v>6279</v>
      </c>
      <c r="B740" s="545" t="s">
        <v>6280</v>
      </c>
      <c r="C740" s="546" t="s">
        <v>3311</v>
      </c>
      <c r="D740" s="546" t="s">
        <v>2648</v>
      </c>
      <c r="E740" s="546" t="s">
        <v>4629</v>
      </c>
      <c r="F740" s="546" t="s">
        <v>6009</v>
      </c>
      <c r="G740" s="546" t="s">
        <v>6281</v>
      </c>
      <c r="H740" s="546" t="s">
        <v>6281</v>
      </c>
      <c r="I740" s="546" t="s">
        <v>5210</v>
      </c>
      <c r="J740" s="547" t="n">
        <v>4414683.1414955</v>
      </c>
      <c r="K740" s="548" t="s">
        <v>6122</v>
      </c>
      <c r="L740" s="273"/>
      <c r="M740" s="273"/>
      <c r="N740" s="273"/>
      <c r="O740" s="273"/>
      <c r="P740" s="273"/>
      <c r="Q740" s="273"/>
      <c r="R740" s="273"/>
      <c r="S740" s="273"/>
      <c r="T740" s="273"/>
      <c r="U740" s="273"/>
      <c r="V740" s="273"/>
      <c r="W740" s="273"/>
      <c r="X740" s="273"/>
      <c r="Y740" s="273"/>
      <c r="Z740" s="273"/>
    </row>
    <row r="741" customFormat="false" ht="15" hidden="false" customHeight="false" outlineLevel="0" collapsed="false">
      <c r="A741" s="550" t="s">
        <v>1753</v>
      </c>
      <c r="B741" s="551" t="s">
        <v>1754</v>
      </c>
      <c r="C741" s="552" t="s">
        <v>2275</v>
      </c>
      <c r="D741" s="552" t="s">
        <v>1199</v>
      </c>
      <c r="E741" s="552" t="s">
        <v>6282</v>
      </c>
      <c r="F741" s="552" t="s">
        <v>6283</v>
      </c>
      <c r="G741" s="552" t="s">
        <v>5303</v>
      </c>
      <c r="H741" s="552" t="s">
        <v>5303</v>
      </c>
      <c r="I741" s="552" t="s">
        <v>5210</v>
      </c>
      <c r="J741" s="553" t="n">
        <v>4414683.3400035</v>
      </c>
      <c r="K741" s="554" t="s">
        <v>6122</v>
      </c>
      <c r="L741" s="273"/>
      <c r="M741" s="273"/>
      <c r="N741" s="273"/>
      <c r="O741" s="273"/>
      <c r="P741" s="273"/>
      <c r="Q741" s="273"/>
      <c r="R741" s="273"/>
      <c r="S741" s="273"/>
      <c r="T741" s="273"/>
      <c r="U741" s="273"/>
      <c r="V741" s="273"/>
      <c r="W741" s="273"/>
      <c r="X741" s="273"/>
      <c r="Y741" s="273"/>
      <c r="Z741" s="273"/>
    </row>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2">
    <mergeCell ref="A1:K1"/>
    <mergeCell ref="A2:K2"/>
    <mergeCell ref="A3:A4"/>
    <mergeCell ref="B3:B4"/>
    <mergeCell ref="C3:C4"/>
    <mergeCell ref="D3:D4"/>
    <mergeCell ref="G3:H3"/>
    <mergeCell ref="I3:I4"/>
    <mergeCell ref="J3:J4"/>
    <mergeCell ref="K3:K4"/>
    <mergeCell ref="L3:L4"/>
    <mergeCell ref="M3:M4"/>
  </mergeCells>
  <printOptions headings="false" gridLines="false" gridLinesSet="true" horizontalCentered="false" verticalCentered="false"/>
  <pageMargins left="0.7875" right="0.7875" top="1.05277777777778" bottom="1.05277777777778" header="0" footer="0"/>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sheetPr filterMode="false">
    <pageSetUpPr fitToPage="true"/>
  </sheetPr>
  <dimension ref="A1:J329"/>
  <sheetViews>
    <sheetView windowProtection="false" showFormulas="false" showGridLines="true" showRowColHeaders="true" showZeros="true" rightToLeft="false" tabSelected="false" showOutlineSymbols="true" defaultGridColor="true" view="normal" topLeftCell="A52" colorId="64" zoomScale="65" zoomScaleNormal="65" zoomScalePageLayoutView="100" workbookViewId="0">
      <selection pane="topLeft" activeCell="A1" activeCellId="0" sqref="A1"/>
    </sheetView>
  </sheetViews>
  <sheetFormatPr defaultRowHeight="15"/>
  <cols>
    <col collapsed="false" hidden="false" max="1" min="1" style="0" width="11.3209302325581"/>
    <col collapsed="false" hidden="false" max="2" min="2" style="0" width="67.6837209302326"/>
    <col collapsed="false" hidden="false" max="3" min="3" style="0" width="11.3209302325581"/>
    <col collapsed="false" hidden="false" max="4" min="4" style="0" width="11.8139534883721"/>
    <col collapsed="false" hidden="false" max="7" min="5" style="0" width="11.3209302325581"/>
    <col collapsed="false" hidden="false" max="8" min="8" style="0" width="16.9813953488372"/>
    <col collapsed="false" hidden="false" max="9" min="9" style="0" width="13.7813953488372"/>
    <col collapsed="false" hidden="false" max="10" min="10" style="0" width="16.9813953488372"/>
    <col collapsed="false" hidden="false" max="26" min="11" style="0" width="9.72093023255814"/>
    <col collapsed="false" hidden="false" max="1025" min="27" style="0" width="12.9209302325581"/>
  </cols>
  <sheetData>
    <row r="1" customFormat="false" ht="79.5" hidden="false" customHeight="true" outlineLevel="0" collapsed="false">
      <c r="A1" s="526" t="s">
        <v>3288</v>
      </c>
      <c r="B1" s="526"/>
      <c r="C1" s="526"/>
      <c r="D1" s="526"/>
      <c r="E1" s="526"/>
      <c r="F1" s="526"/>
      <c r="G1" s="526"/>
      <c r="H1" s="526"/>
      <c r="I1" s="555"/>
    </row>
    <row r="2" customFormat="false" ht="15" hidden="false" customHeight="true" outlineLevel="0" collapsed="false">
      <c r="A2" s="556" t="s">
        <v>6284</v>
      </c>
      <c r="B2" s="556"/>
      <c r="C2" s="556"/>
      <c r="D2" s="556"/>
      <c r="E2" s="556"/>
      <c r="F2" s="556"/>
      <c r="G2" s="556"/>
      <c r="H2" s="556"/>
      <c r="I2" s="557"/>
    </row>
    <row r="3" customFormat="false" ht="30" hidden="false" customHeight="true" outlineLevel="0" collapsed="false">
      <c r="A3" s="528" t="s">
        <v>1028</v>
      </c>
      <c r="B3" s="529" t="s">
        <v>1029</v>
      </c>
      <c r="C3" s="529" t="s">
        <v>1030</v>
      </c>
      <c r="D3" s="529" t="s">
        <v>1031</v>
      </c>
      <c r="E3" s="529" t="s">
        <v>6285</v>
      </c>
      <c r="F3" s="529" t="s">
        <v>1033</v>
      </c>
      <c r="G3" s="529" t="s">
        <v>6286</v>
      </c>
      <c r="H3" s="558" t="s">
        <v>6287</v>
      </c>
      <c r="I3" s="503"/>
    </row>
    <row r="4" customFormat="false" ht="15" hidden="false" customHeight="false" outlineLevel="0" collapsed="false">
      <c r="A4" s="534" t="s">
        <v>1415</v>
      </c>
      <c r="B4" s="535" t="s">
        <v>137</v>
      </c>
      <c r="C4" s="536" t="s">
        <v>1260</v>
      </c>
      <c r="D4" s="536" t="s">
        <v>6288</v>
      </c>
      <c r="E4" s="559" t="s">
        <v>6289</v>
      </c>
      <c r="F4" s="559" t="s">
        <v>6290</v>
      </c>
      <c r="G4" s="536" t="s">
        <v>6291</v>
      </c>
      <c r="H4" s="560" t="s">
        <v>6291</v>
      </c>
      <c r="I4" s="561"/>
    </row>
    <row r="5" customFormat="false" ht="15" hidden="false" customHeight="false" outlineLevel="0" collapsed="false">
      <c r="A5" s="534" t="s">
        <v>1429</v>
      </c>
      <c r="B5" s="535" t="s">
        <v>142</v>
      </c>
      <c r="C5" s="536" t="s">
        <v>1100</v>
      </c>
      <c r="D5" s="536" t="s">
        <v>6292</v>
      </c>
      <c r="E5" s="559" t="s">
        <v>6293</v>
      </c>
      <c r="F5" s="559" t="s">
        <v>6294</v>
      </c>
      <c r="G5" s="536" t="s">
        <v>6295</v>
      </c>
      <c r="H5" s="560" t="s">
        <v>6296</v>
      </c>
      <c r="I5" s="503"/>
    </row>
    <row r="6" customFormat="false" ht="15" hidden="false" customHeight="false" outlineLevel="0" collapsed="false">
      <c r="A6" s="534" t="s">
        <v>1333</v>
      </c>
      <c r="B6" s="535" t="s">
        <v>1334</v>
      </c>
      <c r="C6" s="536" t="s">
        <v>1147</v>
      </c>
      <c r="D6" s="536" t="s">
        <v>6297</v>
      </c>
      <c r="E6" s="559" t="s">
        <v>6298</v>
      </c>
      <c r="F6" s="559" t="s">
        <v>6299</v>
      </c>
      <c r="G6" s="562" t="s">
        <v>6300</v>
      </c>
      <c r="H6" s="560" t="s">
        <v>6301</v>
      </c>
      <c r="I6" s="503"/>
    </row>
    <row r="7" customFormat="false" ht="15" hidden="false" customHeight="false" outlineLevel="0" collapsed="false">
      <c r="A7" s="534" t="s">
        <v>1346</v>
      </c>
      <c r="B7" s="535" t="s">
        <v>1347</v>
      </c>
      <c r="C7" s="536" t="s">
        <v>1100</v>
      </c>
      <c r="D7" s="536" t="s">
        <v>6302</v>
      </c>
      <c r="E7" s="559" t="s">
        <v>6303</v>
      </c>
      <c r="F7" s="559" t="s">
        <v>6304</v>
      </c>
      <c r="G7" s="562" t="s">
        <v>6305</v>
      </c>
      <c r="H7" s="560" t="s">
        <v>6306</v>
      </c>
      <c r="I7" s="503"/>
    </row>
    <row r="8" customFormat="false" ht="15" hidden="false" customHeight="false" outlineLevel="0" collapsed="false">
      <c r="A8" s="534" t="s">
        <v>1601</v>
      </c>
      <c r="B8" s="535" t="s">
        <v>1602</v>
      </c>
      <c r="C8" s="536" t="s">
        <v>1100</v>
      </c>
      <c r="D8" s="536" t="s">
        <v>6307</v>
      </c>
      <c r="E8" s="559" t="s">
        <v>6308</v>
      </c>
      <c r="F8" s="559" t="s">
        <v>6309</v>
      </c>
      <c r="G8" s="562" t="s">
        <v>6310</v>
      </c>
      <c r="H8" s="560" t="s">
        <v>6311</v>
      </c>
      <c r="I8" s="503"/>
    </row>
    <row r="9" customFormat="false" ht="15" hidden="false" customHeight="false" outlineLevel="0" collapsed="false">
      <c r="A9" s="534" t="s">
        <v>1266</v>
      </c>
      <c r="B9" s="535" t="s">
        <v>1267</v>
      </c>
      <c r="C9" s="536" t="s">
        <v>1147</v>
      </c>
      <c r="D9" s="536" t="s">
        <v>6312</v>
      </c>
      <c r="E9" s="559" t="s">
        <v>6313</v>
      </c>
      <c r="F9" s="559" t="s">
        <v>6314</v>
      </c>
      <c r="G9" s="562" t="s">
        <v>6315</v>
      </c>
      <c r="H9" s="560" t="s">
        <v>6316</v>
      </c>
      <c r="I9" s="503"/>
    </row>
    <row r="10" customFormat="false" ht="15" hidden="false" customHeight="false" outlineLevel="0" collapsed="false">
      <c r="A10" s="534" t="s">
        <v>1729</v>
      </c>
      <c r="B10" s="535" t="s">
        <v>261</v>
      </c>
      <c r="C10" s="536" t="s">
        <v>1676</v>
      </c>
      <c r="D10" s="536" t="s">
        <v>6317</v>
      </c>
      <c r="E10" s="559" t="s">
        <v>6318</v>
      </c>
      <c r="F10" s="559" t="s">
        <v>6319</v>
      </c>
      <c r="G10" s="562" t="s">
        <v>6320</v>
      </c>
      <c r="H10" s="560" t="s">
        <v>6321</v>
      </c>
      <c r="I10" s="503"/>
    </row>
    <row r="11" customFormat="false" ht="15" hidden="false" customHeight="false" outlineLevel="0" collapsed="false">
      <c r="A11" s="534" t="s">
        <v>1638</v>
      </c>
      <c r="B11" s="535" t="s">
        <v>212</v>
      </c>
      <c r="C11" s="536" t="s">
        <v>1100</v>
      </c>
      <c r="D11" s="536" t="s">
        <v>6322</v>
      </c>
      <c r="E11" s="559" t="s">
        <v>6323</v>
      </c>
      <c r="F11" s="559" t="s">
        <v>6324</v>
      </c>
      <c r="G11" s="562" t="s">
        <v>6325</v>
      </c>
      <c r="H11" s="560" t="s">
        <v>6326</v>
      </c>
      <c r="I11" s="503"/>
    </row>
    <row r="12" customFormat="false" ht="15" hidden="false" customHeight="false" outlineLevel="0" collapsed="false">
      <c r="A12" s="534" t="s">
        <v>1526</v>
      </c>
      <c r="B12" s="535" t="s">
        <v>1527</v>
      </c>
      <c r="C12" s="536" t="s">
        <v>1100</v>
      </c>
      <c r="D12" s="536" t="s">
        <v>6327</v>
      </c>
      <c r="E12" s="559" t="s">
        <v>6328</v>
      </c>
      <c r="F12" s="559" t="s">
        <v>6329</v>
      </c>
      <c r="G12" s="562" t="s">
        <v>6330</v>
      </c>
      <c r="H12" s="560" t="s">
        <v>6331</v>
      </c>
      <c r="I12" s="503"/>
    </row>
    <row r="13" customFormat="false" ht="15" hidden="false" customHeight="false" outlineLevel="0" collapsed="false">
      <c r="A13" s="534" t="s">
        <v>1253</v>
      </c>
      <c r="B13" s="535" t="s">
        <v>64</v>
      </c>
      <c r="C13" s="536" t="s">
        <v>1260</v>
      </c>
      <c r="D13" s="536" t="s">
        <v>6332</v>
      </c>
      <c r="E13" s="559" t="s">
        <v>6333</v>
      </c>
      <c r="F13" s="559" t="s">
        <v>6334</v>
      </c>
      <c r="G13" s="562" t="s">
        <v>6335</v>
      </c>
      <c r="H13" s="560" t="s">
        <v>6336</v>
      </c>
      <c r="I13" s="503"/>
    </row>
    <row r="14" customFormat="false" ht="15" hidden="false" customHeight="false" outlineLevel="0" collapsed="false">
      <c r="A14" s="534" t="s">
        <v>1389</v>
      </c>
      <c r="B14" s="535" t="s">
        <v>1390</v>
      </c>
      <c r="C14" s="536" t="s">
        <v>65</v>
      </c>
      <c r="D14" s="536" t="s">
        <v>6337</v>
      </c>
      <c r="E14" s="559" t="s">
        <v>6338</v>
      </c>
      <c r="F14" s="559" t="s">
        <v>6339</v>
      </c>
      <c r="G14" s="562" t="s">
        <v>6340</v>
      </c>
      <c r="H14" s="560" t="s">
        <v>6341</v>
      </c>
      <c r="I14" s="503"/>
    </row>
    <row r="15" customFormat="false" ht="15" hidden="false" customHeight="false" outlineLevel="0" collapsed="false">
      <c r="A15" s="534" t="s">
        <v>1576</v>
      </c>
      <c r="B15" s="535" t="s">
        <v>1577</v>
      </c>
      <c r="C15" s="536" t="s">
        <v>1100</v>
      </c>
      <c r="D15" s="536" t="s">
        <v>6342</v>
      </c>
      <c r="E15" s="559" t="s">
        <v>6343</v>
      </c>
      <c r="F15" s="559" t="s">
        <v>6344</v>
      </c>
      <c r="G15" s="562" t="s">
        <v>6345</v>
      </c>
      <c r="H15" s="560" t="s">
        <v>6346</v>
      </c>
      <c r="I15" s="503"/>
    </row>
    <row r="16" customFormat="false" ht="15" hidden="false" customHeight="false" outlineLevel="0" collapsed="false">
      <c r="A16" s="534" t="s">
        <v>1055</v>
      </c>
      <c r="B16" s="535" t="s">
        <v>1056</v>
      </c>
      <c r="C16" s="536" t="s">
        <v>1039</v>
      </c>
      <c r="D16" s="536" t="s">
        <v>6347</v>
      </c>
      <c r="E16" s="559" t="s">
        <v>6348</v>
      </c>
      <c r="F16" s="559" t="s">
        <v>6349</v>
      </c>
      <c r="G16" s="562" t="s">
        <v>6350</v>
      </c>
      <c r="H16" s="560" t="s">
        <v>6351</v>
      </c>
      <c r="I16" s="503"/>
    </row>
    <row r="17" customFormat="false" ht="15" hidden="false" customHeight="false" outlineLevel="0" collapsed="false">
      <c r="A17" s="534" t="s">
        <v>1384</v>
      </c>
      <c r="B17" s="535" t="s">
        <v>1385</v>
      </c>
      <c r="C17" s="536" t="s">
        <v>65</v>
      </c>
      <c r="D17" s="536" t="s">
        <v>6352</v>
      </c>
      <c r="E17" s="559" t="s">
        <v>6353</v>
      </c>
      <c r="F17" s="559" t="s">
        <v>6354</v>
      </c>
      <c r="G17" s="562" t="s">
        <v>6355</v>
      </c>
      <c r="H17" s="560" t="s">
        <v>6356</v>
      </c>
      <c r="I17" s="503"/>
    </row>
    <row r="18" customFormat="false" ht="15" hidden="false" customHeight="false" outlineLevel="0" collapsed="false">
      <c r="A18" s="534" t="s">
        <v>331</v>
      </c>
      <c r="B18" s="535" t="s">
        <v>1858</v>
      </c>
      <c r="C18" s="536" t="s">
        <v>1100</v>
      </c>
      <c r="D18" s="536" t="s">
        <v>6357</v>
      </c>
      <c r="E18" s="559" t="s">
        <v>6358</v>
      </c>
      <c r="F18" s="559" t="s">
        <v>6359</v>
      </c>
      <c r="G18" s="562" t="s">
        <v>6360</v>
      </c>
      <c r="H18" s="560" t="s">
        <v>6361</v>
      </c>
      <c r="I18" s="503"/>
    </row>
    <row r="19" customFormat="false" ht="15" hidden="false" customHeight="false" outlineLevel="0" collapsed="false">
      <c r="A19" s="534" t="s">
        <v>1585</v>
      </c>
      <c r="B19" s="535" t="s">
        <v>1586</v>
      </c>
      <c r="C19" s="536" t="s">
        <v>1100</v>
      </c>
      <c r="D19" s="536" t="s">
        <v>6362</v>
      </c>
      <c r="E19" s="559" t="s">
        <v>6363</v>
      </c>
      <c r="F19" s="559" t="s">
        <v>6364</v>
      </c>
      <c r="G19" s="562" t="s">
        <v>6365</v>
      </c>
      <c r="H19" s="560" t="s">
        <v>6366</v>
      </c>
      <c r="I19" s="503"/>
    </row>
    <row r="20" customFormat="false" ht="15" hidden="false" customHeight="false" outlineLevel="0" collapsed="false">
      <c r="A20" s="534" t="s">
        <v>1216</v>
      </c>
      <c r="B20" s="535" t="s">
        <v>1217</v>
      </c>
      <c r="C20" s="536" t="s">
        <v>1100</v>
      </c>
      <c r="D20" s="536" t="s">
        <v>6367</v>
      </c>
      <c r="E20" s="559" t="s">
        <v>6368</v>
      </c>
      <c r="F20" s="559" t="s">
        <v>6369</v>
      </c>
      <c r="G20" s="562" t="s">
        <v>6370</v>
      </c>
      <c r="H20" s="560" t="s">
        <v>6371</v>
      </c>
      <c r="I20" s="503"/>
    </row>
    <row r="21" customFormat="false" ht="15" hidden="false" customHeight="false" outlineLevel="0" collapsed="false">
      <c r="A21" s="534" t="s">
        <v>1092</v>
      </c>
      <c r="B21" s="535" t="s">
        <v>1093</v>
      </c>
      <c r="C21" s="536" t="s">
        <v>25</v>
      </c>
      <c r="D21" s="536" t="s">
        <v>6372</v>
      </c>
      <c r="E21" s="559" t="s">
        <v>6373</v>
      </c>
      <c r="F21" s="559" t="s">
        <v>6374</v>
      </c>
      <c r="G21" s="562" t="s">
        <v>3384</v>
      </c>
      <c r="H21" s="560" t="s">
        <v>6375</v>
      </c>
      <c r="I21" s="503"/>
    </row>
    <row r="22" customFormat="false" ht="15" hidden="false" customHeight="false" outlineLevel="0" collapsed="false">
      <c r="A22" s="534" t="s">
        <v>1379</v>
      </c>
      <c r="B22" s="535" t="s">
        <v>1380</v>
      </c>
      <c r="C22" s="536" t="s">
        <v>65</v>
      </c>
      <c r="D22" s="536" t="s">
        <v>6376</v>
      </c>
      <c r="E22" s="559" t="s">
        <v>6377</v>
      </c>
      <c r="F22" s="559" t="s">
        <v>6378</v>
      </c>
      <c r="G22" s="562" t="s">
        <v>6379</v>
      </c>
      <c r="H22" s="560" t="s">
        <v>6380</v>
      </c>
      <c r="I22" s="503"/>
    </row>
    <row r="23" customFormat="false" ht="15" hidden="false" customHeight="false" outlineLevel="0" collapsed="false">
      <c r="A23" s="534" t="s">
        <v>1324</v>
      </c>
      <c r="B23" s="535" t="s">
        <v>1325</v>
      </c>
      <c r="C23" s="536" t="s">
        <v>1100</v>
      </c>
      <c r="D23" s="536" t="s">
        <v>6381</v>
      </c>
      <c r="E23" s="559" t="s">
        <v>6382</v>
      </c>
      <c r="F23" s="559" t="s">
        <v>6383</v>
      </c>
      <c r="G23" s="562" t="s">
        <v>6384</v>
      </c>
      <c r="H23" s="560" t="s">
        <v>6385</v>
      </c>
      <c r="I23" s="503"/>
    </row>
    <row r="24" customFormat="false" ht="15" hidden="false" customHeight="false" outlineLevel="0" collapsed="false">
      <c r="A24" s="534" t="s">
        <v>1319</v>
      </c>
      <c r="B24" s="535" t="s">
        <v>1320</v>
      </c>
      <c r="C24" s="536" t="s">
        <v>65</v>
      </c>
      <c r="D24" s="536" t="s">
        <v>6386</v>
      </c>
      <c r="E24" s="559" t="s">
        <v>6387</v>
      </c>
      <c r="F24" s="559" t="s">
        <v>6388</v>
      </c>
      <c r="G24" s="562" t="s">
        <v>6389</v>
      </c>
      <c r="H24" s="560" t="s">
        <v>6390</v>
      </c>
      <c r="I24" s="503"/>
    </row>
    <row r="25" customFormat="false" ht="15" hidden="false" customHeight="false" outlineLevel="0" collapsed="false">
      <c r="A25" s="534" t="s">
        <v>1538</v>
      </c>
      <c r="B25" s="535" t="s">
        <v>1539</v>
      </c>
      <c r="C25" s="536" t="s">
        <v>1100</v>
      </c>
      <c r="D25" s="536" t="s">
        <v>6391</v>
      </c>
      <c r="E25" s="559" t="s">
        <v>6392</v>
      </c>
      <c r="F25" s="559" t="s">
        <v>6393</v>
      </c>
      <c r="G25" s="562" t="s">
        <v>3410</v>
      </c>
      <c r="H25" s="560" t="s">
        <v>6394</v>
      </c>
      <c r="I25" s="503"/>
    </row>
    <row r="26" customFormat="false" ht="15" hidden="false" customHeight="false" outlineLevel="0" collapsed="false">
      <c r="A26" s="534" t="s">
        <v>1590</v>
      </c>
      <c r="B26" s="535" t="s">
        <v>1591</v>
      </c>
      <c r="C26" s="536" t="s">
        <v>1100</v>
      </c>
      <c r="D26" s="536" t="s">
        <v>6395</v>
      </c>
      <c r="E26" s="559" t="s">
        <v>6396</v>
      </c>
      <c r="F26" s="559" t="s">
        <v>6397</v>
      </c>
      <c r="G26" s="562" t="s">
        <v>3426</v>
      </c>
      <c r="H26" s="560" t="s">
        <v>3504</v>
      </c>
      <c r="I26" s="503"/>
    </row>
    <row r="27" customFormat="false" ht="15" hidden="false" customHeight="false" outlineLevel="0" collapsed="false">
      <c r="A27" s="534" t="s">
        <v>1038</v>
      </c>
      <c r="B27" s="535" t="s">
        <v>19</v>
      </c>
      <c r="C27" s="536" t="s">
        <v>1039</v>
      </c>
      <c r="D27" s="536" t="s">
        <v>6347</v>
      </c>
      <c r="E27" s="559" t="s">
        <v>6398</v>
      </c>
      <c r="F27" s="559" t="s">
        <v>6399</v>
      </c>
      <c r="G27" s="562" t="s">
        <v>6400</v>
      </c>
      <c r="H27" s="560" t="s">
        <v>6401</v>
      </c>
      <c r="I27" s="503"/>
    </row>
    <row r="28" customFormat="false" ht="15" hidden="false" customHeight="false" outlineLevel="0" collapsed="false">
      <c r="A28" s="534" t="s">
        <v>1066</v>
      </c>
      <c r="B28" s="535" t="s">
        <v>1067</v>
      </c>
      <c r="C28" s="536" t="s">
        <v>25</v>
      </c>
      <c r="D28" s="536" t="s">
        <v>6402</v>
      </c>
      <c r="E28" s="559" t="s">
        <v>6403</v>
      </c>
      <c r="F28" s="559" t="s">
        <v>6404</v>
      </c>
      <c r="G28" s="562" t="s">
        <v>6405</v>
      </c>
      <c r="H28" s="560" t="s">
        <v>6406</v>
      </c>
      <c r="I28" s="503"/>
    </row>
    <row r="29" customFormat="false" ht="15" hidden="false" customHeight="false" outlineLevel="0" collapsed="false">
      <c r="A29" s="534" t="s">
        <v>1304</v>
      </c>
      <c r="B29" s="535" t="s">
        <v>1305</v>
      </c>
      <c r="C29" s="536" t="s">
        <v>65</v>
      </c>
      <c r="D29" s="536" t="s">
        <v>6407</v>
      </c>
      <c r="E29" s="559" t="s">
        <v>6408</v>
      </c>
      <c r="F29" s="559" t="s">
        <v>6409</v>
      </c>
      <c r="G29" s="562" t="s">
        <v>6410</v>
      </c>
      <c r="H29" s="560" t="s">
        <v>6411</v>
      </c>
      <c r="I29" s="503"/>
    </row>
    <row r="30" customFormat="false" ht="15" hidden="false" customHeight="false" outlineLevel="0" collapsed="false">
      <c r="A30" s="534" t="s">
        <v>1674</v>
      </c>
      <c r="B30" s="535" t="s">
        <v>1675</v>
      </c>
      <c r="C30" s="536" t="s">
        <v>1676</v>
      </c>
      <c r="D30" s="536" t="s">
        <v>6412</v>
      </c>
      <c r="E30" s="559" t="s">
        <v>6413</v>
      </c>
      <c r="F30" s="559" t="s">
        <v>6414</v>
      </c>
      <c r="G30" s="562" t="s">
        <v>6415</v>
      </c>
      <c r="H30" s="560" t="s">
        <v>6416</v>
      </c>
      <c r="I30" s="503"/>
    </row>
    <row r="31" customFormat="false" ht="15" hidden="false" customHeight="false" outlineLevel="0" collapsed="false">
      <c r="A31" s="534" t="s">
        <v>2261</v>
      </c>
      <c r="B31" s="535" t="s">
        <v>2262</v>
      </c>
      <c r="C31" s="536" t="s">
        <v>1199</v>
      </c>
      <c r="D31" s="536" t="s">
        <v>6417</v>
      </c>
      <c r="E31" s="559" t="s">
        <v>6418</v>
      </c>
      <c r="F31" s="559" t="s">
        <v>6418</v>
      </c>
      <c r="G31" s="562" t="s">
        <v>6415</v>
      </c>
      <c r="H31" s="560" t="s">
        <v>6419</v>
      </c>
      <c r="I31" s="503"/>
    </row>
    <row r="32" customFormat="false" ht="15" hidden="false" customHeight="false" outlineLevel="0" collapsed="false">
      <c r="A32" s="534" t="s">
        <v>1740</v>
      </c>
      <c r="B32" s="535" t="s">
        <v>270</v>
      </c>
      <c r="C32" s="536" t="s">
        <v>1676</v>
      </c>
      <c r="D32" s="536" t="s">
        <v>6317</v>
      </c>
      <c r="E32" s="559" t="s">
        <v>6420</v>
      </c>
      <c r="F32" s="559" t="s">
        <v>6421</v>
      </c>
      <c r="G32" s="562" t="s">
        <v>6415</v>
      </c>
      <c r="H32" s="560" t="s">
        <v>6422</v>
      </c>
      <c r="I32" s="503"/>
    </row>
    <row r="33" customFormat="false" ht="15" hidden="false" customHeight="false" outlineLevel="0" collapsed="false">
      <c r="A33" s="534" t="s">
        <v>1448</v>
      </c>
      <c r="B33" s="535" t="s">
        <v>147</v>
      </c>
      <c r="C33" s="536" t="s">
        <v>1100</v>
      </c>
      <c r="D33" s="536" t="s">
        <v>6423</v>
      </c>
      <c r="E33" s="559" t="s">
        <v>6424</v>
      </c>
      <c r="F33" s="559" t="s">
        <v>6425</v>
      </c>
      <c r="G33" s="562" t="s">
        <v>6426</v>
      </c>
      <c r="H33" s="560" t="s">
        <v>6427</v>
      </c>
      <c r="I33" s="503"/>
    </row>
    <row r="34" customFormat="false" ht="15" hidden="false" customHeight="false" outlineLevel="0" collapsed="false">
      <c r="A34" s="534" t="s">
        <v>836</v>
      </c>
      <c r="B34" s="535" t="s">
        <v>1135</v>
      </c>
      <c r="C34" s="536" t="s">
        <v>152</v>
      </c>
      <c r="D34" s="536" t="s">
        <v>6428</v>
      </c>
      <c r="E34" s="559" t="s">
        <v>6033</v>
      </c>
      <c r="F34" s="559" t="s">
        <v>6429</v>
      </c>
      <c r="G34" s="562" t="s">
        <v>6426</v>
      </c>
      <c r="H34" s="560" t="s">
        <v>6430</v>
      </c>
      <c r="I34" s="503"/>
    </row>
    <row r="35" customFormat="false" ht="15" hidden="false" customHeight="false" outlineLevel="0" collapsed="false">
      <c r="A35" s="534" t="s">
        <v>724</v>
      </c>
      <c r="B35" s="535" t="s">
        <v>2700</v>
      </c>
      <c r="C35" s="536" t="s">
        <v>7</v>
      </c>
      <c r="D35" s="536" t="s">
        <v>6417</v>
      </c>
      <c r="E35" s="559" t="s">
        <v>6431</v>
      </c>
      <c r="F35" s="559" t="s">
        <v>6431</v>
      </c>
      <c r="G35" s="562" t="s">
        <v>6426</v>
      </c>
      <c r="H35" s="560" t="s">
        <v>6432</v>
      </c>
      <c r="I35" s="503"/>
    </row>
    <row r="36" customFormat="false" ht="15" hidden="false" customHeight="false" outlineLevel="0" collapsed="false">
      <c r="A36" s="534" t="s">
        <v>1294</v>
      </c>
      <c r="B36" s="535" t="s">
        <v>1295</v>
      </c>
      <c r="C36" s="536" t="s">
        <v>65</v>
      </c>
      <c r="D36" s="536" t="s">
        <v>6433</v>
      </c>
      <c r="E36" s="559" t="s">
        <v>6434</v>
      </c>
      <c r="F36" s="559" t="s">
        <v>6435</v>
      </c>
      <c r="G36" s="562" t="s">
        <v>3452</v>
      </c>
      <c r="H36" s="560" t="s">
        <v>3598</v>
      </c>
      <c r="I36" s="503"/>
    </row>
    <row r="37" customFormat="false" ht="15" hidden="false" customHeight="false" outlineLevel="0" collapsed="false">
      <c r="A37" s="534" t="s">
        <v>1283</v>
      </c>
      <c r="B37" s="535" t="s">
        <v>1284</v>
      </c>
      <c r="C37" s="536" t="s">
        <v>65</v>
      </c>
      <c r="D37" s="536" t="s">
        <v>6436</v>
      </c>
      <c r="E37" s="559" t="s">
        <v>6437</v>
      </c>
      <c r="F37" s="559" t="s">
        <v>6438</v>
      </c>
      <c r="G37" s="562" t="s">
        <v>3460</v>
      </c>
      <c r="H37" s="560" t="s">
        <v>6439</v>
      </c>
      <c r="I37" s="503"/>
    </row>
    <row r="38" customFormat="false" ht="15" hidden="false" customHeight="false" outlineLevel="0" collapsed="false">
      <c r="A38" s="534" t="s">
        <v>824</v>
      </c>
      <c r="B38" s="535" t="s">
        <v>825</v>
      </c>
      <c r="C38" s="536" t="s">
        <v>1483</v>
      </c>
      <c r="D38" s="536" t="s">
        <v>6440</v>
      </c>
      <c r="E38" s="559" t="s">
        <v>6441</v>
      </c>
      <c r="F38" s="559" t="s">
        <v>6442</v>
      </c>
      <c r="G38" s="562" t="s">
        <v>3460</v>
      </c>
      <c r="H38" s="560" t="s">
        <v>6443</v>
      </c>
      <c r="I38" s="503"/>
    </row>
    <row r="39" customFormat="false" ht="15" hidden="false" customHeight="false" outlineLevel="0" collapsed="false">
      <c r="A39" s="534" t="s">
        <v>1314</v>
      </c>
      <c r="B39" s="535" t="s">
        <v>1315</v>
      </c>
      <c r="C39" s="536" t="s">
        <v>65</v>
      </c>
      <c r="D39" s="536" t="s">
        <v>6444</v>
      </c>
      <c r="E39" s="559" t="s">
        <v>6445</v>
      </c>
      <c r="F39" s="559" t="s">
        <v>6446</v>
      </c>
      <c r="G39" s="562" t="s">
        <v>6447</v>
      </c>
      <c r="H39" s="560" t="s">
        <v>6448</v>
      </c>
      <c r="I39" s="503"/>
    </row>
    <row r="40" customFormat="false" ht="15" hidden="false" customHeight="false" outlineLevel="0" collapsed="false">
      <c r="A40" s="534" t="s">
        <v>1460</v>
      </c>
      <c r="B40" s="535" t="s">
        <v>1461</v>
      </c>
      <c r="C40" s="536" t="s">
        <v>152</v>
      </c>
      <c r="D40" s="536" t="s">
        <v>6449</v>
      </c>
      <c r="E40" s="559" t="s">
        <v>6450</v>
      </c>
      <c r="F40" s="559" t="s">
        <v>6451</v>
      </c>
      <c r="G40" s="562" t="s">
        <v>6452</v>
      </c>
      <c r="H40" s="560" t="s">
        <v>6453</v>
      </c>
      <c r="I40" s="503"/>
    </row>
    <row r="41" customFormat="false" ht="15" hidden="false" customHeight="false" outlineLevel="0" collapsed="false">
      <c r="A41" s="539" t="s">
        <v>844</v>
      </c>
      <c r="B41" s="540" t="s">
        <v>845</v>
      </c>
      <c r="C41" s="541" t="s">
        <v>7</v>
      </c>
      <c r="D41" s="541" t="s">
        <v>6454</v>
      </c>
      <c r="E41" s="563" t="s">
        <v>6455</v>
      </c>
      <c r="F41" s="563" t="s">
        <v>6456</v>
      </c>
      <c r="G41" s="564" t="s">
        <v>6457</v>
      </c>
      <c r="H41" s="565" t="s">
        <v>6458</v>
      </c>
      <c r="I41" s="503"/>
    </row>
    <row r="42" customFormat="false" ht="15" hidden="false" customHeight="false" outlineLevel="0" collapsed="false">
      <c r="A42" s="539" t="s">
        <v>1571</v>
      </c>
      <c r="B42" s="540" t="s">
        <v>1572</v>
      </c>
      <c r="C42" s="541" t="s">
        <v>1100</v>
      </c>
      <c r="D42" s="541" t="s">
        <v>6459</v>
      </c>
      <c r="E42" s="563" t="s">
        <v>6460</v>
      </c>
      <c r="F42" s="563" t="s">
        <v>6461</v>
      </c>
      <c r="G42" s="564" t="s">
        <v>6462</v>
      </c>
      <c r="H42" s="565" t="s">
        <v>6463</v>
      </c>
      <c r="I42" s="503"/>
    </row>
    <row r="43" customFormat="false" ht="15" hidden="false" customHeight="false" outlineLevel="0" collapsed="false">
      <c r="A43" s="539" t="s">
        <v>2034</v>
      </c>
      <c r="B43" s="540" t="s">
        <v>401</v>
      </c>
      <c r="C43" s="541" t="s">
        <v>1199</v>
      </c>
      <c r="D43" s="541" t="s">
        <v>6417</v>
      </c>
      <c r="E43" s="563" t="s">
        <v>6464</v>
      </c>
      <c r="F43" s="563" t="s">
        <v>6464</v>
      </c>
      <c r="G43" s="564" t="s">
        <v>6465</v>
      </c>
      <c r="H43" s="565" t="s">
        <v>6466</v>
      </c>
      <c r="I43" s="503"/>
    </row>
    <row r="44" customFormat="false" ht="15" hidden="false" customHeight="false" outlineLevel="0" collapsed="false">
      <c r="A44" s="539" t="s">
        <v>1099</v>
      </c>
      <c r="B44" s="540" t="s">
        <v>34</v>
      </c>
      <c r="C44" s="541" t="s">
        <v>1100</v>
      </c>
      <c r="D44" s="541" t="s">
        <v>6467</v>
      </c>
      <c r="E44" s="563" t="s">
        <v>6468</v>
      </c>
      <c r="F44" s="563" t="s">
        <v>6469</v>
      </c>
      <c r="G44" s="564" t="s">
        <v>6470</v>
      </c>
      <c r="H44" s="565" t="s">
        <v>6471</v>
      </c>
      <c r="I44" s="503"/>
    </row>
    <row r="45" customFormat="false" ht="15" hidden="false" customHeight="false" outlineLevel="0" collapsed="false">
      <c r="A45" s="539" t="s">
        <v>299</v>
      </c>
      <c r="B45" s="540" t="s">
        <v>1789</v>
      </c>
      <c r="C45" s="541" t="s">
        <v>152</v>
      </c>
      <c r="D45" s="541" t="s">
        <v>6472</v>
      </c>
      <c r="E45" s="563" t="s">
        <v>6473</v>
      </c>
      <c r="F45" s="563" t="s">
        <v>6474</v>
      </c>
      <c r="G45" s="564" t="s">
        <v>3499</v>
      </c>
      <c r="H45" s="565" t="s">
        <v>6475</v>
      </c>
      <c r="I45" s="503"/>
    </row>
    <row r="46" customFormat="false" ht="15" hidden="false" customHeight="false" outlineLevel="0" collapsed="false">
      <c r="A46" s="539" t="s">
        <v>1113</v>
      </c>
      <c r="B46" s="540" t="s">
        <v>1114</v>
      </c>
      <c r="C46" s="541" t="s">
        <v>1100</v>
      </c>
      <c r="D46" s="541" t="s">
        <v>6476</v>
      </c>
      <c r="E46" s="563" t="s">
        <v>6477</v>
      </c>
      <c r="F46" s="563" t="s">
        <v>6478</v>
      </c>
      <c r="G46" s="564" t="s">
        <v>3530</v>
      </c>
      <c r="H46" s="565" t="s">
        <v>6479</v>
      </c>
      <c r="I46" s="503"/>
    </row>
    <row r="47" customFormat="false" ht="15" hidden="false" customHeight="false" outlineLevel="0" collapsed="false">
      <c r="A47" s="539" t="s">
        <v>1726</v>
      </c>
      <c r="B47" s="540" t="s">
        <v>1727</v>
      </c>
      <c r="C47" s="541" t="s">
        <v>1676</v>
      </c>
      <c r="D47" s="541" t="s">
        <v>6480</v>
      </c>
      <c r="E47" s="563" t="s">
        <v>6481</v>
      </c>
      <c r="F47" s="563" t="s">
        <v>6482</v>
      </c>
      <c r="G47" s="564" t="s">
        <v>3537</v>
      </c>
      <c r="H47" s="565" t="s">
        <v>6483</v>
      </c>
      <c r="I47" s="503"/>
    </row>
    <row r="48" customFormat="false" ht="15" hidden="false" customHeight="false" outlineLevel="0" collapsed="false">
      <c r="A48" s="539" t="s">
        <v>3075</v>
      </c>
      <c r="B48" s="540" t="s">
        <v>1004</v>
      </c>
      <c r="C48" s="541" t="s">
        <v>3076</v>
      </c>
      <c r="D48" s="541" t="s">
        <v>6484</v>
      </c>
      <c r="E48" s="563" t="s">
        <v>6485</v>
      </c>
      <c r="F48" s="563" t="s">
        <v>6486</v>
      </c>
      <c r="G48" s="564" t="s">
        <v>6487</v>
      </c>
      <c r="H48" s="565" t="s">
        <v>6488</v>
      </c>
      <c r="I48" s="503"/>
    </row>
    <row r="49" customFormat="false" ht="15" hidden="false" customHeight="false" outlineLevel="0" collapsed="false">
      <c r="A49" s="539" t="s">
        <v>1360</v>
      </c>
      <c r="B49" s="540" t="s">
        <v>1361</v>
      </c>
      <c r="C49" s="541" t="s">
        <v>6489</v>
      </c>
      <c r="D49" s="541" t="s">
        <v>6292</v>
      </c>
      <c r="E49" s="563" t="s">
        <v>6490</v>
      </c>
      <c r="F49" s="563" t="s">
        <v>6491</v>
      </c>
      <c r="G49" s="564" t="s">
        <v>3542</v>
      </c>
      <c r="H49" s="565" t="s">
        <v>6492</v>
      </c>
      <c r="I49" s="503"/>
    </row>
    <row r="50" customFormat="false" ht="15" hidden="false" customHeight="false" outlineLevel="0" collapsed="false">
      <c r="A50" s="539" t="s">
        <v>1939</v>
      </c>
      <c r="B50" s="540" t="s">
        <v>1940</v>
      </c>
      <c r="C50" s="541" t="s">
        <v>152</v>
      </c>
      <c r="D50" s="541" t="s">
        <v>6493</v>
      </c>
      <c r="E50" s="563" t="s">
        <v>6494</v>
      </c>
      <c r="F50" s="563" t="s">
        <v>6495</v>
      </c>
      <c r="G50" s="564" t="s">
        <v>3542</v>
      </c>
      <c r="H50" s="565" t="s">
        <v>6496</v>
      </c>
      <c r="I50" s="503"/>
    </row>
    <row r="51" customFormat="false" ht="15" hidden="false" customHeight="false" outlineLevel="0" collapsed="false">
      <c r="A51" s="539" t="s">
        <v>1374</v>
      </c>
      <c r="B51" s="540" t="s">
        <v>1375</v>
      </c>
      <c r="C51" s="541" t="s">
        <v>65</v>
      </c>
      <c r="D51" s="541" t="s">
        <v>6497</v>
      </c>
      <c r="E51" s="563" t="s">
        <v>6498</v>
      </c>
      <c r="F51" s="563" t="s">
        <v>6499</v>
      </c>
      <c r="G51" s="564" t="s">
        <v>6500</v>
      </c>
      <c r="H51" s="565" t="s">
        <v>6501</v>
      </c>
      <c r="I51" s="503"/>
    </row>
    <row r="52" customFormat="false" ht="15" hidden="false" customHeight="false" outlineLevel="0" collapsed="false">
      <c r="A52" s="539" t="s">
        <v>1632</v>
      </c>
      <c r="B52" s="540" t="s">
        <v>1633</v>
      </c>
      <c r="C52" s="541" t="s">
        <v>1100</v>
      </c>
      <c r="D52" s="541" t="s">
        <v>6362</v>
      </c>
      <c r="E52" s="563" t="s">
        <v>6502</v>
      </c>
      <c r="F52" s="563" t="s">
        <v>6503</v>
      </c>
      <c r="G52" s="564" t="s">
        <v>3552</v>
      </c>
      <c r="H52" s="565" t="s">
        <v>6504</v>
      </c>
      <c r="I52" s="503"/>
    </row>
    <row r="53" customFormat="false" ht="15" hidden="false" customHeight="false" outlineLevel="0" collapsed="false">
      <c r="A53" s="539" t="s">
        <v>334</v>
      </c>
      <c r="B53" s="540" t="s">
        <v>1876</v>
      </c>
      <c r="C53" s="541" t="s">
        <v>152</v>
      </c>
      <c r="D53" s="541" t="s">
        <v>6505</v>
      </c>
      <c r="E53" s="563" t="s">
        <v>6506</v>
      </c>
      <c r="F53" s="563" t="s">
        <v>6507</v>
      </c>
      <c r="G53" s="564" t="s">
        <v>3562</v>
      </c>
      <c r="H53" s="565" t="s">
        <v>6508</v>
      </c>
      <c r="I53" s="503"/>
    </row>
    <row r="54" customFormat="false" ht="15" hidden="false" customHeight="false" outlineLevel="0" collapsed="false">
      <c r="A54" s="539" t="s">
        <v>263</v>
      </c>
      <c r="B54" s="540" t="s">
        <v>1735</v>
      </c>
      <c r="C54" s="541" t="s">
        <v>1100</v>
      </c>
      <c r="D54" s="541" t="s">
        <v>6509</v>
      </c>
      <c r="E54" s="563" t="s">
        <v>6510</v>
      </c>
      <c r="F54" s="563" t="s">
        <v>6511</v>
      </c>
      <c r="G54" s="564" t="s">
        <v>3562</v>
      </c>
      <c r="H54" s="565" t="s">
        <v>6512</v>
      </c>
      <c r="I54" s="503"/>
    </row>
    <row r="55" customFormat="false" ht="15" hidden="false" customHeight="false" outlineLevel="0" collapsed="false">
      <c r="A55" s="539" t="s">
        <v>1439</v>
      </c>
      <c r="B55" s="540" t="s">
        <v>1440</v>
      </c>
      <c r="C55" s="541" t="s">
        <v>1100</v>
      </c>
      <c r="D55" s="541" t="s">
        <v>6292</v>
      </c>
      <c r="E55" s="563" t="s">
        <v>6513</v>
      </c>
      <c r="F55" s="563" t="s">
        <v>6514</v>
      </c>
      <c r="G55" s="564" t="s">
        <v>6515</v>
      </c>
      <c r="H55" s="565" t="s">
        <v>6516</v>
      </c>
      <c r="I55" s="503"/>
    </row>
    <row r="56" customFormat="false" ht="15" hidden="false" customHeight="false" outlineLevel="0" collapsed="false">
      <c r="A56" s="539" t="s">
        <v>745</v>
      </c>
      <c r="B56" s="540" t="s">
        <v>2726</v>
      </c>
      <c r="C56" s="541" t="s">
        <v>152</v>
      </c>
      <c r="D56" s="541" t="s">
        <v>6517</v>
      </c>
      <c r="E56" s="563" t="s">
        <v>6518</v>
      </c>
      <c r="F56" s="563" t="s">
        <v>6519</v>
      </c>
      <c r="G56" s="564" t="s">
        <v>6515</v>
      </c>
      <c r="H56" s="565" t="s">
        <v>3810</v>
      </c>
      <c r="I56" s="503"/>
    </row>
    <row r="57" customFormat="false" ht="15" hidden="false" customHeight="false" outlineLevel="0" collapsed="false">
      <c r="A57" s="539" t="s">
        <v>927</v>
      </c>
      <c r="B57" s="540" t="s">
        <v>2953</v>
      </c>
      <c r="C57" s="541" t="s">
        <v>152</v>
      </c>
      <c r="D57" s="541" t="s">
        <v>6520</v>
      </c>
      <c r="E57" s="563" t="s">
        <v>6521</v>
      </c>
      <c r="F57" s="563" t="s">
        <v>6522</v>
      </c>
      <c r="G57" s="564" t="s">
        <v>6523</v>
      </c>
      <c r="H57" s="565" t="s">
        <v>6524</v>
      </c>
      <c r="I57" s="503"/>
    </row>
    <row r="58" customFormat="false" ht="15" hidden="false" customHeight="false" outlineLevel="0" collapsed="false">
      <c r="A58" s="539" t="s">
        <v>1081</v>
      </c>
      <c r="B58" s="540" t="s">
        <v>1082</v>
      </c>
      <c r="C58" s="541" t="s">
        <v>25</v>
      </c>
      <c r="D58" s="541" t="s">
        <v>6525</v>
      </c>
      <c r="E58" s="563" t="s">
        <v>6526</v>
      </c>
      <c r="F58" s="563" t="s">
        <v>6527</v>
      </c>
      <c r="G58" s="564" t="s">
        <v>3637</v>
      </c>
      <c r="H58" s="565" t="s">
        <v>6528</v>
      </c>
      <c r="I58" s="503"/>
    </row>
    <row r="59" customFormat="false" ht="15" hidden="false" customHeight="false" outlineLevel="0" collapsed="false">
      <c r="A59" s="539" t="s">
        <v>6529</v>
      </c>
      <c r="B59" s="540" t="s">
        <v>963</v>
      </c>
      <c r="C59" s="541" t="s">
        <v>1199</v>
      </c>
      <c r="D59" s="541" t="s">
        <v>6530</v>
      </c>
      <c r="E59" s="563" t="s">
        <v>6531</v>
      </c>
      <c r="F59" s="563" t="s">
        <v>6532</v>
      </c>
      <c r="G59" s="564" t="s">
        <v>3670</v>
      </c>
      <c r="H59" s="565" t="s">
        <v>6533</v>
      </c>
      <c r="I59" s="503"/>
    </row>
    <row r="60" customFormat="false" ht="15" hidden="false" customHeight="false" outlineLevel="0" collapsed="false">
      <c r="A60" s="539" t="s">
        <v>231</v>
      </c>
      <c r="B60" s="540" t="s">
        <v>1682</v>
      </c>
      <c r="C60" s="541" t="s">
        <v>1100</v>
      </c>
      <c r="D60" s="541" t="s">
        <v>6534</v>
      </c>
      <c r="E60" s="563" t="s">
        <v>6535</v>
      </c>
      <c r="F60" s="563" t="s">
        <v>6536</v>
      </c>
      <c r="G60" s="564" t="s">
        <v>3694</v>
      </c>
      <c r="H60" s="565" t="s">
        <v>6537</v>
      </c>
      <c r="I60" s="503"/>
    </row>
    <row r="61" customFormat="false" ht="15" hidden="false" customHeight="false" outlineLevel="0" collapsed="false">
      <c r="A61" s="539" t="s">
        <v>827</v>
      </c>
      <c r="B61" s="540" t="s">
        <v>2831</v>
      </c>
      <c r="C61" s="541" t="s">
        <v>152</v>
      </c>
      <c r="D61" s="541" t="s">
        <v>6538</v>
      </c>
      <c r="E61" s="563" t="s">
        <v>6539</v>
      </c>
      <c r="F61" s="563" t="s">
        <v>6540</v>
      </c>
      <c r="G61" s="564" t="s">
        <v>3694</v>
      </c>
      <c r="H61" s="565" t="s">
        <v>6541</v>
      </c>
      <c r="I61" s="503"/>
    </row>
    <row r="62" customFormat="false" ht="15" hidden="false" customHeight="false" outlineLevel="0" collapsed="false">
      <c r="A62" s="539" t="s">
        <v>1478</v>
      </c>
      <c r="B62" s="540" t="s">
        <v>6542</v>
      </c>
      <c r="C62" s="541" t="s">
        <v>1483</v>
      </c>
      <c r="D62" s="541" t="s">
        <v>6543</v>
      </c>
      <c r="E62" s="563" t="s">
        <v>6162</v>
      </c>
      <c r="F62" s="563" t="s">
        <v>6544</v>
      </c>
      <c r="G62" s="564" t="s">
        <v>3694</v>
      </c>
      <c r="H62" s="565" t="s">
        <v>6545</v>
      </c>
      <c r="I62" s="503"/>
    </row>
    <row r="63" customFormat="false" ht="15" hidden="false" customHeight="false" outlineLevel="0" collapsed="false">
      <c r="A63" s="539" t="s">
        <v>1656</v>
      </c>
      <c r="B63" s="540" t="s">
        <v>1657</v>
      </c>
      <c r="C63" s="541" t="s">
        <v>152</v>
      </c>
      <c r="D63" s="541" t="s">
        <v>6546</v>
      </c>
      <c r="E63" s="563" t="s">
        <v>5107</v>
      </c>
      <c r="F63" s="563" t="s">
        <v>6547</v>
      </c>
      <c r="G63" s="564" t="s">
        <v>3709</v>
      </c>
      <c r="H63" s="565" t="s">
        <v>6548</v>
      </c>
      <c r="I63" s="503"/>
    </row>
    <row r="64" customFormat="false" ht="15" hidden="false" customHeight="false" outlineLevel="0" collapsed="false">
      <c r="A64" s="539" t="s">
        <v>3062</v>
      </c>
      <c r="B64" s="540" t="s">
        <v>3063</v>
      </c>
      <c r="C64" s="541" t="s">
        <v>1100</v>
      </c>
      <c r="D64" s="541" t="s">
        <v>6292</v>
      </c>
      <c r="E64" s="563" t="s">
        <v>6549</v>
      </c>
      <c r="F64" s="563" t="s">
        <v>6550</v>
      </c>
      <c r="G64" s="564" t="s">
        <v>3709</v>
      </c>
      <c r="H64" s="565" t="s">
        <v>6551</v>
      </c>
      <c r="I64" s="503"/>
    </row>
    <row r="65" customFormat="false" ht="15" hidden="false" customHeight="false" outlineLevel="0" collapsed="false">
      <c r="A65" s="539" t="s">
        <v>3095</v>
      </c>
      <c r="B65" s="540" t="s">
        <v>1016</v>
      </c>
      <c r="C65" s="541" t="s">
        <v>39</v>
      </c>
      <c r="D65" s="541" t="s">
        <v>6552</v>
      </c>
      <c r="E65" s="563" t="s">
        <v>6553</v>
      </c>
      <c r="F65" s="563" t="s">
        <v>6554</v>
      </c>
      <c r="G65" s="564" t="s">
        <v>3709</v>
      </c>
      <c r="H65" s="565" t="s">
        <v>6555</v>
      </c>
      <c r="I65" s="503"/>
    </row>
    <row r="66" customFormat="false" ht="15" hidden="false" customHeight="false" outlineLevel="0" collapsed="false">
      <c r="A66" s="539" t="s">
        <v>280</v>
      </c>
      <c r="B66" s="540" t="s">
        <v>281</v>
      </c>
      <c r="C66" s="541" t="s">
        <v>1100</v>
      </c>
      <c r="D66" s="541" t="s">
        <v>6556</v>
      </c>
      <c r="E66" s="563" t="s">
        <v>6557</v>
      </c>
      <c r="F66" s="563" t="s">
        <v>6558</v>
      </c>
      <c r="G66" s="564" t="s">
        <v>3714</v>
      </c>
      <c r="H66" s="565" t="s">
        <v>6559</v>
      </c>
      <c r="I66" s="503"/>
    </row>
    <row r="67" customFormat="false" ht="15" hidden="false" customHeight="false" outlineLevel="0" collapsed="false">
      <c r="A67" s="539" t="s">
        <v>1487</v>
      </c>
      <c r="B67" s="540" t="s">
        <v>692</v>
      </c>
      <c r="C67" s="541" t="s">
        <v>152</v>
      </c>
      <c r="D67" s="541" t="s">
        <v>6560</v>
      </c>
      <c r="E67" s="563" t="s">
        <v>6561</v>
      </c>
      <c r="F67" s="563" t="s">
        <v>6562</v>
      </c>
      <c r="G67" s="564" t="s">
        <v>3714</v>
      </c>
      <c r="H67" s="565" t="s">
        <v>6563</v>
      </c>
      <c r="I67" s="503"/>
    </row>
    <row r="68" customFormat="false" ht="15" hidden="false" customHeight="false" outlineLevel="0" collapsed="false">
      <c r="A68" s="539" t="s">
        <v>340</v>
      </c>
      <c r="B68" s="540" t="s">
        <v>6564</v>
      </c>
      <c r="C68" s="541" t="s">
        <v>1100</v>
      </c>
      <c r="D68" s="541" t="s">
        <v>6565</v>
      </c>
      <c r="E68" s="563" t="s">
        <v>6566</v>
      </c>
      <c r="F68" s="563" t="s">
        <v>6567</v>
      </c>
      <c r="G68" s="564" t="s">
        <v>6568</v>
      </c>
      <c r="H68" s="565" t="s">
        <v>6569</v>
      </c>
      <c r="I68" s="503"/>
    </row>
    <row r="69" customFormat="false" ht="15" hidden="false" customHeight="false" outlineLevel="0" collapsed="false">
      <c r="A69" s="539" t="s">
        <v>2967</v>
      </c>
      <c r="B69" s="540" t="s">
        <v>939</v>
      </c>
      <c r="C69" s="541" t="s">
        <v>1483</v>
      </c>
      <c r="D69" s="541" t="s">
        <v>6570</v>
      </c>
      <c r="E69" s="563" t="s">
        <v>6571</v>
      </c>
      <c r="F69" s="563" t="s">
        <v>6572</v>
      </c>
      <c r="G69" s="564" t="s">
        <v>3743</v>
      </c>
      <c r="H69" s="565" t="s">
        <v>6573</v>
      </c>
      <c r="I69" s="503"/>
    </row>
    <row r="70" customFormat="false" ht="15" hidden="false" customHeight="false" outlineLevel="0" collapsed="false">
      <c r="A70" s="539" t="s">
        <v>2657</v>
      </c>
      <c r="B70" s="540" t="s">
        <v>695</v>
      </c>
      <c r="C70" s="541" t="s">
        <v>1483</v>
      </c>
      <c r="D70" s="541" t="s">
        <v>6574</v>
      </c>
      <c r="E70" s="563" t="s">
        <v>6575</v>
      </c>
      <c r="F70" s="563" t="s">
        <v>6576</v>
      </c>
      <c r="G70" s="564" t="s">
        <v>3770</v>
      </c>
      <c r="H70" s="565" t="s">
        <v>6577</v>
      </c>
      <c r="I70" s="503"/>
    </row>
    <row r="71" customFormat="false" ht="15" hidden="false" customHeight="false" outlineLevel="0" collapsed="false">
      <c r="A71" s="539" t="s">
        <v>1545</v>
      </c>
      <c r="B71" s="540" t="s">
        <v>1546</v>
      </c>
      <c r="C71" s="541" t="s">
        <v>152</v>
      </c>
      <c r="D71" s="541" t="s">
        <v>6578</v>
      </c>
      <c r="E71" s="563" t="s">
        <v>6579</v>
      </c>
      <c r="F71" s="563" t="s">
        <v>6580</v>
      </c>
      <c r="G71" s="564" t="s">
        <v>3782</v>
      </c>
      <c r="H71" s="565" t="s">
        <v>6581</v>
      </c>
      <c r="I71" s="503"/>
    </row>
    <row r="72" customFormat="false" ht="15" hidden="false" customHeight="false" outlineLevel="0" collapsed="false">
      <c r="A72" s="539" t="s">
        <v>1623</v>
      </c>
      <c r="B72" s="540" t="s">
        <v>1624</v>
      </c>
      <c r="C72" s="541" t="s">
        <v>1100</v>
      </c>
      <c r="D72" s="541" t="s">
        <v>6582</v>
      </c>
      <c r="E72" s="563" t="s">
        <v>6583</v>
      </c>
      <c r="F72" s="563" t="s">
        <v>6584</v>
      </c>
      <c r="G72" s="564" t="s">
        <v>3782</v>
      </c>
      <c r="H72" s="565" t="s">
        <v>6585</v>
      </c>
      <c r="I72" s="503"/>
    </row>
    <row r="73" customFormat="false" ht="15" hidden="false" customHeight="false" outlineLevel="0" collapsed="false">
      <c r="A73" s="539" t="s">
        <v>1719</v>
      </c>
      <c r="B73" s="540" t="s">
        <v>1720</v>
      </c>
      <c r="C73" s="541" t="s">
        <v>1239</v>
      </c>
      <c r="D73" s="541" t="s">
        <v>6586</v>
      </c>
      <c r="E73" s="563" t="s">
        <v>6587</v>
      </c>
      <c r="F73" s="563" t="s">
        <v>6588</v>
      </c>
      <c r="G73" s="564" t="s">
        <v>3792</v>
      </c>
      <c r="H73" s="565" t="s">
        <v>6589</v>
      </c>
      <c r="I73" s="503"/>
    </row>
    <row r="74" customFormat="false" ht="15" hidden="false" customHeight="false" outlineLevel="0" collapsed="false">
      <c r="A74" s="539" t="s">
        <v>2495</v>
      </c>
      <c r="B74" s="540" t="s">
        <v>604</v>
      </c>
      <c r="C74" s="541" t="s">
        <v>7</v>
      </c>
      <c r="D74" s="541" t="s">
        <v>3493</v>
      </c>
      <c r="E74" s="563" t="s">
        <v>6590</v>
      </c>
      <c r="F74" s="563" t="s">
        <v>6591</v>
      </c>
      <c r="G74" s="564" t="s">
        <v>3805</v>
      </c>
      <c r="H74" s="565" t="s">
        <v>6592</v>
      </c>
      <c r="I74" s="503"/>
    </row>
    <row r="75" customFormat="false" ht="15" hidden="false" customHeight="false" outlineLevel="0" collapsed="false">
      <c r="A75" s="539" t="s">
        <v>1278</v>
      </c>
      <c r="B75" s="540" t="s">
        <v>71</v>
      </c>
      <c r="C75" s="541" t="s">
        <v>1100</v>
      </c>
      <c r="D75" s="541" t="s">
        <v>6292</v>
      </c>
      <c r="E75" s="563" t="s">
        <v>6593</v>
      </c>
      <c r="F75" s="563" t="s">
        <v>6594</v>
      </c>
      <c r="G75" s="564" t="s">
        <v>3805</v>
      </c>
      <c r="H75" s="565" t="s">
        <v>6595</v>
      </c>
      <c r="I75" s="503"/>
    </row>
    <row r="76" customFormat="false" ht="15" hidden="false" customHeight="false" outlineLevel="0" collapsed="false">
      <c r="A76" s="539" t="s">
        <v>2582</v>
      </c>
      <c r="B76" s="540" t="s">
        <v>644</v>
      </c>
      <c r="C76" s="541" t="s">
        <v>7</v>
      </c>
      <c r="D76" s="541" t="s">
        <v>6596</v>
      </c>
      <c r="E76" s="563" t="s">
        <v>6597</v>
      </c>
      <c r="F76" s="563" t="s">
        <v>6598</v>
      </c>
      <c r="G76" s="564" t="s">
        <v>3805</v>
      </c>
      <c r="H76" s="565" t="s">
        <v>6599</v>
      </c>
      <c r="I76" s="503"/>
    </row>
    <row r="77" customFormat="false" ht="15" hidden="false" customHeight="false" outlineLevel="0" collapsed="false">
      <c r="A77" s="539" t="s">
        <v>277</v>
      </c>
      <c r="B77" s="540" t="s">
        <v>278</v>
      </c>
      <c r="C77" s="541" t="s">
        <v>1100</v>
      </c>
      <c r="D77" s="541" t="s">
        <v>6600</v>
      </c>
      <c r="E77" s="563" t="s">
        <v>6601</v>
      </c>
      <c r="F77" s="563" t="s">
        <v>6602</v>
      </c>
      <c r="G77" s="564" t="s">
        <v>3805</v>
      </c>
      <c r="H77" s="565" t="s">
        <v>6603</v>
      </c>
      <c r="I77" s="503"/>
    </row>
    <row r="78" customFormat="false" ht="15" hidden="false" customHeight="false" outlineLevel="0" collapsed="false">
      <c r="A78" s="539" t="s">
        <v>1485</v>
      </c>
      <c r="B78" s="540" t="s">
        <v>1486</v>
      </c>
      <c r="C78" s="541" t="s">
        <v>152</v>
      </c>
      <c r="D78" s="541" t="s">
        <v>6604</v>
      </c>
      <c r="E78" s="563" t="s">
        <v>6605</v>
      </c>
      <c r="F78" s="563" t="s">
        <v>6606</v>
      </c>
      <c r="G78" s="564" t="s">
        <v>3819</v>
      </c>
      <c r="H78" s="565" t="s">
        <v>6607</v>
      </c>
      <c r="I78" s="503"/>
    </row>
    <row r="79" customFormat="false" ht="15" hidden="false" customHeight="false" outlineLevel="0" collapsed="false">
      <c r="A79" s="539" t="s">
        <v>3106</v>
      </c>
      <c r="B79" s="540" t="s">
        <v>6608</v>
      </c>
      <c r="C79" s="541" t="s">
        <v>1483</v>
      </c>
      <c r="D79" s="541" t="s">
        <v>6609</v>
      </c>
      <c r="E79" s="563" t="s">
        <v>6610</v>
      </c>
      <c r="F79" s="563" t="s">
        <v>6611</v>
      </c>
      <c r="G79" s="564" t="s">
        <v>3819</v>
      </c>
      <c r="H79" s="565" t="s">
        <v>6612</v>
      </c>
      <c r="I79" s="503"/>
    </row>
    <row r="80" customFormat="false" ht="15" hidden="false" customHeight="false" outlineLevel="0" collapsed="false">
      <c r="A80" s="539" t="s">
        <v>748</v>
      </c>
      <c r="B80" s="540" t="s">
        <v>2732</v>
      </c>
      <c r="C80" s="541" t="s">
        <v>152</v>
      </c>
      <c r="D80" s="541" t="s">
        <v>6613</v>
      </c>
      <c r="E80" s="563" t="s">
        <v>6614</v>
      </c>
      <c r="F80" s="563" t="s">
        <v>6615</v>
      </c>
      <c r="G80" s="564" t="s">
        <v>3838</v>
      </c>
      <c r="H80" s="565" t="s">
        <v>6616</v>
      </c>
      <c r="I80" s="503"/>
    </row>
    <row r="81" customFormat="false" ht="15" hidden="false" customHeight="false" outlineLevel="0" collapsed="false">
      <c r="A81" s="539" t="s">
        <v>2508</v>
      </c>
      <c r="B81" s="540" t="s">
        <v>2509</v>
      </c>
      <c r="C81" s="541" t="s">
        <v>7</v>
      </c>
      <c r="D81" s="541" t="s">
        <v>6617</v>
      </c>
      <c r="E81" s="563" t="s">
        <v>6618</v>
      </c>
      <c r="F81" s="563" t="s">
        <v>6619</v>
      </c>
      <c r="G81" s="564" t="s">
        <v>3838</v>
      </c>
      <c r="H81" s="565" t="s">
        <v>6620</v>
      </c>
      <c r="I81" s="503"/>
    </row>
    <row r="82" customFormat="false" ht="15" hidden="false" customHeight="false" outlineLevel="0" collapsed="false">
      <c r="A82" s="539" t="s">
        <v>2472</v>
      </c>
      <c r="B82" s="540" t="s">
        <v>593</v>
      </c>
      <c r="C82" s="541" t="s">
        <v>1199</v>
      </c>
      <c r="D82" s="541" t="s">
        <v>6621</v>
      </c>
      <c r="E82" s="563" t="s">
        <v>6622</v>
      </c>
      <c r="F82" s="563" t="s">
        <v>6623</v>
      </c>
      <c r="G82" s="564" t="s">
        <v>3838</v>
      </c>
      <c r="H82" s="565" t="s">
        <v>6624</v>
      </c>
      <c r="I82" s="503"/>
    </row>
    <row r="83" customFormat="false" ht="15" hidden="false" customHeight="false" outlineLevel="0" collapsed="false">
      <c r="A83" s="539" t="s">
        <v>2381</v>
      </c>
      <c r="B83" s="540" t="s">
        <v>544</v>
      </c>
      <c r="C83" s="541" t="s">
        <v>152</v>
      </c>
      <c r="D83" s="541" t="s">
        <v>6625</v>
      </c>
      <c r="E83" s="563" t="s">
        <v>6626</v>
      </c>
      <c r="F83" s="563" t="s">
        <v>6627</v>
      </c>
      <c r="G83" s="564" t="s">
        <v>3857</v>
      </c>
      <c r="H83" s="565" t="s">
        <v>6628</v>
      </c>
      <c r="I83" s="503"/>
    </row>
    <row r="84" customFormat="false" ht="15" hidden="false" customHeight="false" outlineLevel="0" collapsed="false">
      <c r="A84" s="539" t="s">
        <v>2592</v>
      </c>
      <c r="B84" s="540" t="s">
        <v>649</v>
      </c>
      <c r="C84" s="541" t="s">
        <v>1199</v>
      </c>
      <c r="D84" s="541" t="s">
        <v>6629</v>
      </c>
      <c r="E84" s="563" t="s">
        <v>6630</v>
      </c>
      <c r="F84" s="563" t="s">
        <v>6631</v>
      </c>
      <c r="G84" s="564" t="s">
        <v>3857</v>
      </c>
      <c r="H84" s="565" t="s">
        <v>6632</v>
      </c>
      <c r="I84" s="503"/>
    </row>
    <row r="85" customFormat="false" ht="15" hidden="false" customHeight="false" outlineLevel="0" collapsed="false">
      <c r="A85" s="539" t="s">
        <v>2609</v>
      </c>
      <c r="B85" s="540" t="s">
        <v>659</v>
      </c>
      <c r="C85" s="541" t="s">
        <v>1202</v>
      </c>
      <c r="D85" s="541" t="s">
        <v>6633</v>
      </c>
      <c r="E85" s="563" t="s">
        <v>6634</v>
      </c>
      <c r="F85" s="563" t="s">
        <v>6635</v>
      </c>
      <c r="G85" s="564" t="s">
        <v>3857</v>
      </c>
      <c r="H85" s="565" t="s">
        <v>6636</v>
      </c>
      <c r="I85" s="503"/>
    </row>
    <row r="86" customFormat="false" ht="15" hidden="false" customHeight="false" outlineLevel="0" collapsed="false">
      <c r="A86" s="539" t="s">
        <v>1402</v>
      </c>
      <c r="B86" s="540" t="s">
        <v>1403</v>
      </c>
      <c r="C86" s="541" t="s">
        <v>1100</v>
      </c>
      <c r="D86" s="541" t="s">
        <v>6637</v>
      </c>
      <c r="E86" s="563" t="s">
        <v>6638</v>
      </c>
      <c r="F86" s="563" t="s">
        <v>6639</v>
      </c>
      <c r="G86" s="564" t="s">
        <v>3883</v>
      </c>
      <c r="H86" s="565" t="s">
        <v>4086</v>
      </c>
      <c r="I86" s="503"/>
    </row>
    <row r="87" customFormat="false" ht="15" hidden="false" customHeight="false" outlineLevel="0" collapsed="false">
      <c r="A87" s="539" t="s">
        <v>736</v>
      </c>
      <c r="B87" s="540" t="s">
        <v>1146</v>
      </c>
      <c r="C87" s="541" t="s">
        <v>1147</v>
      </c>
      <c r="D87" s="541" t="s">
        <v>6640</v>
      </c>
      <c r="E87" s="563" t="s">
        <v>6641</v>
      </c>
      <c r="F87" s="563" t="s">
        <v>6642</v>
      </c>
      <c r="G87" s="564" t="s">
        <v>3883</v>
      </c>
      <c r="H87" s="565" t="s">
        <v>6643</v>
      </c>
      <c r="I87" s="503"/>
    </row>
    <row r="88" customFormat="false" ht="15" hidden="false" customHeight="false" outlineLevel="0" collapsed="false">
      <c r="A88" s="539" t="s">
        <v>2983</v>
      </c>
      <c r="B88" s="540" t="s">
        <v>948</v>
      </c>
      <c r="C88" s="541" t="s">
        <v>1483</v>
      </c>
      <c r="D88" s="541" t="s">
        <v>6644</v>
      </c>
      <c r="E88" s="563" t="s">
        <v>6645</v>
      </c>
      <c r="F88" s="563" t="s">
        <v>6646</v>
      </c>
      <c r="G88" s="564" t="s">
        <v>3883</v>
      </c>
      <c r="H88" s="565" t="s">
        <v>6647</v>
      </c>
      <c r="I88" s="503"/>
    </row>
    <row r="89" customFormat="false" ht="15" hidden="false" customHeight="false" outlineLevel="0" collapsed="false">
      <c r="A89" s="539" t="s">
        <v>1915</v>
      </c>
      <c r="B89" s="540" t="s">
        <v>1916</v>
      </c>
      <c r="C89" s="541" t="s">
        <v>7</v>
      </c>
      <c r="D89" s="541" t="s">
        <v>6596</v>
      </c>
      <c r="E89" s="563" t="s">
        <v>6648</v>
      </c>
      <c r="F89" s="563" t="s">
        <v>6649</v>
      </c>
      <c r="G89" s="564" t="s">
        <v>3883</v>
      </c>
      <c r="H89" s="565" t="s">
        <v>6650</v>
      </c>
      <c r="I89" s="503"/>
    </row>
    <row r="90" customFormat="false" ht="15" hidden="false" customHeight="false" outlineLevel="0" collapsed="false">
      <c r="A90" s="539" t="s">
        <v>240</v>
      </c>
      <c r="B90" s="540" t="s">
        <v>1701</v>
      </c>
      <c r="C90" s="541" t="s">
        <v>7</v>
      </c>
      <c r="D90" s="541" t="s">
        <v>6651</v>
      </c>
      <c r="E90" s="563" t="s">
        <v>6652</v>
      </c>
      <c r="F90" s="563" t="s">
        <v>6653</v>
      </c>
      <c r="G90" s="564" t="s">
        <v>3883</v>
      </c>
      <c r="H90" s="565" t="s">
        <v>6654</v>
      </c>
      <c r="I90" s="503"/>
    </row>
    <row r="91" customFormat="false" ht="15" hidden="false" customHeight="false" outlineLevel="0" collapsed="false">
      <c r="A91" s="539" t="s">
        <v>2810</v>
      </c>
      <c r="B91" s="540" t="s">
        <v>2811</v>
      </c>
      <c r="C91" s="541" t="s">
        <v>152</v>
      </c>
      <c r="D91" s="541" t="s">
        <v>6655</v>
      </c>
      <c r="E91" s="563" t="s">
        <v>6656</v>
      </c>
      <c r="F91" s="563" t="s">
        <v>6657</v>
      </c>
      <c r="G91" s="564" t="s">
        <v>3883</v>
      </c>
      <c r="H91" s="565" t="s">
        <v>4128</v>
      </c>
      <c r="I91" s="503"/>
    </row>
    <row r="92" customFormat="false" ht="15" hidden="false" customHeight="false" outlineLevel="0" collapsed="false">
      <c r="A92" s="539" t="s">
        <v>2178</v>
      </c>
      <c r="B92" s="540" t="s">
        <v>2179</v>
      </c>
      <c r="C92" s="541" t="s">
        <v>152</v>
      </c>
      <c r="D92" s="541" t="s">
        <v>6658</v>
      </c>
      <c r="E92" s="563" t="s">
        <v>6659</v>
      </c>
      <c r="F92" s="563" t="s">
        <v>6660</v>
      </c>
      <c r="G92" s="564" t="s">
        <v>3883</v>
      </c>
      <c r="H92" s="565" t="s">
        <v>6661</v>
      </c>
      <c r="I92" s="503"/>
    </row>
    <row r="93" customFormat="false" ht="15" hidden="false" customHeight="false" outlineLevel="0" collapsed="false">
      <c r="A93" s="539" t="s">
        <v>2578</v>
      </c>
      <c r="B93" s="540" t="s">
        <v>641</v>
      </c>
      <c r="C93" s="541" t="s">
        <v>7</v>
      </c>
      <c r="D93" s="541" t="s">
        <v>6662</v>
      </c>
      <c r="E93" s="563" t="s">
        <v>6663</v>
      </c>
      <c r="F93" s="563" t="s">
        <v>6664</v>
      </c>
      <c r="G93" s="564" t="s">
        <v>3896</v>
      </c>
      <c r="H93" s="565" t="s">
        <v>6665</v>
      </c>
      <c r="I93" s="503"/>
    </row>
    <row r="94" customFormat="false" ht="15" hidden="false" customHeight="false" outlineLevel="0" collapsed="false">
      <c r="A94" s="539" t="s">
        <v>930</v>
      </c>
      <c r="B94" s="540" t="s">
        <v>2959</v>
      </c>
      <c r="C94" s="541" t="s">
        <v>152</v>
      </c>
      <c r="D94" s="541" t="s">
        <v>6658</v>
      </c>
      <c r="E94" s="563" t="s">
        <v>6666</v>
      </c>
      <c r="F94" s="563" t="s">
        <v>6667</v>
      </c>
      <c r="G94" s="564" t="s">
        <v>3896</v>
      </c>
      <c r="H94" s="565" t="s">
        <v>4160</v>
      </c>
      <c r="I94" s="503"/>
    </row>
    <row r="95" customFormat="false" ht="15" hidden="false" customHeight="false" outlineLevel="0" collapsed="false">
      <c r="A95" s="539" t="s">
        <v>320</v>
      </c>
      <c r="B95" s="540" t="s">
        <v>321</v>
      </c>
      <c r="C95" s="541" t="s">
        <v>1483</v>
      </c>
      <c r="D95" s="541" t="s">
        <v>6651</v>
      </c>
      <c r="E95" s="563" t="s">
        <v>6668</v>
      </c>
      <c r="F95" s="563" t="s">
        <v>6669</v>
      </c>
      <c r="G95" s="564" t="s">
        <v>3896</v>
      </c>
      <c r="H95" s="565" t="s">
        <v>6670</v>
      </c>
      <c r="I95" s="503"/>
    </row>
    <row r="96" customFormat="false" ht="15" hidden="false" customHeight="false" outlineLevel="0" collapsed="false">
      <c r="A96" s="539" t="s">
        <v>1558</v>
      </c>
      <c r="B96" s="540" t="s">
        <v>1559</v>
      </c>
      <c r="C96" s="541" t="s">
        <v>152</v>
      </c>
      <c r="D96" s="541" t="s">
        <v>6671</v>
      </c>
      <c r="E96" s="563" t="s">
        <v>6672</v>
      </c>
      <c r="F96" s="563" t="s">
        <v>6673</v>
      </c>
      <c r="G96" s="564" t="s">
        <v>3896</v>
      </c>
      <c r="H96" s="565" t="s">
        <v>6674</v>
      </c>
      <c r="I96" s="503"/>
    </row>
    <row r="97" customFormat="false" ht="15" hidden="false" customHeight="false" outlineLevel="0" collapsed="false">
      <c r="A97" s="544" t="s">
        <v>2158</v>
      </c>
      <c r="B97" s="545" t="s">
        <v>2159</v>
      </c>
      <c r="C97" s="546" t="s">
        <v>152</v>
      </c>
      <c r="D97" s="546" t="s">
        <v>6675</v>
      </c>
      <c r="E97" s="566" t="s">
        <v>6676</v>
      </c>
      <c r="F97" s="566" t="s">
        <v>6677</v>
      </c>
      <c r="G97" s="567" t="s">
        <v>3924</v>
      </c>
      <c r="H97" s="568" t="s">
        <v>6678</v>
      </c>
      <c r="I97" s="503"/>
    </row>
    <row r="98" customFormat="false" ht="15" hidden="false" customHeight="false" outlineLevel="0" collapsed="false">
      <c r="A98" s="544" t="s">
        <v>2665</v>
      </c>
      <c r="B98" s="545" t="s">
        <v>2666</v>
      </c>
      <c r="C98" s="546" t="s">
        <v>1483</v>
      </c>
      <c r="D98" s="546" t="s">
        <v>6679</v>
      </c>
      <c r="E98" s="566" t="s">
        <v>6680</v>
      </c>
      <c r="F98" s="566" t="s">
        <v>6681</v>
      </c>
      <c r="G98" s="567" t="s">
        <v>3924</v>
      </c>
      <c r="H98" s="568" t="s">
        <v>4210</v>
      </c>
      <c r="I98" s="503"/>
    </row>
    <row r="99" customFormat="false" ht="15" hidden="false" customHeight="false" outlineLevel="0" collapsed="false">
      <c r="A99" s="544" t="s">
        <v>1247</v>
      </c>
      <c r="B99" s="545" t="s">
        <v>61</v>
      </c>
      <c r="C99" s="546" t="s">
        <v>1100</v>
      </c>
      <c r="D99" s="546" t="s">
        <v>6292</v>
      </c>
      <c r="E99" s="566" t="s">
        <v>6682</v>
      </c>
      <c r="F99" s="566" t="s">
        <v>6683</v>
      </c>
      <c r="G99" s="567" t="s">
        <v>3924</v>
      </c>
      <c r="H99" s="568" t="s">
        <v>6684</v>
      </c>
      <c r="I99" s="503"/>
    </row>
    <row r="100" customFormat="false" ht="15" hidden="false" customHeight="false" outlineLevel="0" collapsed="false">
      <c r="A100" s="544" t="s">
        <v>2543</v>
      </c>
      <c r="B100" s="545" t="s">
        <v>2544</v>
      </c>
      <c r="C100" s="546" t="s">
        <v>7</v>
      </c>
      <c r="D100" s="546" t="s">
        <v>6552</v>
      </c>
      <c r="E100" s="566" t="s">
        <v>6685</v>
      </c>
      <c r="F100" s="566" t="s">
        <v>6686</v>
      </c>
      <c r="G100" s="567" t="s">
        <v>3947</v>
      </c>
      <c r="H100" s="568" t="s">
        <v>6687</v>
      </c>
      <c r="I100" s="503"/>
    </row>
    <row r="101" customFormat="false" ht="15" hidden="false" customHeight="false" outlineLevel="0" collapsed="false">
      <c r="A101" s="544" t="s">
        <v>1669</v>
      </c>
      <c r="B101" s="545" t="s">
        <v>1670</v>
      </c>
      <c r="C101" s="546" t="s">
        <v>1483</v>
      </c>
      <c r="D101" s="546" t="s">
        <v>6688</v>
      </c>
      <c r="E101" s="566" t="s">
        <v>6689</v>
      </c>
      <c r="F101" s="566" t="s">
        <v>6690</v>
      </c>
      <c r="G101" s="567" t="s">
        <v>3947</v>
      </c>
      <c r="H101" s="568" t="s">
        <v>6691</v>
      </c>
      <c r="I101" s="503"/>
    </row>
    <row r="102" customFormat="false" ht="15" hidden="false" customHeight="false" outlineLevel="0" collapsed="false">
      <c r="A102" s="544" t="s">
        <v>343</v>
      </c>
      <c r="B102" s="545" t="s">
        <v>1893</v>
      </c>
      <c r="C102" s="546" t="s">
        <v>1100</v>
      </c>
      <c r="D102" s="546" t="s">
        <v>6565</v>
      </c>
      <c r="E102" s="566" t="s">
        <v>6692</v>
      </c>
      <c r="F102" s="566" t="s">
        <v>6693</v>
      </c>
      <c r="G102" s="567" t="s">
        <v>3947</v>
      </c>
      <c r="H102" s="568" t="s">
        <v>6694</v>
      </c>
      <c r="I102" s="503"/>
    </row>
    <row r="103" customFormat="false" ht="15" hidden="false" customHeight="false" outlineLevel="0" collapsed="false">
      <c r="A103" s="544" t="s">
        <v>2639</v>
      </c>
      <c r="B103" s="545" t="s">
        <v>6695</v>
      </c>
      <c r="C103" s="546" t="s">
        <v>1483</v>
      </c>
      <c r="D103" s="546" t="s">
        <v>6696</v>
      </c>
      <c r="E103" s="566" t="s">
        <v>6697</v>
      </c>
      <c r="F103" s="566" t="s">
        <v>6698</v>
      </c>
      <c r="G103" s="567" t="s">
        <v>3947</v>
      </c>
      <c r="H103" s="568" t="s">
        <v>6699</v>
      </c>
      <c r="I103" s="503"/>
    </row>
    <row r="104" customFormat="false" ht="15" hidden="false" customHeight="false" outlineLevel="0" collapsed="false">
      <c r="A104" s="544" t="s">
        <v>1299</v>
      </c>
      <c r="B104" s="545" t="s">
        <v>1300</v>
      </c>
      <c r="C104" s="546" t="s">
        <v>65</v>
      </c>
      <c r="D104" s="546" t="s">
        <v>6700</v>
      </c>
      <c r="E104" s="566" t="s">
        <v>5334</v>
      </c>
      <c r="F104" s="566" t="s">
        <v>6701</v>
      </c>
      <c r="G104" s="567" t="s">
        <v>3947</v>
      </c>
      <c r="H104" s="568" t="s">
        <v>6702</v>
      </c>
      <c r="I104" s="503"/>
    </row>
    <row r="105" customFormat="false" ht="15" hidden="false" customHeight="false" outlineLevel="0" collapsed="false">
      <c r="A105" s="544" t="s">
        <v>830</v>
      </c>
      <c r="B105" s="545" t="s">
        <v>2837</v>
      </c>
      <c r="C105" s="546" t="s">
        <v>7</v>
      </c>
      <c r="D105" s="546" t="s">
        <v>6703</v>
      </c>
      <c r="E105" s="566" t="s">
        <v>6704</v>
      </c>
      <c r="F105" s="566" t="s">
        <v>6705</v>
      </c>
      <c r="G105" s="567" t="s">
        <v>3977</v>
      </c>
      <c r="H105" s="568" t="s">
        <v>6706</v>
      </c>
      <c r="I105" s="503"/>
    </row>
    <row r="106" customFormat="false" ht="15" hidden="false" customHeight="false" outlineLevel="0" collapsed="false">
      <c r="A106" s="544" t="s">
        <v>2163</v>
      </c>
      <c r="B106" s="545" t="s">
        <v>2164</v>
      </c>
      <c r="C106" s="546" t="s">
        <v>152</v>
      </c>
      <c r="D106" s="546" t="s">
        <v>6658</v>
      </c>
      <c r="E106" s="566" t="s">
        <v>6707</v>
      </c>
      <c r="F106" s="566" t="s">
        <v>6708</v>
      </c>
      <c r="G106" s="567" t="s">
        <v>3998</v>
      </c>
      <c r="H106" s="568" t="s">
        <v>6709</v>
      </c>
      <c r="I106" s="503"/>
    </row>
    <row r="107" customFormat="false" ht="15" hidden="false" customHeight="false" outlineLevel="0" collapsed="false">
      <c r="A107" s="544" t="s">
        <v>1309</v>
      </c>
      <c r="B107" s="545" t="s">
        <v>1310</v>
      </c>
      <c r="C107" s="546" t="s">
        <v>65</v>
      </c>
      <c r="D107" s="546" t="s">
        <v>6710</v>
      </c>
      <c r="E107" s="566" t="s">
        <v>6711</v>
      </c>
      <c r="F107" s="566" t="s">
        <v>6712</v>
      </c>
      <c r="G107" s="567" t="s">
        <v>3998</v>
      </c>
      <c r="H107" s="568" t="s">
        <v>6713</v>
      </c>
      <c r="I107" s="503"/>
    </row>
    <row r="108" customFormat="false" ht="15" hidden="false" customHeight="false" outlineLevel="0" collapsed="false">
      <c r="A108" s="544" t="s">
        <v>915</v>
      </c>
      <c r="B108" s="545" t="s">
        <v>916</v>
      </c>
      <c r="C108" s="546" t="s">
        <v>7</v>
      </c>
      <c r="D108" s="546" t="s">
        <v>6714</v>
      </c>
      <c r="E108" s="566" t="s">
        <v>6715</v>
      </c>
      <c r="F108" s="566" t="s">
        <v>6716</v>
      </c>
      <c r="G108" s="567" t="s">
        <v>3998</v>
      </c>
      <c r="H108" s="568" t="s">
        <v>6717</v>
      </c>
      <c r="I108" s="503"/>
    </row>
    <row r="109" customFormat="false" ht="15" hidden="false" customHeight="false" outlineLevel="0" collapsed="false">
      <c r="A109" s="544" t="s">
        <v>266</v>
      </c>
      <c r="B109" s="545" t="s">
        <v>267</v>
      </c>
      <c r="C109" s="546" t="s">
        <v>1100</v>
      </c>
      <c r="D109" s="546" t="s">
        <v>6718</v>
      </c>
      <c r="E109" s="566" t="s">
        <v>6719</v>
      </c>
      <c r="F109" s="566" t="s">
        <v>6720</v>
      </c>
      <c r="G109" s="567" t="s">
        <v>3998</v>
      </c>
      <c r="H109" s="568" t="s">
        <v>4311</v>
      </c>
      <c r="I109" s="503"/>
    </row>
    <row r="110" customFormat="false" ht="15" hidden="false" customHeight="false" outlineLevel="0" collapsed="false">
      <c r="A110" s="544" t="s">
        <v>2554</v>
      </c>
      <c r="B110" s="545" t="s">
        <v>632</v>
      </c>
      <c r="C110" s="546" t="s">
        <v>1199</v>
      </c>
      <c r="D110" s="546" t="s">
        <v>6347</v>
      </c>
      <c r="E110" s="566" t="s">
        <v>6721</v>
      </c>
      <c r="F110" s="566" t="s">
        <v>6722</v>
      </c>
      <c r="G110" s="567" t="s">
        <v>3998</v>
      </c>
      <c r="H110" s="568" t="s">
        <v>6723</v>
      </c>
      <c r="I110" s="503"/>
    </row>
    <row r="111" customFormat="false" ht="15" hidden="false" customHeight="false" outlineLevel="0" collapsed="false">
      <c r="A111" s="544" t="s">
        <v>1748</v>
      </c>
      <c r="B111" s="545" t="s">
        <v>1749</v>
      </c>
      <c r="C111" s="546" t="s">
        <v>1676</v>
      </c>
      <c r="D111" s="546" t="s">
        <v>6724</v>
      </c>
      <c r="E111" s="566" t="s">
        <v>6725</v>
      </c>
      <c r="F111" s="566" t="s">
        <v>6726</v>
      </c>
      <c r="G111" s="567" t="s">
        <v>4040</v>
      </c>
      <c r="H111" s="568" t="s">
        <v>6727</v>
      </c>
      <c r="I111" s="503"/>
    </row>
    <row r="112" customFormat="false" ht="15" hidden="false" customHeight="false" outlineLevel="0" collapsed="false">
      <c r="A112" s="544" t="s">
        <v>2397</v>
      </c>
      <c r="B112" s="545" t="s">
        <v>2398</v>
      </c>
      <c r="C112" s="546" t="s">
        <v>152</v>
      </c>
      <c r="D112" s="546" t="s">
        <v>6728</v>
      </c>
      <c r="E112" s="566" t="s">
        <v>6729</v>
      </c>
      <c r="F112" s="566" t="s">
        <v>6730</v>
      </c>
      <c r="G112" s="567" t="s">
        <v>4040</v>
      </c>
      <c r="H112" s="568" t="s">
        <v>6731</v>
      </c>
      <c r="I112" s="503"/>
    </row>
    <row r="113" customFormat="false" ht="15" hidden="false" customHeight="false" outlineLevel="0" collapsed="false">
      <c r="A113" s="544" t="s">
        <v>1780</v>
      </c>
      <c r="B113" s="545" t="s">
        <v>1781</v>
      </c>
      <c r="C113" s="546" t="s">
        <v>1483</v>
      </c>
      <c r="D113" s="546" t="s">
        <v>6732</v>
      </c>
      <c r="E113" s="566" t="s">
        <v>6733</v>
      </c>
      <c r="F113" s="566" t="s">
        <v>6734</v>
      </c>
      <c r="G113" s="567" t="s">
        <v>4040</v>
      </c>
      <c r="H113" s="568" t="s">
        <v>4358</v>
      </c>
      <c r="I113" s="503"/>
    </row>
    <row r="114" customFormat="false" ht="15" hidden="false" customHeight="false" outlineLevel="0" collapsed="false">
      <c r="A114" s="544" t="s">
        <v>2526</v>
      </c>
      <c r="B114" s="545" t="s">
        <v>2527</v>
      </c>
      <c r="C114" s="546" t="s">
        <v>7</v>
      </c>
      <c r="D114" s="546" t="s">
        <v>6633</v>
      </c>
      <c r="E114" s="566" t="s">
        <v>6735</v>
      </c>
      <c r="F114" s="566" t="s">
        <v>6736</v>
      </c>
      <c r="G114" s="567" t="s">
        <v>4040</v>
      </c>
      <c r="H114" s="568" t="s">
        <v>6737</v>
      </c>
      <c r="I114" s="503"/>
    </row>
    <row r="115" customFormat="false" ht="15" hidden="false" customHeight="false" outlineLevel="0" collapsed="false">
      <c r="A115" s="544" t="s">
        <v>2385</v>
      </c>
      <c r="B115" s="545" t="s">
        <v>546</v>
      </c>
      <c r="C115" s="546" t="s">
        <v>152</v>
      </c>
      <c r="D115" s="546" t="s">
        <v>6738</v>
      </c>
      <c r="E115" s="566" t="s">
        <v>6739</v>
      </c>
      <c r="F115" s="566" t="s">
        <v>6740</v>
      </c>
      <c r="G115" s="567" t="s">
        <v>4040</v>
      </c>
      <c r="H115" s="568" t="s">
        <v>6741</v>
      </c>
      <c r="I115" s="503"/>
    </row>
    <row r="116" customFormat="false" ht="15" hidden="false" customHeight="false" outlineLevel="0" collapsed="false">
      <c r="A116" s="544" t="s">
        <v>2409</v>
      </c>
      <c r="B116" s="545" t="s">
        <v>686</v>
      </c>
      <c r="C116" s="546" t="s">
        <v>152</v>
      </c>
      <c r="D116" s="546" t="s">
        <v>6742</v>
      </c>
      <c r="E116" s="566" t="s">
        <v>6743</v>
      </c>
      <c r="F116" s="566" t="s">
        <v>6744</v>
      </c>
      <c r="G116" s="567" t="s">
        <v>4040</v>
      </c>
      <c r="H116" s="568" t="s">
        <v>6745</v>
      </c>
      <c r="I116" s="503"/>
    </row>
    <row r="117" customFormat="false" ht="15" hidden="false" customHeight="false" outlineLevel="0" collapsed="false">
      <c r="A117" s="544" t="s">
        <v>2979</v>
      </c>
      <c r="B117" s="545" t="s">
        <v>945</v>
      </c>
      <c r="C117" s="546" t="s">
        <v>1483</v>
      </c>
      <c r="D117" s="546" t="s">
        <v>6746</v>
      </c>
      <c r="E117" s="566" t="s">
        <v>6747</v>
      </c>
      <c r="F117" s="566" t="s">
        <v>6748</v>
      </c>
      <c r="G117" s="567" t="s">
        <v>4040</v>
      </c>
      <c r="H117" s="568" t="s">
        <v>6749</v>
      </c>
      <c r="I117" s="503"/>
    </row>
    <row r="118" customFormat="false" ht="15" hidden="false" customHeight="false" outlineLevel="0" collapsed="false">
      <c r="A118" s="544" t="s">
        <v>337</v>
      </c>
      <c r="B118" s="545" t="s">
        <v>1882</v>
      </c>
      <c r="C118" s="546" t="s">
        <v>1100</v>
      </c>
      <c r="D118" s="546" t="s">
        <v>6750</v>
      </c>
      <c r="E118" s="566" t="s">
        <v>6751</v>
      </c>
      <c r="F118" s="566" t="s">
        <v>6752</v>
      </c>
      <c r="G118" s="567" t="s">
        <v>4040</v>
      </c>
      <c r="H118" s="568" t="s">
        <v>4410</v>
      </c>
      <c r="I118" s="503"/>
    </row>
    <row r="119" customFormat="false" ht="15" hidden="false" customHeight="false" outlineLevel="0" collapsed="false">
      <c r="A119" s="544" t="s">
        <v>1561</v>
      </c>
      <c r="B119" s="545" t="s">
        <v>1562</v>
      </c>
      <c r="C119" s="546" t="s">
        <v>1100</v>
      </c>
      <c r="D119" s="546" t="s">
        <v>6753</v>
      </c>
      <c r="E119" s="566" t="s">
        <v>6754</v>
      </c>
      <c r="F119" s="566" t="s">
        <v>6755</v>
      </c>
      <c r="G119" s="567" t="s">
        <v>4040</v>
      </c>
      <c r="H119" s="568" t="s">
        <v>4419</v>
      </c>
      <c r="I119" s="503"/>
    </row>
    <row r="120" customFormat="false" ht="15" hidden="false" customHeight="false" outlineLevel="0" collapsed="false">
      <c r="A120" s="544" t="s">
        <v>759</v>
      </c>
      <c r="B120" s="545" t="s">
        <v>2741</v>
      </c>
      <c r="C120" s="546" t="s">
        <v>7</v>
      </c>
      <c r="D120" s="546" t="s">
        <v>6586</v>
      </c>
      <c r="E120" s="566" t="s">
        <v>6756</v>
      </c>
      <c r="F120" s="566" t="s">
        <v>6757</v>
      </c>
      <c r="G120" s="567" t="s">
        <v>4080</v>
      </c>
      <c r="H120" s="568" t="s">
        <v>6758</v>
      </c>
      <c r="I120" s="503"/>
    </row>
    <row r="121" customFormat="false" ht="15" hidden="false" customHeight="false" outlineLevel="0" collapsed="false">
      <c r="A121" s="544" t="s">
        <v>1369</v>
      </c>
      <c r="B121" s="545" t="s">
        <v>1370</v>
      </c>
      <c r="C121" s="546" t="s">
        <v>65</v>
      </c>
      <c r="D121" s="546" t="s">
        <v>6759</v>
      </c>
      <c r="E121" s="566" t="s">
        <v>6760</v>
      </c>
      <c r="F121" s="566" t="s">
        <v>6761</v>
      </c>
      <c r="G121" s="567" t="s">
        <v>4080</v>
      </c>
      <c r="H121" s="568" t="s">
        <v>6762</v>
      </c>
      <c r="I121" s="503"/>
    </row>
    <row r="122" customFormat="false" ht="15" hidden="false" customHeight="false" outlineLevel="0" collapsed="false">
      <c r="A122" s="544" t="s">
        <v>2057</v>
      </c>
      <c r="B122" s="545" t="s">
        <v>2058</v>
      </c>
      <c r="C122" s="546" t="s">
        <v>7</v>
      </c>
      <c r="D122" s="546" t="s">
        <v>6417</v>
      </c>
      <c r="E122" s="566" t="s">
        <v>6763</v>
      </c>
      <c r="F122" s="566" t="s">
        <v>6763</v>
      </c>
      <c r="G122" s="567" t="s">
        <v>4080</v>
      </c>
      <c r="H122" s="568" t="s">
        <v>6764</v>
      </c>
      <c r="I122" s="503"/>
    </row>
    <row r="123" customFormat="false" ht="15" hidden="false" customHeight="false" outlineLevel="0" collapsed="false">
      <c r="A123" s="544" t="s">
        <v>2566</v>
      </c>
      <c r="B123" s="545" t="s">
        <v>635</v>
      </c>
      <c r="C123" s="546" t="s">
        <v>7</v>
      </c>
      <c r="D123" s="546" t="s">
        <v>6596</v>
      </c>
      <c r="E123" s="566" t="s">
        <v>6765</v>
      </c>
      <c r="F123" s="566" t="s">
        <v>6766</v>
      </c>
      <c r="G123" s="567" t="s">
        <v>4080</v>
      </c>
      <c r="H123" s="568" t="s">
        <v>6767</v>
      </c>
      <c r="I123" s="503"/>
    </row>
    <row r="124" customFormat="false" ht="15" hidden="false" customHeight="false" outlineLevel="0" collapsed="false">
      <c r="A124" s="544" t="s">
        <v>839</v>
      </c>
      <c r="B124" s="545" t="s">
        <v>2854</v>
      </c>
      <c r="C124" s="546" t="s">
        <v>152</v>
      </c>
      <c r="D124" s="546" t="s">
        <v>6768</v>
      </c>
      <c r="E124" s="566" t="s">
        <v>6157</v>
      </c>
      <c r="F124" s="566" t="s">
        <v>6769</v>
      </c>
      <c r="G124" s="567" t="s">
        <v>4080</v>
      </c>
      <c r="H124" s="568" t="s">
        <v>4469</v>
      </c>
      <c r="I124" s="503"/>
    </row>
    <row r="125" customFormat="false" ht="15" hidden="false" customHeight="false" outlineLevel="0" collapsed="false">
      <c r="A125" s="544" t="s">
        <v>2570</v>
      </c>
      <c r="B125" s="545" t="s">
        <v>638</v>
      </c>
      <c r="C125" s="546" t="s">
        <v>1199</v>
      </c>
      <c r="D125" s="546" t="s">
        <v>6651</v>
      </c>
      <c r="E125" s="566" t="s">
        <v>6770</v>
      </c>
      <c r="F125" s="566" t="s">
        <v>6771</v>
      </c>
      <c r="G125" s="567" t="s">
        <v>4080</v>
      </c>
      <c r="H125" s="568" t="s">
        <v>4478</v>
      </c>
      <c r="I125" s="503"/>
    </row>
    <row r="126" customFormat="false" ht="15" hidden="false" customHeight="false" outlineLevel="0" collapsed="false">
      <c r="A126" s="544" t="s">
        <v>871</v>
      </c>
      <c r="B126" s="545" t="s">
        <v>872</v>
      </c>
      <c r="C126" s="546" t="s">
        <v>1483</v>
      </c>
      <c r="D126" s="546" t="s">
        <v>6772</v>
      </c>
      <c r="E126" s="566" t="s">
        <v>6773</v>
      </c>
      <c r="F126" s="566" t="s">
        <v>6774</v>
      </c>
      <c r="G126" s="567" t="s">
        <v>4080</v>
      </c>
      <c r="H126" s="568" t="s">
        <v>4486</v>
      </c>
      <c r="I126" s="503"/>
    </row>
    <row r="127" customFormat="false" ht="15" hidden="false" customHeight="false" outlineLevel="0" collapsed="false">
      <c r="A127" s="544" t="s">
        <v>1775</v>
      </c>
      <c r="B127" s="545" t="s">
        <v>1776</v>
      </c>
      <c r="C127" s="546" t="s">
        <v>1483</v>
      </c>
      <c r="D127" s="546" t="s">
        <v>6732</v>
      </c>
      <c r="E127" s="566" t="s">
        <v>6775</v>
      </c>
      <c r="F127" s="566" t="s">
        <v>6776</v>
      </c>
      <c r="G127" s="567" t="s">
        <v>4134</v>
      </c>
      <c r="H127" s="568" t="s">
        <v>6777</v>
      </c>
      <c r="I127" s="503"/>
    </row>
    <row r="128" customFormat="false" ht="15" hidden="false" customHeight="false" outlineLevel="0" collapsed="false">
      <c r="A128" s="544" t="s">
        <v>2289</v>
      </c>
      <c r="B128" s="545" t="s">
        <v>506</v>
      </c>
      <c r="C128" s="546" t="s">
        <v>1199</v>
      </c>
      <c r="D128" s="546" t="s">
        <v>6417</v>
      </c>
      <c r="E128" s="566" t="s">
        <v>6778</v>
      </c>
      <c r="F128" s="566" t="s">
        <v>6778</v>
      </c>
      <c r="G128" s="567" t="s">
        <v>4134</v>
      </c>
      <c r="H128" s="568" t="s">
        <v>6779</v>
      </c>
      <c r="I128" s="503"/>
    </row>
    <row r="129" customFormat="false" ht="15" hidden="false" customHeight="false" outlineLevel="0" collapsed="false">
      <c r="A129" s="544" t="s">
        <v>1965</v>
      </c>
      <c r="B129" s="545" t="s">
        <v>1966</v>
      </c>
      <c r="C129" s="546" t="s">
        <v>7</v>
      </c>
      <c r="D129" s="546" t="s">
        <v>6742</v>
      </c>
      <c r="E129" s="566" t="s">
        <v>6780</v>
      </c>
      <c r="F129" s="566" t="s">
        <v>6781</v>
      </c>
      <c r="G129" s="567" t="s">
        <v>4134</v>
      </c>
      <c r="H129" s="568" t="s">
        <v>6782</v>
      </c>
      <c r="I129" s="503"/>
    </row>
    <row r="130" customFormat="false" ht="15" hidden="false" customHeight="false" outlineLevel="0" collapsed="false">
      <c r="A130" s="544" t="s">
        <v>2801</v>
      </c>
      <c r="B130" s="545" t="s">
        <v>2802</v>
      </c>
      <c r="C130" s="546" t="s">
        <v>152</v>
      </c>
      <c r="D130" s="546" t="s">
        <v>6783</v>
      </c>
      <c r="E130" s="566" t="s">
        <v>6784</v>
      </c>
      <c r="F130" s="566" t="s">
        <v>6785</v>
      </c>
      <c r="G130" s="567" t="s">
        <v>4134</v>
      </c>
      <c r="H130" s="568" t="s">
        <v>6786</v>
      </c>
      <c r="I130" s="503"/>
    </row>
    <row r="131" customFormat="false" ht="15" hidden="false" customHeight="false" outlineLevel="0" collapsed="false">
      <c r="A131" s="544" t="s">
        <v>1944</v>
      </c>
      <c r="B131" s="545" t="s">
        <v>1945</v>
      </c>
      <c r="C131" s="546" t="s">
        <v>7</v>
      </c>
      <c r="D131" s="546" t="s">
        <v>6596</v>
      </c>
      <c r="E131" s="566" t="s">
        <v>6787</v>
      </c>
      <c r="F131" s="566" t="s">
        <v>6788</v>
      </c>
      <c r="G131" s="567" t="s">
        <v>4134</v>
      </c>
      <c r="H131" s="568" t="s">
        <v>6789</v>
      </c>
      <c r="I131" s="503"/>
    </row>
    <row r="132" customFormat="false" ht="15" hidden="false" customHeight="false" outlineLevel="0" collapsed="false">
      <c r="A132" s="544" t="s">
        <v>924</v>
      </c>
      <c r="B132" s="545" t="s">
        <v>925</v>
      </c>
      <c r="C132" s="546" t="s">
        <v>7</v>
      </c>
      <c r="D132" s="546" t="s">
        <v>6790</v>
      </c>
      <c r="E132" s="566" t="s">
        <v>6791</v>
      </c>
      <c r="F132" s="566" t="s">
        <v>6792</v>
      </c>
      <c r="G132" s="567" t="s">
        <v>4134</v>
      </c>
      <c r="H132" s="568" t="s">
        <v>4543</v>
      </c>
      <c r="I132" s="503"/>
    </row>
    <row r="133" customFormat="false" ht="15" hidden="false" customHeight="false" outlineLevel="0" collapsed="false">
      <c r="A133" s="544" t="s">
        <v>1951</v>
      </c>
      <c r="B133" s="545" t="s">
        <v>1952</v>
      </c>
      <c r="C133" s="546" t="s">
        <v>7</v>
      </c>
      <c r="D133" s="546" t="s">
        <v>6679</v>
      </c>
      <c r="E133" s="566" t="s">
        <v>6793</v>
      </c>
      <c r="F133" s="566" t="s">
        <v>6794</v>
      </c>
      <c r="G133" s="567" t="s">
        <v>4134</v>
      </c>
      <c r="H133" s="568" t="s">
        <v>6795</v>
      </c>
      <c r="I133" s="503"/>
    </row>
    <row r="134" customFormat="false" ht="15" hidden="false" customHeight="false" outlineLevel="0" collapsed="false">
      <c r="A134" s="544" t="s">
        <v>311</v>
      </c>
      <c r="B134" s="545" t="s">
        <v>312</v>
      </c>
      <c r="C134" s="546" t="s">
        <v>1199</v>
      </c>
      <c r="D134" s="546" t="s">
        <v>6679</v>
      </c>
      <c r="E134" s="566" t="s">
        <v>6796</v>
      </c>
      <c r="F134" s="566" t="s">
        <v>6797</v>
      </c>
      <c r="G134" s="567" t="s">
        <v>4209</v>
      </c>
      <c r="H134" s="568" t="s">
        <v>4561</v>
      </c>
      <c r="I134" s="503"/>
    </row>
    <row r="135" customFormat="false" ht="15" hidden="false" customHeight="false" outlineLevel="0" collapsed="false">
      <c r="A135" s="544" t="s">
        <v>2322</v>
      </c>
      <c r="B135" s="545" t="s">
        <v>2323</v>
      </c>
      <c r="C135" s="546" t="s">
        <v>7</v>
      </c>
      <c r="D135" s="546" t="s">
        <v>6633</v>
      </c>
      <c r="E135" s="566" t="s">
        <v>6798</v>
      </c>
      <c r="F135" s="566" t="s">
        <v>6799</v>
      </c>
      <c r="G135" s="567" t="s">
        <v>4209</v>
      </c>
      <c r="H135" s="568" t="s">
        <v>6800</v>
      </c>
      <c r="I135" s="503"/>
    </row>
    <row r="136" customFormat="false" ht="15" hidden="false" customHeight="false" outlineLevel="0" collapsed="false">
      <c r="A136" s="544" t="s">
        <v>2522</v>
      </c>
      <c r="B136" s="545" t="s">
        <v>620</v>
      </c>
      <c r="C136" s="546" t="s">
        <v>1199</v>
      </c>
      <c r="D136" s="546" t="s">
        <v>6617</v>
      </c>
      <c r="E136" s="566" t="s">
        <v>6801</v>
      </c>
      <c r="F136" s="566" t="s">
        <v>6802</v>
      </c>
      <c r="G136" s="567" t="s">
        <v>4209</v>
      </c>
      <c r="H136" s="568" t="s">
        <v>4579</v>
      </c>
      <c r="I136" s="503"/>
    </row>
    <row r="137" customFormat="false" ht="15" hidden="false" customHeight="false" outlineLevel="0" collapsed="false">
      <c r="A137" s="544" t="s">
        <v>249</v>
      </c>
      <c r="B137" s="545" t="s">
        <v>1715</v>
      </c>
      <c r="C137" s="546" t="s">
        <v>7</v>
      </c>
      <c r="D137" s="546" t="s">
        <v>6586</v>
      </c>
      <c r="E137" s="566" t="s">
        <v>6803</v>
      </c>
      <c r="F137" s="566" t="s">
        <v>6804</v>
      </c>
      <c r="G137" s="567" t="s">
        <v>4209</v>
      </c>
      <c r="H137" s="568" t="s">
        <v>4587</v>
      </c>
      <c r="I137" s="503"/>
    </row>
    <row r="138" customFormat="false" ht="15" hidden="false" customHeight="false" outlineLevel="0" collapsed="false">
      <c r="A138" s="544" t="s">
        <v>784</v>
      </c>
      <c r="B138" s="545" t="s">
        <v>806</v>
      </c>
      <c r="C138" s="546" t="s">
        <v>1199</v>
      </c>
      <c r="D138" s="546" t="s">
        <v>6805</v>
      </c>
      <c r="E138" s="566" t="s">
        <v>6806</v>
      </c>
      <c r="F138" s="566" t="s">
        <v>6807</v>
      </c>
      <c r="G138" s="567" t="s">
        <v>4209</v>
      </c>
      <c r="H138" s="568" t="s">
        <v>4596</v>
      </c>
      <c r="I138" s="503"/>
    </row>
    <row r="139" customFormat="false" ht="15" hidden="false" customHeight="false" outlineLevel="0" collapsed="false">
      <c r="A139" s="544" t="s">
        <v>756</v>
      </c>
      <c r="B139" s="545" t="s">
        <v>2737</v>
      </c>
      <c r="C139" s="546" t="s">
        <v>7</v>
      </c>
      <c r="D139" s="546" t="s">
        <v>6417</v>
      </c>
      <c r="E139" s="566" t="s">
        <v>6808</v>
      </c>
      <c r="F139" s="566" t="s">
        <v>6808</v>
      </c>
      <c r="G139" s="567" t="s">
        <v>4209</v>
      </c>
      <c r="H139" s="568" t="s">
        <v>4606</v>
      </c>
      <c r="I139" s="503"/>
    </row>
    <row r="140" customFormat="false" ht="15" hidden="false" customHeight="false" outlineLevel="0" collapsed="false">
      <c r="A140" s="544" t="s">
        <v>349</v>
      </c>
      <c r="B140" s="545" t="s">
        <v>1903</v>
      </c>
      <c r="C140" s="546" t="s">
        <v>7</v>
      </c>
      <c r="D140" s="546" t="s">
        <v>6633</v>
      </c>
      <c r="E140" s="566" t="s">
        <v>6809</v>
      </c>
      <c r="F140" s="566" t="s">
        <v>6810</v>
      </c>
      <c r="G140" s="567" t="s">
        <v>4209</v>
      </c>
      <c r="H140" s="568" t="s">
        <v>4612</v>
      </c>
      <c r="I140" s="503"/>
    </row>
    <row r="141" customFormat="false" ht="15" hidden="false" customHeight="false" outlineLevel="0" collapsed="false">
      <c r="A141" s="544" t="s">
        <v>1975</v>
      </c>
      <c r="B141" s="545" t="s">
        <v>1976</v>
      </c>
      <c r="C141" s="546" t="s">
        <v>1199</v>
      </c>
      <c r="D141" s="546" t="s">
        <v>6596</v>
      </c>
      <c r="E141" s="566" t="s">
        <v>6811</v>
      </c>
      <c r="F141" s="566" t="s">
        <v>6812</v>
      </c>
      <c r="G141" s="567" t="s">
        <v>4209</v>
      </c>
      <c r="H141" s="568" t="s">
        <v>4620</v>
      </c>
      <c r="I141" s="503"/>
    </row>
    <row r="142" customFormat="false" ht="15" hidden="false" customHeight="false" outlineLevel="0" collapsed="false">
      <c r="A142" s="544" t="s">
        <v>2089</v>
      </c>
      <c r="B142" s="545" t="s">
        <v>6813</v>
      </c>
      <c r="C142" s="546" t="s">
        <v>1199</v>
      </c>
      <c r="D142" s="546" t="s">
        <v>6472</v>
      </c>
      <c r="E142" s="566" t="s">
        <v>6814</v>
      </c>
      <c r="F142" s="566" t="s">
        <v>6815</v>
      </c>
      <c r="G142" s="567" t="s">
        <v>4209</v>
      </c>
      <c r="H142" s="568" t="s">
        <v>4632</v>
      </c>
      <c r="I142" s="503"/>
    </row>
    <row r="143" customFormat="false" ht="15" hidden="false" customHeight="false" outlineLevel="0" collapsed="false">
      <c r="A143" s="544" t="s">
        <v>328</v>
      </c>
      <c r="B143" s="545" t="s">
        <v>1844</v>
      </c>
      <c r="C143" s="546" t="s">
        <v>1100</v>
      </c>
      <c r="D143" s="546" t="s">
        <v>6357</v>
      </c>
      <c r="E143" s="566" t="s">
        <v>3502</v>
      </c>
      <c r="F143" s="566" t="s">
        <v>6816</v>
      </c>
      <c r="G143" s="567" t="s">
        <v>4209</v>
      </c>
      <c r="H143" s="568" t="s">
        <v>6817</v>
      </c>
      <c r="I143" s="503"/>
    </row>
    <row r="144" customFormat="false" ht="15" hidden="false" customHeight="false" outlineLevel="0" collapsed="false">
      <c r="A144" s="544" t="s">
        <v>2586</v>
      </c>
      <c r="B144" s="545" t="s">
        <v>646</v>
      </c>
      <c r="C144" s="546" t="s">
        <v>7</v>
      </c>
      <c r="D144" s="546" t="s">
        <v>6586</v>
      </c>
      <c r="E144" s="566" t="s">
        <v>6818</v>
      </c>
      <c r="F144" s="566" t="s">
        <v>6819</v>
      </c>
      <c r="G144" s="567" t="s">
        <v>4209</v>
      </c>
      <c r="H144" s="568" t="s">
        <v>6820</v>
      </c>
      <c r="I144" s="503"/>
    </row>
    <row r="145" customFormat="false" ht="15" hidden="false" customHeight="false" outlineLevel="0" collapsed="false">
      <c r="A145" s="544" t="s">
        <v>808</v>
      </c>
      <c r="B145" s="545" t="s">
        <v>809</v>
      </c>
      <c r="C145" s="546" t="s">
        <v>7</v>
      </c>
      <c r="D145" s="546" t="s">
        <v>6347</v>
      </c>
      <c r="E145" s="566" t="s">
        <v>6821</v>
      </c>
      <c r="F145" s="566" t="s">
        <v>6822</v>
      </c>
      <c r="G145" s="567" t="s">
        <v>4209</v>
      </c>
      <c r="H145" s="568" t="s">
        <v>6823</v>
      </c>
      <c r="I145" s="503"/>
    </row>
    <row r="146" customFormat="false" ht="15" hidden="false" customHeight="false" outlineLevel="0" collapsed="false">
      <c r="A146" s="544" t="s">
        <v>2229</v>
      </c>
      <c r="B146" s="545" t="s">
        <v>2230</v>
      </c>
      <c r="C146" s="546" t="s">
        <v>7</v>
      </c>
      <c r="D146" s="546" t="s">
        <v>6824</v>
      </c>
      <c r="E146" s="566" t="s">
        <v>6825</v>
      </c>
      <c r="F146" s="566" t="s">
        <v>6826</v>
      </c>
      <c r="G146" s="567" t="s">
        <v>4209</v>
      </c>
      <c r="H146" s="568" t="s">
        <v>4668</v>
      </c>
      <c r="I146" s="503"/>
    </row>
    <row r="147" customFormat="false" ht="15" hidden="false" customHeight="false" outlineLevel="0" collapsed="false">
      <c r="A147" s="544" t="s">
        <v>1010</v>
      </c>
      <c r="B147" s="545" t="s">
        <v>1011</v>
      </c>
      <c r="C147" s="546" t="s">
        <v>1147</v>
      </c>
      <c r="D147" s="546" t="s">
        <v>6827</v>
      </c>
      <c r="E147" s="566" t="s">
        <v>6828</v>
      </c>
      <c r="F147" s="566" t="s">
        <v>6829</v>
      </c>
      <c r="G147" s="567" t="s">
        <v>4209</v>
      </c>
      <c r="H147" s="568" t="s">
        <v>6830</v>
      </c>
      <c r="I147" s="503"/>
    </row>
    <row r="148" customFormat="false" ht="15" hidden="false" customHeight="false" outlineLevel="0" collapsed="false">
      <c r="A148" s="544" t="s">
        <v>881</v>
      </c>
      <c r="B148" s="545" t="s">
        <v>2910</v>
      </c>
      <c r="C148" s="546" t="s">
        <v>152</v>
      </c>
      <c r="D148" s="546" t="s">
        <v>6831</v>
      </c>
      <c r="E148" s="566" t="s">
        <v>6832</v>
      </c>
      <c r="F148" s="566" t="s">
        <v>6833</v>
      </c>
      <c r="G148" s="567" t="s">
        <v>4310</v>
      </c>
      <c r="H148" s="568" t="s">
        <v>4681</v>
      </c>
      <c r="I148" s="503"/>
    </row>
    <row r="149" customFormat="false" ht="15" hidden="false" customHeight="false" outlineLevel="0" collapsed="false">
      <c r="A149" s="544" t="s">
        <v>6834</v>
      </c>
      <c r="B149" s="545" t="s">
        <v>6835</v>
      </c>
      <c r="C149" s="546" t="s">
        <v>7</v>
      </c>
      <c r="D149" s="546" t="s">
        <v>6417</v>
      </c>
      <c r="E149" s="566" t="s">
        <v>6836</v>
      </c>
      <c r="F149" s="566" t="s">
        <v>6836</v>
      </c>
      <c r="G149" s="567" t="s">
        <v>4310</v>
      </c>
      <c r="H149" s="568" t="s">
        <v>4690</v>
      </c>
      <c r="I149" s="503"/>
    </row>
    <row r="150" customFormat="false" ht="15" hidden="false" customHeight="false" outlineLevel="0" collapsed="false">
      <c r="A150" s="544" t="s">
        <v>2975</v>
      </c>
      <c r="B150" s="545" t="s">
        <v>942</v>
      </c>
      <c r="C150" s="546" t="s">
        <v>1483</v>
      </c>
      <c r="D150" s="546" t="s">
        <v>6837</v>
      </c>
      <c r="E150" s="566" t="s">
        <v>6838</v>
      </c>
      <c r="F150" s="566" t="s">
        <v>6839</v>
      </c>
      <c r="G150" s="567" t="s">
        <v>4310</v>
      </c>
      <c r="H150" s="568" t="s">
        <v>6840</v>
      </c>
      <c r="I150" s="503"/>
    </row>
    <row r="151" customFormat="false" ht="15" hidden="false" customHeight="false" outlineLevel="0" collapsed="false">
      <c r="A151" s="544" t="s">
        <v>165</v>
      </c>
      <c r="B151" s="545" t="s">
        <v>1522</v>
      </c>
      <c r="C151" s="546" t="s">
        <v>1100</v>
      </c>
      <c r="D151" s="546" t="s">
        <v>6841</v>
      </c>
      <c r="E151" s="566" t="s">
        <v>6842</v>
      </c>
      <c r="F151" s="566" t="s">
        <v>6843</v>
      </c>
      <c r="G151" s="567" t="s">
        <v>4310</v>
      </c>
      <c r="H151" s="568" t="s">
        <v>6844</v>
      </c>
      <c r="I151" s="503"/>
    </row>
    <row r="152" customFormat="false" ht="15" hidden="false" customHeight="false" outlineLevel="0" collapsed="false">
      <c r="A152" s="544" t="s">
        <v>767</v>
      </c>
      <c r="B152" s="545" t="s">
        <v>2752</v>
      </c>
      <c r="C152" s="546" t="s">
        <v>7</v>
      </c>
      <c r="D152" s="546" t="s">
        <v>6586</v>
      </c>
      <c r="E152" s="566" t="s">
        <v>6845</v>
      </c>
      <c r="F152" s="566" t="s">
        <v>6846</v>
      </c>
      <c r="G152" s="567" t="s">
        <v>4310</v>
      </c>
      <c r="H152" s="568" t="s">
        <v>4715</v>
      </c>
      <c r="I152" s="503"/>
    </row>
    <row r="153" customFormat="false" ht="15" hidden="false" customHeight="false" outlineLevel="0" collapsed="false">
      <c r="A153" s="544" t="s">
        <v>1934</v>
      </c>
      <c r="B153" s="545" t="s">
        <v>1935</v>
      </c>
      <c r="C153" s="546" t="s">
        <v>7</v>
      </c>
      <c r="D153" s="546" t="s">
        <v>6596</v>
      </c>
      <c r="E153" s="566" t="s">
        <v>6847</v>
      </c>
      <c r="F153" s="566" t="s">
        <v>6848</v>
      </c>
      <c r="G153" s="567" t="s">
        <v>4310</v>
      </c>
      <c r="H153" s="568" t="s">
        <v>4728</v>
      </c>
      <c r="I153" s="503"/>
    </row>
    <row r="154" customFormat="false" ht="15" hidden="false" customHeight="false" outlineLevel="0" collapsed="false">
      <c r="A154" s="544" t="s">
        <v>884</v>
      </c>
      <c r="B154" s="545" t="s">
        <v>2914</v>
      </c>
      <c r="C154" s="546" t="s">
        <v>152</v>
      </c>
      <c r="D154" s="546" t="s">
        <v>6849</v>
      </c>
      <c r="E154" s="566" t="s">
        <v>6850</v>
      </c>
      <c r="F154" s="566" t="s">
        <v>6851</v>
      </c>
      <c r="G154" s="567" t="s">
        <v>4310</v>
      </c>
      <c r="H154" s="568" t="s">
        <v>4736</v>
      </c>
      <c r="I154" s="503"/>
    </row>
    <row r="155" customFormat="false" ht="15" hidden="false" customHeight="false" outlineLevel="0" collapsed="false">
      <c r="A155" s="544" t="s">
        <v>2402</v>
      </c>
      <c r="B155" s="545" t="s">
        <v>689</v>
      </c>
      <c r="C155" s="546" t="s">
        <v>152</v>
      </c>
      <c r="D155" s="546" t="s">
        <v>6852</v>
      </c>
      <c r="E155" s="566" t="s">
        <v>6853</v>
      </c>
      <c r="F155" s="566" t="s">
        <v>6854</v>
      </c>
      <c r="G155" s="567" t="s">
        <v>4310</v>
      </c>
      <c r="H155" s="568" t="s">
        <v>4746</v>
      </c>
      <c r="I155" s="503"/>
    </row>
    <row r="156" customFormat="false" ht="15" hidden="false" customHeight="false" outlineLevel="0" collapsed="false">
      <c r="A156" s="544" t="s">
        <v>1985</v>
      </c>
      <c r="B156" s="545" t="s">
        <v>1986</v>
      </c>
      <c r="C156" s="546" t="s">
        <v>1202</v>
      </c>
      <c r="D156" s="546" t="s">
        <v>6855</v>
      </c>
      <c r="E156" s="566" t="s">
        <v>6856</v>
      </c>
      <c r="F156" s="566" t="s">
        <v>6857</v>
      </c>
      <c r="G156" s="567" t="s">
        <v>4310</v>
      </c>
      <c r="H156" s="568" t="s">
        <v>4755</v>
      </c>
      <c r="I156" s="503"/>
    </row>
    <row r="157" customFormat="false" ht="15" hidden="false" customHeight="false" outlineLevel="0" collapsed="false">
      <c r="A157" s="544" t="s">
        <v>2306</v>
      </c>
      <c r="B157" s="545" t="s">
        <v>517</v>
      </c>
      <c r="C157" s="546" t="s">
        <v>1199</v>
      </c>
      <c r="D157" s="546" t="s">
        <v>6858</v>
      </c>
      <c r="E157" s="566" t="s">
        <v>6859</v>
      </c>
      <c r="F157" s="566" t="s">
        <v>6860</v>
      </c>
      <c r="G157" s="567" t="s">
        <v>4310</v>
      </c>
      <c r="H157" s="568" t="s">
        <v>4760</v>
      </c>
      <c r="I157" s="503"/>
    </row>
    <row r="158" customFormat="false" ht="15" hidden="false" customHeight="false" outlineLevel="0" collapsed="false">
      <c r="A158" s="544" t="s">
        <v>2635</v>
      </c>
      <c r="B158" s="545" t="s">
        <v>6861</v>
      </c>
      <c r="C158" s="546" t="s">
        <v>1483</v>
      </c>
      <c r="D158" s="546" t="s">
        <v>6862</v>
      </c>
      <c r="E158" s="566" t="s">
        <v>6863</v>
      </c>
      <c r="F158" s="566" t="s">
        <v>6864</v>
      </c>
      <c r="G158" s="567" t="s">
        <v>4310</v>
      </c>
      <c r="H158" s="568" t="s">
        <v>6865</v>
      </c>
      <c r="I158" s="503"/>
    </row>
    <row r="159" customFormat="false" ht="15" hidden="false" customHeight="false" outlineLevel="0" collapsed="false">
      <c r="A159" s="544" t="s">
        <v>751</v>
      </c>
      <c r="B159" s="545" t="s">
        <v>2500</v>
      </c>
      <c r="C159" s="546" t="s">
        <v>1147</v>
      </c>
      <c r="D159" s="546" t="s">
        <v>6827</v>
      </c>
      <c r="E159" s="566" t="s">
        <v>6866</v>
      </c>
      <c r="F159" s="566" t="s">
        <v>6867</v>
      </c>
      <c r="G159" s="567" t="s">
        <v>4310</v>
      </c>
      <c r="H159" s="568" t="s">
        <v>4778</v>
      </c>
      <c r="I159" s="503"/>
    </row>
    <row r="160" customFormat="false" ht="15" hidden="false" customHeight="false" outlineLevel="0" collapsed="false">
      <c r="A160" s="544" t="s">
        <v>2254</v>
      </c>
      <c r="B160" s="545" t="s">
        <v>2255</v>
      </c>
      <c r="C160" s="546" t="s">
        <v>7</v>
      </c>
      <c r="D160" s="546" t="s">
        <v>6868</v>
      </c>
      <c r="E160" s="566" t="s">
        <v>6869</v>
      </c>
      <c r="F160" s="566" t="s">
        <v>6870</v>
      </c>
      <c r="G160" s="567" t="s">
        <v>4310</v>
      </c>
      <c r="H160" s="568" t="s">
        <v>4786</v>
      </c>
      <c r="I160" s="503"/>
    </row>
    <row r="161" customFormat="false" ht="15" hidden="false" customHeight="false" outlineLevel="0" collapsed="false">
      <c r="A161" s="544" t="s">
        <v>1116</v>
      </c>
      <c r="B161" s="545" t="s">
        <v>548</v>
      </c>
      <c r="C161" s="546" t="s">
        <v>152</v>
      </c>
      <c r="D161" s="546" t="s">
        <v>6871</v>
      </c>
      <c r="E161" s="566" t="s">
        <v>6872</v>
      </c>
      <c r="F161" s="566" t="s">
        <v>6873</v>
      </c>
      <c r="G161" s="567" t="s">
        <v>4310</v>
      </c>
      <c r="H161" s="568" t="s">
        <v>4798</v>
      </c>
      <c r="I161" s="503"/>
    </row>
    <row r="162" customFormat="false" ht="15" hidden="false" customHeight="false" outlineLevel="0" collapsed="false">
      <c r="A162" s="544" t="s">
        <v>283</v>
      </c>
      <c r="B162" s="545" t="s">
        <v>1769</v>
      </c>
      <c r="C162" s="546" t="s">
        <v>152</v>
      </c>
      <c r="D162" s="546" t="s">
        <v>6874</v>
      </c>
      <c r="E162" s="566" t="s">
        <v>6875</v>
      </c>
      <c r="F162" s="566" t="s">
        <v>6876</v>
      </c>
      <c r="G162" s="567" t="s">
        <v>4310</v>
      </c>
      <c r="H162" s="568" t="s">
        <v>4804</v>
      </c>
      <c r="I162" s="503"/>
    </row>
    <row r="163" customFormat="false" ht="15" hidden="false" customHeight="false" outlineLevel="0" collapsed="false">
      <c r="A163" s="544" t="s">
        <v>733</v>
      </c>
      <c r="B163" s="545" t="s">
        <v>734</v>
      </c>
      <c r="C163" s="546" t="s">
        <v>1199</v>
      </c>
      <c r="D163" s="546" t="s">
        <v>6417</v>
      </c>
      <c r="E163" s="566" t="s">
        <v>6877</v>
      </c>
      <c r="F163" s="566" t="s">
        <v>6877</v>
      </c>
      <c r="G163" s="567" t="s">
        <v>4310</v>
      </c>
      <c r="H163" s="568" t="s">
        <v>4818</v>
      </c>
      <c r="I163" s="503"/>
    </row>
    <row r="164" customFormat="false" ht="15" hidden="false" customHeight="false" outlineLevel="0" collapsed="false">
      <c r="A164" s="544" t="s">
        <v>1568</v>
      </c>
      <c r="B164" s="545" t="s">
        <v>1569</v>
      </c>
      <c r="C164" s="546" t="s">
        <v>152</v>
      </c>
      <c r="D164" s="546" t="s">
        <v>6878</v>
      </c>
      <c r="E164" s="566" t="s">
        <v>6879</v>
      </c>
      <c r="F164" s="566" t="s">
        <v>6880</v>
      </c>
      <c r="G164" s="567" t="s">
        <v>4310</v>
      </c>
      <c r="H164" s="568" t="s">
        <v>4827</v>
      </c>
      <c r="I164" s="503"/>
    </row>
    <row r="165" customFormat="false" ht="15" hidden="false" customHeight="false" outlineLevel="0" collapsed="false">
      <c r="A165" s="544" t="s">
        <v>2068</v>
      </c>
      <c r="B165" s="545" t="s">
        <v>2069</v>
      </c>
      <c r="C165" s="546" t="s">
        <v>7</v>
      </c>
      <c r="D165" s="546" t="s">
        <v>6881</v>
      </c>
      <c r="E165" s="566" t="s">
        <v>5803</v>
      </c>
      <c r="F165" s="566" t="s">
        <v>6882</v>
      </c>
      <c r="G165" s="567" t="s">
        <v>4310</v>
      </c>
      <c r="H165" s="568" t="s">
        <v>4839</v>
      </c>
      <c r="I165" s="503"/>
    </row>
    <row r="166" customFormat="false" ht="15" hidden="false" customHeight="false" outlineLevel="0" collapsed="false">
      <c r="A166" s="544" t="s">
        <v>352</v>
      </c>
      <c r="B166" s="545" t="s">
        <v>1911</v>
      </c>
      <c r="C166" s="546" t="s">
        <v>7</v>
      </c>
      <c r="D166" s="546" t="s">
        <v>6805</v>
      </c>
      <c r="E166" s="566" t="s">
        <v>6883</v>
      </c>
      <c r="F166" s="566" t="s">
        <v>6884</v>
      </c>
      <c r="G166" s="567" t="s">
        <v>4310</v>
      </c>
      <c r="H166" s="568" t="s">
        <v>4843</v>
      </c>
      <c r="I166" s="503"/>
    </row>
    <row r="167" customFormat="false" ht="15" hidden="false" customHeight="false" outlineLevel="0" collapsed="false">
      <c r="A167" s="544" t="s">
        <v>246</v>
      </c>
      <c r="B167" s="545" t="s">
        <v>1711</v>
      </c>
      <c r="C167" s="546" t="s">
        <v>1100</v>
      </c>
      <c r="D167" s="546" t="s">
        <v>6885</v>
      </c>
      <c r="E167" s="566" t="s">
        <v>6886</v>
      </c>
      <c r="F167" s="566" t="s">
        <v>6887</v>
      </c>
      <c r="G167" s="567" t="s">
        <v>4310</v>
      </c>
      <c r="H167" s="568" t="s">
        <v>4855</v>
      </c>
      <c r="I167" s="503"/>
    </row>
    <row r="168" customFormat="false" ht="15" hidden="false" customHeight="false" outlineLevel="0" collapsed="false">
      <c r="A168" s="544" t="s">
        <v>764</v>
      </c>
      <c r="B168" s="545" t="s">
        <v>2746</v>
      </c>
      <c r="C168" s="546" t="s">
        <v>7</v>
      </c>
      <c r="D168" s="546" t="s">
        <v>6417</v>
      </c>
      <c r="E168" s="566" t="s">
        <v>6888</v>
      </c>
      <c r="F168" s="566" t="s">
        <v>6888</v>
      </c>
      <c r="G168" s="567" t="s">
        <v>4310</v>
      </c>
      <c r="H168" s="568" t="s">
        <v>4868</v>
      </c>
      <c r="I168" s="503"/>
    </row>
    <row r="169" customFormat="false" ht="15" hidden="false" customHeight="false" outlineLevel="0" collapsed="false">
      <c r="A169" s="544" t="s">
        <v>3037</v>
      </c>
      <c r="B169" s="545" t="s">
        <v>972</v>
      </c>
      <c r="C169" s="546" t="s">
        <v>1202</v>
      </c>
      <c r="D169" s="546" t="s">
        <v>6889</v>
      </c>
      <c r="E169" s="566" t="s">
        <v>6890</v>
      </c>
      <c r="F169" s="566" t="s">
        <v>6891</v>
      </c>
      <c r="G169" s="567" t="s">
        <v>4504</v>
      </c>
      <c r="H169" s="568" t="s">
        <v>4877</v>
      </c>
      <c r="I169" s="503"/>
    </row>
    <row r="170" customFormat="false" ht="15" hidden="false" customHeight="false" outlineLevel="0" collapsed="false">
      <c r="A170" s="544" t="s">
        <v>2601</v>
      </c>
      <c r="B170" s="545" t="s">
        <v>2602</v>
      </c>
      <c r="C170" s="546" t="s">
        <v>7</v>
      </c>
      <c r="D170" s="546" t="s">
        <v>6892</v>
      </c>
      <c r="E170" s="566" t="s">
        <v>6893</v>
      </c>
      <c r="F170" s="566" t="s">
        <v>6894</v>
      </c>
      <c r="G170" s="567" t="s">
        <v>4504</v>
      </c>
      <c r="H170" s="568" t="s">
        <v>4880</v>
      </c>
      <c r="I170" s="503"/>
    </row>
    <row r="171" customFormat="false" ht="15" hidden="false" customHeight="false" outlineLevel="0" collapsed="false">
      <c r="A171" s="544" t="s">
        <v>2206</v>
      </c>
      <c r="B171" s="545" t="s">
        <v>2207</v>
      </c>
      <c r="C171" s="546" t="s">
        <v>7</v>
      </c>
      <c r="D171" s="546" t="s">
        <v>6824</v>
      </c>
      <c r="E171" s="566" t="s">
        <v>6895</v>
      </c>
      <c r="F171" s="566" t="s">
        <v>6896</v>
      </c>
      <c r="G171" s="567" t="s">
        <v>4504</v>
      </c>
      <c r="H171" s="568" t="s">
        <v>4889</v>
      </c>
      <c r="I171" s="503"/>
    </row>
    <row r="172" customFormat="false" ht="15" hidden="false" customHeight="false" outlineLevel="0" collapsed="false">
      <c r="A172" s="544" t="s">
        <v>852</v>
      </c>
      <c r="B172" s="545" t="s">
        <v>2868</v>
      </c>
      <c r="C172" s="546" t="s">
        <v>7</v>
      </c>
      <c r="D172" s="546" t="s">
        <v>6868</v>
      </c>
      <c r="E172" s="566" t="s">
        <v>6897</v>
      </c>
      <c r="F172" s="566" t="s">
        <v>6898</v>
      </c>
      <c r="G172" s="567" t="s">
        <v>4504</v>
      </c>
      <c r="H172" s="568" t="s">
        <v>4897</v>
      </c>
      <c r="I172" s="503"/>
    </row>
    <row r="173" customFormat="false" ht="15" hidden="false" customHeight="false" outlineLevel="0" collapsed="false">
      <c r="A173" s="544" t="s">
        <v>1115</v>
      </c>
      <c r="B173" s="545" t="s">
        <v>542</v>
      </c>
      <c r="C173" s="546" t="s">
        <v>152</v>
      </c>
      <c r="D173" s="546" t="s">
        <v>6899</v>
      </c>
      <c r="E173" s="566" t="s">
        <v>6900</v>
      </c>
      <c r="F173" s="566" t="s">
        <v>6901</v>
      </c>
      <c r="G173" s="567" t="s">
        <v>4504</v>
      </c>
      <c r="H173" s="568" t="s">
        <v>4906</v>
      </c>
      <c r="I173" s="503"/>
    </row>
    <row r="174" customFormat="false" ht="15" hidden="false" customHeight="false" outlineLevel="0" collapsed="false">
      <c r="A174" s="544" t="s">
        <v>862</v>
      </c>
      <c r="B174" s="545" t="s">
        <v>2883</v>
      </c>
      <c r="C174" s="546" t="s">
        <v>152</v>
      </c>
      <c r="D174" s="546" t="s">
        <v>6679</v>
      </c>
      <c r="E174" s="566" t="s">
        <v>6902</v>
      </c>
      <c r="F174" s="566" t="s">
        <v>6903</v>
      </c>
      <c r="G174" s="567" t="s">
        <v>4504</v>
      </c>
      <c r="H174" s="568" t="s">
        <v>4915</v>
      </c>
      <c r="I174" s="503"/>
    </row>
    <row r="175" customFormat="false" ht="15" hidden="false" customHeight="false" outlineLevel="0" collapsed="false">
      <c r="A175" s="544" t="s">
        <v>778</v>
      </c>
      <c r="B175" s="545" t="s">
        <v>2771</v>
      </c>
      <c r="C175" s="546" t="s">
        <v>7</v>
      </c>
      <c r="D175" s="546" t="s">
        <v>6855</v>
      </c>
      <c r="E175" s="566" t="s">
        <v>6904</v>
      </c>
      <c r="F175" s="566" t="s">
        <v>6905</v>
      </c>
      <c r="G175" s="567" t="s">
        <v>4504</v>
      </c>
      <c r="H175" s="568" t="s">
        <v>4927</v>
      </c>
      <c r="I175" s="503"/>
    </row>
    <row r="176" customFormat="false" ht="15" hidden="false" customHeight="false" outlineLevel="0" collapsed="false">
      <c r="A176" s="544" t="s">
        <v>2234</v>
      </c>
      <c r="B176" s="545" t="s">
        <v>490</v>
      </c>
      <c r="C176" s="546" t="s">
        <v>7</v>
      </c>
      <c r="D176" s="546" t="s">
        <v>6855</v>
      </c>
      <c r="E176" s="566" t="s">
        <v>6906</v>
      </c>
      <c r="F176" s="566" t="s">
        <v>6907</v>
      </c>
      <c r="G176" s="567" t="s">
        <v>4504</v>
      </c>
      <c r="H176" s="568" t="s">
        <v>4933</v>
      </c>
      <c r="I176" s="503"/>
    </row>
    <row r="177" customFormat="false" ht="15" hidden="false" customHeight="false" outlineLevel="0" collapsed="false">
      <c r="A177" s="544" t="s">
        <v>2007</v>
      </c>
      <c r="B177" s="545" t="s">
        <v>2008</v>
      </c>
      <c r="C177" s="546" t="s">
        <v>1202</v>
      </c>
      <c r="D177" s="546" t="s">
        <v>6908</v>
      </c>
      <c r="E177" s="566" t="s">
        <v>5988</v>
      </c>
      <c r="F177" s="566" t="s">
        <v>6909</v>
      </c>
      <c r="G177" s="567" t="s">
        <v>4504</v>
      </c>
      <c r="H177" s="568" t="s">
        <v>4943</v>
      </c>
      <c r="I177" s="503"/>
    </row>
    <row r="178" customFormat="false" ht="15" hidden="false" customHeight="false" outlineLevel="0" collapsed="false">
      <c r="A178" s="544" t="s">
        <v>2933</v>
      </c>
      <c r="B178" s="545" t="s">
        <v>2934</v>
      </c>
      <c r="C178" s="546" t="s">
        <v>152</v>
      </c>
      <c r="D178" s="546" t="s">
        <v>6910</v>
      </c>
      <c r="E178" s="566" t="s">
        <v>6911</v>
      </c>
      <c r="F178" s="566" t="s">
        <v>6912</v>
      </c>
      <c r="G178" s="567" t="s">
        <v>4504</v>
      </c>
      <c r="H178" s="568" t="s">
        <v>4951</v>
      </c>
      <c r="I178" s="503"/>
    </row>
    <row r="179" customFormat="false" ht="15" hidden="false" customHeight="false" outlineLevel="0" collapsed="false">
      <c r="A179" s="544" t="s">
        <v>921</v>
      </c>
      <c r="B179" s="545" t="s">
        <v>922</v>
      </c>
      <c r="C179" s="546" t="s">
        <v>1199</v>
      </c>
      <c r="D179" s="546" t="s">
        <v>6855</v>
      </c>
      <c r="E179" s="566" t="s">
        <v>6913</v>
      </c>
      <c r="F179" s="566" t="s">
        <v>6914</v>
      </c>
      <c r="G179" s="567" t="s">
        <v>4504</v>
      </c>
      <c r="H179" s="568" t="s">
        <v>4955</v>
      </c>
      <c r="I179" s="503"/>
    </row>
    <row r="180" customFormat="false" ht="15" hidden="false" customHeight="false" outlineLevel="0" collapsed="false">
      <c r="A180" s="544" t="s">
        <v>739</v>
      </c>
      <c r="B180" s="545" t="s">
        <v>2719</v>
      </c>
      <c r="C180" s="546" t="s">
        <v>152</v>
      </c>
      <c r="D180" s="546" t="s">
        <v>6827</v>
      </c>
      <c r="E180" s="566" t="s">
        <v>6915</v>
      </c>
      <c r="F180" s="566" t="s">
        <v>6916</v>
      </c>
      <c r="G180" s="567" t="s">
        <v>4504</v>
      </c>
      <c r="H180" s="568" t="s">
        <v>4971</v>
      </c>
      <c r="I180" s="503"/>
    </row>
    <row r="181" customFormat="false" ht="15" hidden="false" customHeight="false" outlineLevel="0" collapsed="false">
      <c r="A181" s="544" t="s">
        <v>314</v>
      </c>
      <c r="B181" s="545" t="s">
        <v>315</v>
      </c>
      <c r="C181" s="546" t="s">
        <v>1199</v>
      </c>
      <c r="D181" s="546" t="s">
        <v>6596</v>
      </c>
      <c r="E181" s="566" t="s">
        <v>6917</v>
      </c>
      <c r="F181" s="566" t="s">
        <v>6918</v>
      </c>
      <c r="G181" s="567" t="s">
        <v>4504</v>
      </c>
      <c r="H181" s="568" t="s">
        <v>4978</v>
      </c>
      <c r="I181" s="503"/>
    </row>
    <row r="182" customFormat="false" ht="15" hidden="false" customHeight="false" outlineLevel="0" collapsed="false">
      <c r="A182" s="544" t="s">
        <v>2358</v>
      </c>
      <c r="B182" s="545" t="s">
        <v>2359</v>
      </c>
      <c r="C182" s="546" t="s">
        <v>7</v>
      </c>
      <c r="D182" s="546" t="s">
        <v>6919</v>
      </c>
      <c r="E182" s="566" t="s">
        <v>6920</v>
      </c>
      <c r="F182" s="566" t="s">
        <v>6921</v>
      </c>
      <c r="G182" s="567" t="s">
        <v>4504</v>
      </c>
      <c r="H182" s="568" t="s">
        <v>4988</v>
      </c>
      <c r="I182" s="503"/>
    </row>
    <row r="183" customFormat="false" ht="15" hidden="false" customHeight="false" outlineLevel="0" collapsed="false">
      <c r="A183" s="544" t="s">
        <v>305</v>
      </c>
      <c r="B183" s="545" t="s">
        <v>306</v>
      </c>
      <c r="C183" s="546" t="s">
        <v>1202</v>
      </c>
      <c r="D183" s="546" t="s">
        <v>6617</v>
      </c>
      <c r="E183" s="566" t="s">
        <v>6922</v>
      </c>
      <c r="F183" s="566" t="s">
        <v>6923</v>
      </c>
      <c r="G183" s="567" t="s">
        <v>4504</v>
      </c>
      <c r="H183" s="568" t="s">
        <v>4992</v>
      </c>
      <c r="I183" s="503"/>
    </row>
    <row r="184" customFormat="false" ht="15" hidden="false" customHeight="false" outlineLevel="0" collapsed="false">
      <c r="A184" s="544" t="s">
        <v>2484</v>
      </c>
      <c r="B184" s="545" t="s">
        <v>2485</v>
      </c>
      <c r="C184" s="546" t="s">
        <v>1199</v>
      </c>
      <c r="D184" s="546" t="s">
        <v>6586</v>
      </c>
      <c r="E184" s="566" t="s">
        <v>6924</v>
      </c>
      <c r="F184" s="566" t="s">
        <v>6925</v>
      </c>
      <c r="G184" s="567" t="s">
        <v>4504</v>
      </c>
      <c r="H184" s="568" t="s">
        <v>5002</v>
      </c>
      <c r="I184" s="503"/>
    </row>
    <row r="185" customFormat="false" ht="15" hidden="false" customHeight="false" outlineLevel="0" collapsed="false">
      <c r="A185" s="544" t="s">
        <v>237</v>
      </c>
      <c r="B185" s="545" t="s">
        <v>1696</v>
      </c>
      <c r="C185" s="546" t="s">
        <v>7</v>
      </c>
      <c r="D185" s="546" t="s">
        <v>6633</v>
      </c>
      <c r="E185" s="566" t="s">
        <v>6926</v>
      </c>
      <c r="F185" s="566" t="s">
        <v>6927</v>
      </c>
      <c r="G185" s="567" t="s">
        <v>4504</v>
      </c>
      <c r="H185" s="568" t="s">
        <v>5008</v>
      </c>
      <c r="I185" s="503"/>
    </row>
    <row r="186" customFormat="false" ht="15" hidden="false" customHeight="false" outlineLevel="0" collapsed="false">
      <c r="A186" s="544" t="s">
        <v>2012</v>
      </c>
      <c r="B186" s="545" t="s">
        <v>395</v>
      </c>
      <c r="C186" s="546" t="s">
        <v>1202</v>
      </c>
      <c r="D186" s="546" t="s">
        <v>6417</v>
      </c>
      <c r="E186" s="566" t="s">
        <v>6928</v>
      </c>
      <c r="F186" s="566" t="s">
        <v>6928</v>
      </c>
      <c r="G186" s="567" t="s">
        <v>4504</v>
      </c>
      <c r="H186" s="568" t="s">
        <v>5014</v>
      </c>
      <c r="I186" s="503"/>
    </row>
    <row r="187" customFormat="false" ht="15" hidden="false" customHeight="false" outlineLevel="0" collapsed="false">
      <c r="A187" s="544" t="s">
        <v>3045</v>
      </c>
      <c r="B187" s="545" t="s">
        <v>3046</v>
      </c>
      <c r="C187" s="546" t="s">
        <v>7</v>
      </c>
      <c r="D187" s="546" t="s">
        <v>6805</v>
      </c>
      <c r="E187" s="566" t="s">
        <v>6929</v>
      </c>
      <c r="F187" s="566" t="s">
        <v>6930</v>
      </c>
      <c r="G187" s="567" t="s">
        <v>4504</v>
      </c>
      <c r="H187" s="568" t="s">
        <v>5023</v>
      </c>
      <c r="I187" s="503"/>
    </row>
    <row r="188" customFormat="false" ht="15" hidden="false" customHeight="false" outlineLevel="0" collapsed="false">
      <c r="A188" s="544" t="s">
        <v>2427</v>
      </c>
      <c r="B188" s="545" t="s">
        <v>2428</v>
      </c>
      <c r="C188" s="546" t="s">
        <v>7</v>
      </c>
      <c r="D188" s="546" t="s">
        <v>6889</v>
      </c>
      <c r="E188" s="566" t="s">
        <v>6931</v>
      </c>
      <c r="F188" s="566" t="s">
        <v>6932</v>
      </c>
      <c r="G188" s="567" t="s">
        <v>4504</v>
      </c>
      <c r="H188" s="568" t="s">
        <v>5030</v>
      </c>
      <c r="I188" s="503"/>
    </row>
    <row r="189" customFormat="false" ht="15" hidden="false" customHeight="false" outlineLevel="0" collapsed="false">
      <c r="A189" s="544" t="s">
        <v>308</v>
      </c>
      <c r="B189" s="545" t="s">
        <v>309</v>
      </c>
      <c r="C189" s="546" t="s">
        <v>1202</v>
      </c>
      <c r="D189" s="546" t="s">
        <v>6617</v>
      </c>
      <c r="E189" s="566" t="s">
        <v>6933</v>
      </c>
      <c r="F189" s="566" t="s">
        <v>6934</v>
      </c>
      <c r="G189" s="567" t="s">
        <v>4732</v>
      </c>
      <c r="H189" s="568" t="s">
        <v>5040</v>
      </c>
      <c r="I189" s="503"/>
    </row>
    <row r="190" customFormat="false" ht="15" hidden="false" customHeight="false" outlineLevel="0" collapsed="false">
      <c r="A190" s="544" t="s">
        <v>234</v>
      </c>
      <c r="B190" s="545" t="s">
        <v>235</v>
      </c>
      <c r="C190" s="546" t="s">
        <v>1199</v>
      </c>
      <c r="D190" s="546" t="s">
        <v>6651</v>
      </c>
      <c r="E190" s="566" t="s">
        <v>6935</v>
      </c>
      <c r="F190" s="566" t="s">
        <v>6936</v>
      </c>
      <c r="G190" s="567" t="s">
        <v>4732</v>
      </c>
      <c r="H190" s="568" t="s">
        <v>5044</v>
      </c>
      <c r="I190" s="503"/>
    </row>
    <row r="191" customFormat="false" ht="15" hidden="false" customHeight="false" outlineLevel="0" collapsed="false">
      <c r="A191" s="544" t="s">
        <v>3069</v>
      </c>
      <c r="B191" s="545" t="s">
        <v>1001</v>
      </c>
      <c r="C191" s="546" t="s">
        <v>1202</v>
      </c>
      <c r="D191" s="546" t="s">
        <v>6417</v>
      </c>
      <c r="E191" s="566" t="s">
        <v>6937</v>
      </c>
      <c r="F191" s="566" t="s">
        <v>6937</v>
      </c>
      <c r="G191" s="567" t="s">
        <v>4732</v>
      </c>
      <c r="H191" s="568" t="s">
        <v>5047</v>
      </c>
      <c r="I191" s="503"/>
    </row>
    <row r="192" customFormat="false" ht="15" hidden="false" customHeight="false" outlineLevel="0" collapsed="false">
      <c r="A192" s="544" t="s">
        <v>1201</v>
      </c>
      <c r="B192" s="545" t="s">
        <v>42</v>
      </c>
      <c r="C192" s="546" t="s">
        <v>1202</v>
      </c>
      <c r="D192" s="546" t="s">
        <v>6417</v>
      </c>
      <c r="E192" s="566" t="s">
        <v>6938</v>
      </c>
      <c r="F192" s="566" t="s">
        <v>6938</v>
      </c>
      <c r="G192" s="567" t="s">
        <v>4732</v>
      </c>
      <c r="H192" s="568" t="s">
        <v>5057</v>
      </c>
      <c r="I192" s="503"/>
    </row>
    <row r="193" customFormat="false" ht="15" hidden="false" customHeight="false" outlineLevel="0" collapsed="false">
      <c r="A193" s="544" t="s">
        <v>2651</v>
      </c>
      <c r="B193" s="545" t="s">
        <v>680</v>
      </c>
      <c r="C193" s="546" t="s">
        <v>152</v>
      </c>
      <c r="D193" s="546" t="s">
        <v>6629</v>
      </c>
      <c r="E193" s="566" t="s">
        <v>6939</v>
      </c>
      <c r="F193" s="566" t="s">
        <v>6940</v>
      </c>
      <c r="G193" s="567" t="s">
        <v>4732</v>
      </c>
      <c r="H193" s="568" t="s">
        <v>5060</v>
      </c>
      <c r="I193" s="503"/>
    </row>
    <row r="194" customFormat="false" ht="15" hidden="false" customHeight="false" outlineLevel="0" collapsed="false">
      <c r="A194" s="544" t="s">
        <v>3040</v>
      </c>
      <c r="B194" s="545" t="s">
        <v>3041</v>
      </c>
      <c r="C194" s="546" t="s">
        <v>7</v>
      </c>
      <c r="D194" s="546" t="s">
        <v>6941</v>
      </c>
      <c r="E194" s="566" t="s">
        <v>6942</v>
      </c>
      <c r="F194" s="566" t="s">
        <v>6943</v>
      </c>
      <c r="G194" s="567" t="s">
        <v>4732</v>
      </c>
      <c r="H194" s="568" t="s">
        <v>5072</v>
      </c>
      <c r="I194" s="503"/>
    </row>
    <row r="195" customFormat="false" ht="15" hidden="false" customHeight="false" outlineLevel="0" collapsed="false">
      <c r="A195" s="544" t="s">
        <v>1648</v>
      </c>
      <c r="B195" s="545" t="s">
        <v>215</v>
      </c>
      <c r="C195" s="546" t="s">
        <v>1100</v>
      </c>
      <c r="D195" s="546" t="s">
        <v>6944</v>
      </c>
      <c r="E195" s="566" t="s">
        <v>6719</v>
      </c>
      <c r="F195" s="566" t="s">
        <v>6945</v>
      </c>
      <c r="G195" s="567" t="s">
        <v>4732</v>
      </c>
      <c r="H195" s="568" t="s">
        <v>5075</v>
      </c>
      <c r="I195" s="503"/>
    </row>
    <row r="196" customFormat="false" ht="15" hidden="false" customHeight="false" outlineLevel="0" collapsed="false">
      <c r="A196" s="544" t="s">
        <v>2460</v>
      </c>
      <c r="B196" s="545" t="s">
        <v>586</v>
      </c>
      <c r="C196" s="546" t="s">
        <v>7</v>
      </c>
      <c r="D196" s="546" t="s">
        <v>6742</v>
      </c>
      <c r="E196" s="566" t="s">
        <v>6946</v>
      </c>
      <c r="F196" s="566" t="s">
        <v>6947</v>
      </c>
      <c r="G196" s="567" t="s">
        <v>4732</v>
      </c>
      <c r="H196" s="568" t="s">
        <v>5079</v>
      </c>
      <c r="I196" s="503"/>
    </row>
    <row r="197" customFormat="false" ht="15" hidden="false" customHeight="false" outlineLevel="0" collapsed="false">
      <c r="A197" s="544" t="s">
        <v>2143</v>
      </c>
      <c r="B197" s="545" t="s">
        <v>2144</v>
      </c>
      <c r="C197" s="546" t="s">
        <v>7</v>
      </c>
      <c r="D197" s="546" t="s">
        <v>6790</v>
      </c>
      <c r="E197" s="566" t="s">
        <v>6948</v>
      </c>
      <c r="F197" s="566" t="s">
        <v>6949</v>
      </c>
      <c r="G197" s="567" t="s">
        <v>4732</v>
      </c>
      <c r="H197" s="568" t="s">
        <v>5085</v>
      </c>
      <c r="I197" s="503"/>
    </row>
    <row r="198" customFormat="false" ht="15" hidden="false" customHeight="false" outlineLevel="0" collapsed="false">
      <c r="A198" s="544" t="s">
        <v>2432</v>
      </c>
      <c r="B198" s="545" t="s">
        <v>569</v>
      </c>
      <c r="C198" s="546" t="s">
        <v>7</v>
      </c>
      <c r="D198" s="546" t="s">
        <v>6855</v>
      </c>
      <c r="E198" s="566" t="s">
        <v>6950</v>
      </c>
      <c r="F198" s="566" t="s">
        <v>6951</v>
      </c>
      <c r="G198" s="567" t="s">
        <v>4732</v>
      </c>
      <c r="H198" s="568" t="s">
        <v>5100</v>
      </c>
      <c r="I198" s="503"/>
    </row>
    <row r="199" customFormat="false" ht="15" hidden="false" customHeight="false" outlineLevel="0" collapsed="false">
      <c r="A199" s="544" t="s">
        <v>6952</v>
      </c>
      <c r="B199" s="545" t="s">
        <v>978</v>
      </c>
      <c r="C199" s="546" t="s">
        <v>7</v>
      </c>
      <c r="D199" s="546" t="s">
        <v>6586</v>
      </c>
      <c r="E199" s="566" t="s">
        <v>6953</v>
      </c>
      <c r="F199" s="566" t="s">
        <v>6954</v>
      </c>
      <c r="G199" s="567" t="s">
        <v>4732</v>
      </c>
      <c r="H199" s="568" t="s">
        <v>5103</v>
      </c>
      <c r="I199" s="503"/>
    </row>
    <row r="200" customFormat="false" ht="15" hidden="false" customHeight="false" outlineLevel="0" collapsed="false">
      <c r="A200" s="544" t="s">
        <v>2351</v>
      </c>
      <c r="B200" s="545" t="s">
        <v>2352</v>
      </c>
      <c r="C200" s="546" t="s">
        <v>7</v>
      </c>
      <c r="D200" s="546" t="s">
        <v>6858</v>
      </c>
      <c r="E200" s="566" t="s">
        <v>6955</v>
      </c>
      <c r="F200" s="566" t="s">
        <v>6956</v>
      </c>
      <c r="G200" s="567" t="s">
        <v>4732</v>
      </c>
      <c r="H200" s="568" t="s">
        <v>5109</v>
      </c>
      <c r="I200" s="503"/>
    </row>
    <row r="201" customFormat="false" ht="15" hidden="false" customHeight="false" outlineLevel="0" collapsed="false">
      <c r="A201" s="544" t="s">
        <v>781</v>
      </c>
      <c r="B201" s="545" t="s">
        <v>2775</v>
      </c>
      <c r="C201" s="546" t="s">
        <v>7</v>
      </c>
      <c r="D201" s="546" t="s">
        <v>6633</v>
      </c>
      <c r="E201" s="566" t="s">
        <v>6904</v>
      </c>
      <c r="F201" s="566" t="s">
        <v>6957</v>
      </c>
      <c r="G201" s="567" t="s">
        <v>4732</v>
      </c>
      <c r="H201" s="568" t="s">
        <v>5116</v>
      </c>
      <c r="I201" s="503"/>
    </row>
    <row r="202" customFormat="false" ht="15" hidden="false" customHeight="false" outlineLevel="0" collapsed="false">
      <c r="A202" s="544" t="s">
        <v>1970</v>
      </c>
      <c r="B202" s="545" t="s">
        <v>372</v>
      </c>
      <c r="C202" s="546" t="s">
        <v>7</v>
      </c>
      <c r="D202" s="546" t="s">
        <v>6417</v>
      </c>
      <c r="E202" s="566" t="s">
        <v>6958</v>
      </c>
      <c r="F202" s="566" t="s">
        <v>6958</v>
      </c>
      <c r="G202" s="567" t="s">
        <v>4732</v>
      </c>
      <c r="H202" s="568" t="s">
        <v>5121</v>
      </c>
      <c r="I202" s="503"/>
    </row>
    <row r="203" customFormat="false" ht="15" hidden="false" customHeight="false" outlineLevel="0" collapsed="false">
      <c r="A203" s="544" t="s">
        <v>1519</v>
      </c>
      <c r="B203" s="545" t="s">
        <v>1520</v>
      </c>
      <c r="C203" s="546" t="s">
        <v>1147</v>
      </c>
      <c r="D203" s="546" t="s">
        <v>6959</v>
      </c>
      <c r="E203" s="566" t="s">
        <v>6960</v>
      </c>
      <c r="F203" s="566" t="s">
        <v>6961</v>
      </c>
      <c r="G203" s="567" t="s">
        <v>4732</v>
      </c>
      <c r="H203" s="568" t="s">
        <v>5129</v>
      </c>
      <c r="I203" s="503"/>
    </row>
    <row r="204" customFormat="false" ht="15" hidden="false" customHeight="false" outlineLevel="0" collapsed="false">
      <c r="A204" s="544" t="s">
        <v>2329</v>
      </c>
      <c r="B204" s="545" t="s">
        <v>2330</v>
      </c>
      <c r="C204" s="546" t="s">
        <v>7</v>
      </c>
      <c r="D204" s="546" t="s">
        <v>6962</v>
      </c>
      <c r="E204" s="566" t="s">
        <v>6963</v>
      </c>
      <c r="F204" s="566" t="s">
        <v>6964</v>
      </c>
      <c r="G204" s="567" t="s">
        <v>4732</v>
      </c>
      <c r="H204" s="568" t="s">
        <v>5141</v>
      </c>
      <c r="I204" s="503"/>
    </row>
    <row r="205" customFormat="false" ht="15" hidden="false" customHeight="false" outlineLevel="0" collapsed="false">
      <c r="A205" s="544" t="s">
        <v>770</v>
      </c>
      <c r="B205" s="545" t="s">
        <v>2758</v>
      </c>
      <c r="C205" s="546" t="s">
        <v>7</v>
      </c>
      <c r="D205" s="546" t="s">
        <v>6586</v>
      </c>
      <c r="E205" s="566" t="s">
        <v>6965</v>
      </c>
      <c r="F205" s="566" t="s">
        <v>6966</v>
      </c>
      <c r="G205" s="567" t="s">
        <v>4732</v>
      </c>
      <c r="H205" s="568" t="s">
        <v>5147</v>
      </c>
      <c r="I205" s="503"/>
    </row>
    <row r="206" customFormat="false" ht="15" hidden="false" customHeight="false" outlineLevel="0" collapsed="false">
      <c r="A206" s="544" t="s">
        <v>2339</v>
      </c>
      <c r="B206" s="545" t="s">
        <v>2340</v>
      </c>
      <c r="C206" s="546" t="s">
        <v>7</v>
      </c>
      <c r="D206" s="546" t="s">
        <v>6967</v>
      </c>
      <c r="E206" s="566" t="s">
        <v>5456</v>
      </c>
      <c r="F206" s="566" t="s">
        <v>6968</v>
      </c>
      <c r="G206" s="567" t="s">
        <v>4732</v>
      </c>
      <c r="H206" s="568" t="s">
        <v>5151</v>
      </c>
      <c r="I206" s="503"/>
    </row>
    <row r="207" customFormat="false" ht="15" hidden="false" customHeight="false" outlineLevel="0" collapsed="false">
      <c r="A207" s="544" t="s">
        <v>2513</v>
      </c>
      <c r="B207" s="545" t="s">
        <v>2514</v>
      </c>
      <c r="C207" s="546" t="s">
        <v>7</v>
      </c>
      <c r="D207" s="546" t="s">
        <v>6941</v>
      </c>
      <c r="E207" s="566" t="s">
        <v>6969</v>
      </c>
      <c r="F207" s="566" t="s">
        <v>6970</v>
      </c>
      <c r="G207" s="567" t="s">
        <v>4732</v>
      </c>
      <c r="H207" s="568" t="s">
        <v>5159</v>
      </c>
      <c r="I207" s="503"/>
    </row>
    <row r="208" customFormat="false" ht="15" hidden="false" customHeight="false" outlineLevel="0" collapsed="false">
      <c r="A208" s="544" t="s">
        <v>2054</v>
      </c>
      <c r="B208" s="545" t="s">
        <v>404</v>
      </c>
      <c r="C208" s="546" t="s">
        <v>1202</v>
      </c>
      <c r="D208" s="546" t="s">
        <v>6417</v>
      </c>
      <c r="E208" s="566" t="s">
        <v>6971</v>
      </c>
      <c r="F208" s="566" t="s">
        <v>6971</v>
      </c>
      <c r="G208" s="567" t="s">
        <v>4732</v>
      </c>
      <c r="H208" s="568" t="s">
        <v>5166</v>
      </c>
      <c r="I208" s="503"/>
    </row>
    <row r="209" customFormat="false" ht="15" hidden="false" customHeight="false" outlineLevel="0" collapsed="false">
      <c r="A209" s="544" t="s">
        <v>833</v>
      </c>
      <c r="B209" s="545" t="s">
        <v>2847</v>
      </c>
      <c r="C209" s="546" t="s">
        <v>7</v>
      </c>
      <c r="D209" s="546" t="s">
        <v>6347</v>
      </c>
      <c r="E209" s="566" t="s">
        <v>6972</v>
      </c>
      <c r="F209" s="566" t="s">
        <v>6973</v>
      </c>
      <c r="G209" s="567" t="s">
        <v>4732</v>
      </c>
      <c r="H209" s="568" t="s">
        <v>5173</v>
      </c>
      <c r="I209" s="503"/>
    </row>
    <row r="210" customFormat="false" ht="15" hidden="false" customHeight="false" outlineLevel="0" collapsed="false">
      <c r="A210" s="544" t="s">
        <v>3057</v>
      </c>
      <c r="B210" s="545" t="s">
        <v>3058</v>
      </c>
      <c r="C210" s="546" t="s">
        <v>152</v>
      </c>
      <c r="D210" s="546" t="s">
        <v>6974</v>
      </c>
      <c r="E210" s="566" t="s">
        <v>6975</v>
      </c>
      <c r="F210" s="566" t="s">
        <v>6976</v>
      </c>
      <c r="G210" s="567" t="s">
        <v>4732</v>
      </c>
      <c r="H210" s="568" t="s">
        <v>5177</v>
      </c>
      <c r="I210" s="503"/>
    </row>
    <row r="211" customFormat="false" ht="15" hidden="false" customHeight="false" outlineLevel="0" collapsed="false">
      <c r="A211" s="544" t="s">
        <v>1980</v>
      </c>
      <c r="B211" s="545" t="s">
        <v>1981</v>
      </c>
      <c r="C211" s="546" t="s">
        <v>1199</v>
      </c>
      <c r="D211" s="546" t="s">
        <v>6596</v>
      </c>
      <c r="E211" s="566" t="s">
        <v>6977</v>
      </c>
      <c r="F211" s="566" t="s">
        <v>6978</v>
      </c>
      <c r="G211" s="567" t="s">
        <v>4732</v>
      </c>
      <c r="H211" s="568" t="s">
        <v>5184</v>
      </c>
      <c r="I211" s="503"/>
    </row>
    <row r="212" customFormat="false" ht="15" hidden="false" customHeight="false" outlineLevel="0" collapsed="false">
      <c r="A212" s="544" t="s">
        <v>2689</v>
      </c>
      <c r="B212" s="545" t="s">
        <v>713</v>
      </c>
      <c r="C212" s="546" t="s">
        <v>7</v>
      </c>
      <c r="D212" s="546" t="s">
        <v>6662</v>
      </c>
      <c r="E212" s="566" t="s">
        <v>6979</v>
      </c>
      <c r="F212" s="566" t="s">
        <v>6980</v>
      </c>
      <c r="G212" s="567" t="s">
        <v>4732</v>
      </c>
      <c r="H212" s="568" t="s">
        <v>5191</v>
      </c>
      <c r="I212" s="503"/>
    </row>
    <row r="213" customFormat="false" ht="15" hidden="false" customHeight="false" outlineLevel="0" collapsed="false">
      <c r="A213" s="544" t="s">
        <v>933</v>
      </c>
      <c r="B213" s="545" t="s">
        <v>2963</v>
      </c>
      <c r="C213" s="546" t="s">
        <v>7</v>
      </c>
      <c r="D213" s="546" t="s">
        <v>6855</v>
      </c>
      <c r="E213" s="566" t="s">
        <v>6981</v>
      </c>
      <c r="F213" s="566" t="s">
        <v>6982</v>
      </c>
      <c r="G213" s="567" t="s">
        <v>4732</v>
      </c>
      <c r="H213" s="568" t="s">
        <v>5199</v>
      </c>
      <c r="I213" s="503"/>
    </row>
    <row r="214" customFormat="false" ht="15" hidden="false" customHeight="false" outlineLevel="0" collapsed="false">
      <c r="A214" s="544" t="s">
        <v>2095</v>
      </c>
      <c r="B214" s="545" t="s">
        <v>6983</v>
      </c>
      <c r="C214" s="546" t="s">
        <v>1199</v>
      </c>
      <c r="D214" s="546" t="s">
        <v>6633</v>
      </c>
      <c r="E214" s="566" t="s">
        <v>6984</v>
      </c>
      <c r="F214" s="566" t="s">
        <v>4888</v>
      </c>
      <c r="G214" s="567" t="s">
        <v>4732</v>
      </c>
      <c r="H214" s="568" t="s">
        <v>5205</v>
      </c>
      <c r="I214" s="503"/>
    </row>
    <row r="215" customFormat="false" ht="15" hidden="false" customHeight="false" outlineLevel="0" collapsed="false">
      <c r="A215" s="544" t="s">
        <v>2198</v>
      </c>
      <c r="B215" s="545" t="s">
        <v>473</v>
      </c>
      <c r="C215" s="546" t="s">
        <v>7</v>
      </c>
      <c r="D215" s="546" t="s">
        <v>6790</v>
      </c>
      <c r="E215" s="566" t="s">
        <v>3376</v>
      </c>
      <c r="F215" s="566" t="s">
        <v>6985</v>
      </c>
      <c r="G215" s="567" t="s">
        <v>4732</v>
      </c>
      <c r="H215" s="568" t="s">
        <v>5211</v>
      </c>
      <c r="I215" s="503"/>
    </row>
    <row r="216" customFormat="false" ht="15" hidden="false" customHeight="false" outlineLevel="0" collapsed="false">
      <c r="A216" s="544" t="s">
        <v>742</v>
      </c>
      <c r="B216" s="545" t="s">
        <v>743</v>
      </c>
      <c r="C216" s="546" t="s">
        <v>1483</v>
      </c>
      <c r="D216" s="546" t="s">
        <v>6552</v>
      </c>
      <c r="E216" s="566" t="s">
        <v>6986</v>
      </c>
      <c r="F216" s="566" t="s">
        <v>6987</v>
      </c>
      <c r="G216" s="567" t="s">
        <v>4732</v>
      </c>
      <c r="H216" s="568" t="s">
        <v>5219</v>
      </c>
      <c r="I216" s="503"/>
    </row>
    <row r="217" customFormat="false" ht="15" hidden="false" customHeight="false" outlineLevel="0" collapsed="false">
      <c r="A217" s="544" t="s">
        <v>317</v>
      </c>
      <c r="B217" s="545" t="s">
        <v>318</v>
      </c>
      <c r="C217" s="546" t="s">
        <v>1199</v>
      </c>
      <c r="D217" s="546" t="s">
        <v>6586</v>
      </c>
      <c r="E217" s="566" t="s">
        <v>6988</v>
      </c>
      <c r="F217" s="566" t="s">
        <v>6989</v>
      </c>
      <c r="G217" s="567" t="s">
        <v>4732</v>
      </c>
      <c r="H217" s="568" t="s">
        <v>5236</v>
      </c>
      <c r="I217" s="503"/>
    </row>
    <row r="218" customFormat="false" ht="15" hidden="false" customHeight="false" outlineLevel="0" collapsed="false">
      <c r="A218" s="544" t="s">
        <v>302</v>
      </c>
      <c r="B218" s="545" t="s">
        <v>1811</v>
      </c>
      <c r="C218" s="546" t="s">
        <v>7</v>
      </c>
      <c r="D218" s="546" t="s">
        <v>6617</v>
      </c>
      <c r="E218" s="566" t="s">
        <v>6990</v>
      </c>
      <c r="F218" s="566" t="s">
        <v>6991</v>
      </c>
      <c r="G218" s="567" t="s">
        <v>4732</v>
      </c>
      <c r="H218" s="568" t="s">
        <v>5242</v>
      </c>
      <c r="I218" s="503"/>
    </row>
    <row r="219" customFormat="false" ht="15" hidden="false" customHeight="false" outlineLevel="0" collapsed="false">
      <c r="A219" s="544" t="s">
        <v>855</v>
      </c>
      <c r="B219" s="545" t="s">
        <v>2874</v>
      </c>
      <c r="C219" s="546" t="s">
        <v>7</v>
      </c>
      <c r="D219" s="546" t="s">
        <v>6347</v>
      </c>
      <c r="E219" s="566" t="s">
        <v>6992</v>
      </c>
      <c r="F219" s="566" t="s">
        <v>6993</v>
      </c>
      <c r="G219" s="567" t="s">
        <v>4732</v>
      </c>
      <c r="H219" s="568" t="s">
        <v>5250</v>
      </c>
      <c r="I219" s="503"/>
    </row>
    <row r="220" customFormat="false" ht="15" hidden="false" customHeight="false" outlineLevel="0" collapsed="false">
      <c r="A220" s="544" t="s">
        <v>2589</v>
      </c>
      <c r="B220" s="545" t="s">
        <v>2590</v>
      </c>
      <c r="C220" s="546" t="s">
        <v>7</v>
      </c>
      <c r="D220" s="546" t="s">
        <v>6552</v>
      </c>
      <c r="E220" s="566" t="s">
        <v>6994</v>
      </c>
      <c r="F220" s="566" t="s">
        <v>6995</v>
      </c>
      <c r="G220" s="567" t="s">
        <v>4732</v>
      </c>
      <c r="H220" s="568" t="s">
        <v>5261</v>
      </c>
      <c r="I220" s="503"/>
    </row>
    <row r="221" customFormat="false" ht="15" hidden="false" customHeight="false" outlineLevel="0" collapsed="false">
      <c r="A221" s="544" t="s">
        <v>2363</v>
      </c>
      <c r="B221" s="545" t="s">
        <v>2364</v>
      </c>
      <c r="C221" s="546" t="s">
        <v>7</v>
      </c>
      <c r="D221" s="546" t="s">
        <v>6996</v>
      </c>
      <c r="E221" s="566" t="s">
        <v>6997</v>
      </c>
      <c r="F221" s="566" t="s">
        <v>6998</v>
      </c>
      <c r="G221" s="567" t="s">
        <v>4732</v>
      </c>
      <c r="H221" s="568" t="s">
        <v>5271</v>
      </c>
      <c r="I221" s="503"/>
    </row>
    <row r="222" customFormat="false" ht="15" hidden="false" customHeight="false" outlineLevel="0" collapsed="false">
      <c r="A222" s="544" t="s">
        <v>865</v>
      </c>
      <c r="B222" s="545" t="s">
        <v>2889</v>
      </c>
      <c r="C222" s="546" t="s">
        <v>152</v>
      </c>
      <c r="D222" s="546" t="s">
        <v>6805</v>
      </c>
      <c r="E222" s="566" t="s">
        <v>6999</v>
      </c>
      <c r="F222" s="566" t="s">
        <v>7000</v>
      </c>
      <c r="G222" s="567" t="s">
        <v>4732</v>
      </c>
      <c r="H222" s="568" t="s">
        <v>5271</v>
      </c>
      <c r="I222" s="503"/>
    </row>
    <row r="223" customFormat="false" ht="15" hidden="false" customHeight="false" outlineLevel="0" collapsed="false">
      <c r="A223" s="544" t="s">
        <v>797</v>
      </c>
      <c r="B223" s="545" t="s">
        <v>2790</v>
      </c>
      <c r="C223" s="546" t="s">
        <v>7</v>
      </c>
      <c r="D223" s="546" t="s">
        <v>6596</v>
      </c>
      <c r="E223" s="566" t="s">
        <v>7001</v>
      </c>
      <c r="F223" s="566" t="s">
        <v>7002</v>
      </c>
      <c r="G223" s="567" t="s">
        <v>4732</v>
      </c>
      <c r="H223" s="568" t="s">
        <v>5278</v>
      </c>
      <c r="I223" s="503"/>
    </row>
    <row r="224" customFormat="false" ht="15" hidden="false" customHeight="false" outlineLevel="0" collapsed="false">
      <c r="A224" s="544" t="s">
        <v>1628</v>
      </c>
      <c r="B224" s="545" t="s">
        <v>1629</v>
      </c>
      <c r="C224" s="546" t="s">
        <v>1100</v>
      </c>
      <c r="D224" s="546" t="s">
        <v>7003</v>
      </c>
      <c r="E224" s="566" t="s">
        <v>6911</v>
      </c>
      <c r="F224" s="566" t="s">
        <v>7004</v>
      </c>
      <c r="G224" s="567" t="s">
        <v>4732</v>
      </c>
      <c r="H224" s="568" t="s">
        <v>5290</v>
      </c>
      <c r="I224" s="503"/>
    </row>
    <row r="225" customFormat="false" ht="15" hidden="false" customHeight="false" outlineLevel="0" collapsed="false">
      <c r="A225" s="544" t="s">
        <v>325</v>
      </c>
      <c r="B225" s="545" t="s">
        <v>1838</v>
      </c>
      <c r="C225" s="546" t="s">
        <v>1100</v>
      </c>
      <c r="D225" s="546" t="s">
        <v>7005</v>
      </c>
      <c r="E225" s="566" t="s">
        <v>7006</v>
      </c>
      <c r="F225" s="566" t="s">
        <v>7007</v>
      </c>
      <c r="G225" s="567" t="s">
        <v>4732</v>
      </c>
      <c r="H225" s="568" t="s">
        <v>5298</v>
      </c>
      <c r="I225" s="503"/>
    </row>
    <row r="226" customFormat="false" ht="15" hidden="false" customHeight="false" outlineLevel="0" collapsed="false">
      <c r="A226" s="544" t="s">
        <v>2551</v>
      </c>
      <c r="B226" s="545" t="s">
        <v>2552</v>
      </c>
      <c r="C226" s="546" t="s">
        <v>7</v>
      </c>
      <c r="D226" s="546" t="s">
        <v>6596</v>
      </c>
      <c r="E226" s="566" t="s">
        <v>7008</v>
      </c>
      <c r="F226" s="566" t="s">
        <v>7009</v>
      </c>
      <c r="G226" s="567" t="s">
        <v>4732</v>
      </c>
      <c r="H226" s="568" t="s">
        <v>5305</v>
      </c>
      <c r="I226" s="503"/>
    </row>
    <row r="227" customFormat="false" ht="15" hidden="false" customHeight="false" outlineLevel="0" collapsed="false">
      <c r="A227" s="544" t="s">
        <v>730</v>
      </c>
      <c r="B227" s="545" t="s">
        <v>2707</v>
      </c>
      <c r="C227" s="546" t="s">
        <v>7</v>
      </c>
      <c r="D227" s="546" t="s">
        <v>6417</v>
      </c>
      <c r="E227" s="566" t="s">
        <v>7010</v>
      </c>
      <c r="F227" s="566" t="s">
        <v>7010</v>
      </c>
      <c r="G227" s="567" t="s">
        <v>4732</v>
      </c>
      <c r="H227" s="568" t="s">
        <v>5313</v>
      </c>
      <c r="I227" s="503"/>
    </row>
    <row r="228" customFormat="false" ht="15" hidden="false" customHeight="false" outlineLevel="0" collapsed="false">
      <c r="A228" s="544" t="s">
        <v>1488</v>
      </c>
      <c r="B228" s="545" t="s">
        <v>683</v>
      </c>
      <c r="C228" s="546" t="s">
        <v>152</v>
      </c>
      <c r="D228" s="546" t="s">
        <v>6855</v>
      </c>
      <c r="E228" s="566" t="s">
        <v>7011</v>
      </c>
      <c r="F228" s="566" t="s">
        <v>7012</v>
      </c>
      <c r="G228" s="567" t="s">
        <v>4732</v>
      </c>
      <c r="H228" s="568" t="s">
        <v>5321</v>
      </c>
      <c r="I228" s="503"/>
    </row>
    <row r="229" customFormat="false" ht="15" hidden="false" customHeight="false" outlineLevel="0" collapsed="false">
      <c r="A229" s="544" t="s">
        <v>2202</v>
      </c>
      <c r="B229" s="545" t="s">
        <v>475</v>
      </c>
      <c r="C229" s="546" t="s">
        <v>7</v>
      </c>
      <c r="D229" s="546" t="s">
        <v>6714</v>
      </c>
      <c r="E229" s="566" t="s">
        <v>5883</v>
      </c>
      <c r="F229" s="566" t="s">
        <v>7013</v>
      </c>
      <c r="G229" s="567" t="s">
        <v>4732</v>
      </c>
      <c r="H229" s="568" t="s">
        <v>5330</v>
      </c>
      <c r="I229" s="503"/>
    </row>
    <row r="230" customFormat="false" ht="15" hidden="false" customHeight="false" outlineLevel="0" collapsed="false">
      <c r="A230" s="544" t="s">
        <v>1210</v>
      </c>
      <c r="B230" s="545" t="s">
        <v>45</v>
      </c>
      <c r="C230" s="546" t="s">
        <v>1100</v>
      </c>
      <c r="D230" s="546" t="s">
        <v>6586</v>
      </c>
      <c r="E230" s="566" t="s">
        <v>7014</v>
      </c>
      <c r="F230" s="566" t="s">
        <v>7015</v>
      </c>
      <c r="G230" s="567" t="s">
        <v>4732</v>
      </c>
      <c r="H230" s="568" t="s">
        <v>5336</v>
      </c>
      <c r="I230" s="503"/>
    </row>
    <row r="231" customFormat="false" ht="15" hidden="false" customHeight="false" outlineLevel="0" collapsed="false">
      <c r="A231" s="544" t="s">
        <v>2373</v>
      </c>
      <c r="B231" s="545" t="s">
        <v>2374</v>
      </c>
      <c r="C231" s="546" t="s">
        <v>7</v>
      </c>
      <c r="D231" s="546" t="s">
        <v>7016</v>
      </c>
      <c r="E231" s="566" t="s">
        <v>7017</v>
      </c>
      <c r="F231" s="566" t="s">
        <v>7018</v>
      </c>
      <c r="G231" s="567" t="s">
        <v>4732</v>
      </c>
      <c r="H231" s="568" t="s">
        <v>5347</v>
      </c>
      <c r="I231" s="503"/>
    </row>
    <row r="232" customFormat="false" ht="15" hidden="false" customHeight="false" outlineLevel="0" collapsed="false">
      <c r="A232" s="544" t="s">
        <v>1007</v>
      </c>
      <c r="B232" s="545" t="s">
        <v>3082</v>
      </c>
      <c r="C232" s="546" t="s">
        <v>1147</v>
      </c>
      <c r="D232" s="546" t="s">
        <v>6827</v>
      </c>
      <c r="E232" s="566" t="s">
        <v>7019</v>
      </c>
      <c r="F232" s="566" t="s">
        <v>7020</v>
      </c>
      <c r="G232" s="567" t="s">
        <v>4732</v>
      </c>
      <c r="H232" s="568" t="s">
        <v>5353</v>
      </c>
      <c r="I232" s="503"/>
    </row>
    <row r="233" customFormat="false" ht="15" hidden="false" customHeight="false" outlineLevel="0" collapsed="false">
      <c r="A233" s="544" t="s">
        <v>2535</v>
      </c>
      <c r="B233" s="545" t="s">
        <v>2536</v>
      </c>
      <c r="C233" s="546" t="s">
        <v>1202</v>
      </c>
      <c r="D233" s="546" t="s">
        <v>6633</v>
      </c>
      <c r="E233" s="566" t="s">
        <v>7021</v>
      </c>
      <c r="F233" s="566" t="s">
        <v>7022</v>
      </c>
      <c r="G233" s="567" t="s">
        <v>4732</v>
      </c>
      <c r="H233" s="568" t="s">
        <v>5367</v>
      </c>
      <c r="I233" s="503"/>
    </row>
    <row r="234" customFormat="false" ht="15" hidden="false" customHeight="false" outlineLevel="0" collapsed="false">
      <c r="A234" s="544" t="s">
        <v>1995</v>
      </c>
      <c r="B234" s="545" t="s">
        <v>1996</v>
      </c>
      <c r="C234" s="546" t="s">
        <v>39</v>
      </c>
      <c r="D234" s="546" t="s">
        <v>6586</v>
      </c>
      <c r="E234" s="566" t="s">
        <v>7023</v>
      </c>
      <c r="F234" s="566" t="s">
        <v>7024</v>
      </c>
      <c r="G234" s="567" t="s">
        <v>4732</v>
      </c>
      <c r="H234" s="568" t="s">
        <v>5378</v>
      </c>
      <c r="I234" s="503"/>
    </row>
    <row r="235" customFormat="false" ht="15" hidden="false" customHeight="false" outlineLevel="0" collapsed="false">
      <c r="A235" s="544" t="s">
        <v>7025</v>
      </c>
      <c r="B235" s="545" t="s">
        <v>966</v>
      </c>
      <c r="C235" s="546" t="s">
        <v>7</v>
      </c>
      <c r="D235" s="546" t="s">
        <v>6596</v>
      </c>
      <c r="E235" s="566" t="s">
        <v>7026</v>
      </c>
      <c r="F235" s="566" t="s">
        <v>7027</v>
      </c>
      <c r="G235" s="567" t="s">
        <v>4732</v>
      </c>
      <c r="H235" s="568" t="s">
        <v>5384</v>
      </c>
      <c r="I235" s="503"/>
    </row>
    <row r="236" customFormat="false" ht="15" hidden="false" customHeight="false" outlineLevel="0" collapsed="false">
      <c r="A236" s="544" t="s">
        <v>3032</v>
      </c>
      <c r="B236" s="545" t="s">
        <v>3033</v>
      </c>
      <c r="C236" s="546" t="s">
        <v>1199</v>
      </c>
      <c r="D236" s="546" t="s">
        <v>6417</v>
      </c>
      <c r="E236" s="566" t="s">
        <v>7028</v>
      </c>
      <c r="F236" s="566" t="s">
        <v>7028</v>
      </c>
      <c r="G236" s="567" t="s">
        <v>4732</v>
      </c>
      <c r="H236" s="568" t="s">
        <v>5398</v>
      </c>
      <c r="I236" s="503"/>
    </row>
    <row r="237" customFormat="false" ht="15" hidden="false" customHeight="false" outlineLevel="0" collapsed="false">
      <c r="A237" s="544" t="s">
        <v>1237</v>
      </c>
      <c r="B237" s="545" t="s">
        <v>1238</v>
      </c>
      <c r="C237" s="546" t="s">
        <v>1239</v>
      </c>
      <c r="D237" s="546" t="s">
        <v>6417</v>
      </c>
      <c r="E237" s="566" t="s">
        <v>5032</v>
      </c>
      <c r="F237" s="566" t="s">
        <v>5032</v>
      </c>
      <c r="G237" s="567" t="s">
        <v>4732</v>
      </c>
      <c r="H237" s="568" t="s">
        <v>5398</v>
      </c>
      <c r="I237" s="503"/>
    </row>
    <row r="238" customFormat="false" ht="15" hidden="false" customHeight="false" outlineLevel="0" collapsed="false">
      <c r="A238" s="544" t="s">
        <v>2314</v>
      </c>
      <c r="B238" s="545" t="s">
        <v>519</v>
      </c>
      <c r="C238" s="546" t="s">
        <v>7</v>
      </c>
      <c r="D238" s="546" t="s">
        <v>6596</v>
      </c>
      <c r="E238" s="566" t="s">
        <v>7029</v>
      </c>
      <c r="F238" s="566" t="s">
        <v>7030</v>
      </c>
      <c r="G238" s="567" t="s">
        <v>4732</v>
      </c>
      <c r="H238" s="568" t="s">
        <v>5410</v>
      </c>
      <c r="I238" s="503"/>
    </row>
    <row r="239" customFormat="false" ht="15" hidden="false" customHeight="false" outlineLevel="0" collapsed="false">
      <c r="A239" s="544" t="s">
        <v>1188</v>
      </c>
      <c r="B239" s="545" t="s">
        <v>1189</v>
      </c>
      <c r="C239" s="546" t="s">
        <v>1199</v>
      </c>
      <c r="D239" s="546" t="s">
        <v>6417</v>
      </c>
      <c r="E239" s="566" t="s">
        <v>7031</v>
      </c>
      <c r="F239" s="566" t="s">
        <v>7031</v>
      </c>
      <c r="G239" s="567" t="s">
        <v>4732</v>
      </c>
      <c r="H239" s="568" t="s">
        <v>5421</v>
      </c>
      <c r="I239" s="503"/>
    </row>
    <row r="240" customFormat="false" ht="15" hidden="false" customHeight="false" outlineLevel="0" collapsed="false">
      <c r="A240" s="544" t="s">
        <v>1172</v>
      </c>
      <c r="B240" s="545" t="s">
        <v>1173</v>
      </c>
      <c r="C240" s="546" t="s">
        <v>7</v>
      </c>
      <c r="D240" s="546" t="s">
        <v>6596</v>
      </c>
      <c r="E240" s="566" t="s">
        <v>7032</v>
      </c>
      <c r="F240" s="566" t="s">
        <v>7033</v>
      </c>
      <c r="G240" s="567" t="s">
        <v>4732</v>
      </c>
      <c r="H240" s="568" t="s">
        <v>5433</v>
      </c>
      <c r="I240" s="503"/>
    </row>
    <row r="241" customFormat="false" ht="15" hidden="false" customHeight="false" outlineLevel="0" collapsed="false">
      <c r="A241" s="544" t="s">
        <v>1990</v>
      </c>
      <c r="B241" s="545" t="s">
        <v>1991</v>
      </c>
      <c r="C241" s="546" t="s">
        <v>1202</v>
      </c>
      <c r="D241" s="546" t="s">
        <v>6586</v>
      </c>
      <c r="E241" s="566" t="s">
        <v>7034</v>
      </c>
      <c r="F241" s="566" t="s">
        <v>7035</v>
      </c>
      <c r="G241" s="567" t="s">
        <v>4732</v>
      </c>
      <c r="H241" s="568" t="s">
        <v>5441</v>
      </c>
      <c r="I241" s="503"/>
    </row>
    <row r="242" customFormat="false" ht="15" hidden="false" customHeight="false" outlineLevel="0" collapsed="false">
      <c r="A242" s="544" t="s">
        <v>2368</v>
      </c>
      <c r="B242" s="545" t="s">
        <v>2369</v>
      </c>
      <c r="C242" s="546" t="s">
        <v>7</v>
      </c>
      <c r="D242" s="546" t="s">
        <v>6617</v>
      </c>
      <c r="E242" s="566" t="s">
        <v>7036</v>
      </c>
      <c r="F242" s="566" t="s">
        <v>7037</v>
      </c>
      <c r="G242" s="567" t="s">
        <v>4732</v>
      </c>
      <c r="H242" s="568" t="s">
        <v>5441</v>
      </c>
      <c r="I242" s="503"/>
    </row>
    <row r="243" customFormat="false" ht="15" hidden="false" customHeight="false" outlineLevel="0" collapsed="false">
      <c r="A243" s="544" t="s">
        <v>2139</v>
      </c>
      <c r="B243" s="545" t="s">
        <v>440</v>
      </c>
      <c r="C243" s="546" t="s">
        <v>7</v>
      </c>
      <c r="D243" s="546" t="s">
        <v>6552</v>
      </c>
      <c r="E243" s="566" t="s">
        <v>7038</v>
      </c>
      <c r="F243" s="566" t="s">
        <v>7039</v>
      </c>
      <c r="G243" s="567" t="s">
        <v>4732</v>
      </c>
      <c r="H243" s="568" t="s">
        <v>5453</v>
      </c>
      <c r="I243" s="503"/>
    </row>
    <row r="244" customFormat="false" ht="15" hidden="false" customHeight="false" outlineLevel="0" collapsed="false">
      <c r="A244" s="544" t="s">
        <v>7040</v>
      </c>
      <c r="B244" s="545" t="s">
        <v>958</v>
      </c>
      <c r="C244" s="546" t="s">
        <v>7</v>
      </c>
      <c r="D244" s="546" t="s">
        <v>6596</v>
      </c>
      <c r="E244" s="566" t="s">
        <v>7041</v>
      </c>
      <c r="F244" s="566" t="s">
        <v>7042</v>
      </c>
      <c r="G244" s="567" t="s">
        <v>4732</v>
      </c>
      <c r="H244" s="568" t="s">
        <v>5463</v>
      </c>
      <c r="I244" s="503"/>
    </row>
    <row r="245" customFormat="false" ht="15" hidden="false" customHeight="false" outlineLevel="0" collapsed="false">
      <c r="A245" s="544" t="s">
        <v>727</v>
      </c>
      <c r="B245" s="545" t="s">
        <v>728</v>
      </c>
      <c r="C245" s="546" t="s">
        <v>7</v>
      </c>
      <c r="D245" s="546" t="s">
        <v>6417</v>
      </c>
      <c r="E245" s="566" t="s">
        <v>7043</v>
      </c>
      <c r="F245" s="566" t="s">
        <v>7043</v>
      </c>
      <c r="G245" s="567" t="s">
        <v>4732</v>
      </c>
      <c r="H245" s="568" t="s">
        <v>5463</v>
      </c>
      <c r="I245" s="503"/>
    </row>
    <row r="246" customFormat="false" ht="15" hidden="false" customHeight="false" outlineLevel="0" collapsed="false">
      <c r="A246" s="544" t="s">
        <v>346</v>
      </c>
      <c r="B246" s="545" t="s">
        <v>1899</v>
      </c>
      <c r="C246" s="546" t="s">
        <v>7</v>
      </c>
      <c r="D246" s="546" t="s">
        <v>6586</v>
      </c>
      <c r="E246" s="566" t="s">
        <v>7044</v>
      </c>
      <c r="F246" s="566" t="s">
        <v>7045</v>
      </c>
      <c r="G246" s="567" t="s">
        <v>4732</v>
      </c>
      <c r="H246" s="568" t="s">
        <v>5473</v>
      </c>
      <c r="I246" s="503"/>
    </row>
    <row r="247" customFormat="false" ht="15" hidden="false" customHeight="false" outlineLevel="0" collapsed="false">
      <c r="A247" s="544" t="s">
        <v>2000</v>
      </c>
      <c r="B247" s="545" t="s">
        <v>2001</v>
      </c>
      <c r="C247" s="546" t="s">
        <v>7</v>
      </c>
      <c r="D247" s="546" t="s">
        <v>6941</v>
      </c>
      <c r="E247" s="566" t="s">
        <v>7046</v>
      </c>
      <c r="F247" s="566" t="s">
        <v>7047</v>
      </c>
      <c r="G247" s="567" t="s">
        <v>4732</v>
      </c>
      <c r="H247" s="568" t="s">
        <v>5489</v>
      </c>
      <c r="I247" s="503"/>
    </row>
    <row r="248" customFormat="false" ht="15" hidden="false" customHeight="false" outlineLevel="0" collapsed="false">
      <c r="A248" s="544" t="s">
        <v>243</v>
      </c>
      <c r="B248" s="545" t="s">
        <v>244</v>
      </c>
      <c r="C248" s="546" t="s">
        <v>1202</v>
      </c>
      <c r="D248" s="546" t="s">
        <v>6586</v>
      </c>
      <c r="E248" s="566" t="s">
        <v>7048</v>
      </c>
      <c r="F248" s="566" t="s">
        <v>7049</v>
      </c>
      <c r="G248" s="567" t="s">
        <v>4732</v>
      </c>
      <c r="H248" s="568" t="s">
        <v>5489</v>
      </c>
      <c r="I248" s="503"/>
    </row>
    <row r="249" customFormat="false" ht="15" hidden="false" customHeight="false" outlineLevel="0" collapsed="false">
      <c r="A249" s="544" t="s">
        <v>2127</v>
      </c>
      <c r="B249" s="545" t="s">
        <v>434</v>
      </c>
      <c r="C249" s="546" t="s">
        <v>7</v>
      </c>
      <c r="D249" s="546" t="s">
        <v>7050</v>
      </c>
      <c r="E249" s="566" t="s">
        <v>6163</v>
      </c>
      <c r="F249" s="566" t="s">
        <v>7051</v>
      </c>
      <c r="G249" s="567" t="s">
        <v>4732</v>
      </c>
      <c r="H249" s="568" t="s">
        <v>5496</v>
      </c>
      <c r="I249" s="503"/>
    </row>
    <row r="250" customFormat="false" ht="15" hidden="false" customHeight="false" outlineLevel="0" collapsed="false">
      <c r="A250" s="544" t="s">
        <v>2346</v>
      </c>
      <c r="B250" s="545" t="s">
        <v>2347</v>
      </c>
      <c r="C250" s="546" t="s">
        <v>7</v>
      </c>
      <c r="D250" s="546" t="s">
        <v>6889</v>
      </c>
      <c r="E250" s="566" t="s">
        <v>7052</v>
      </c>
      <c r="F250" s="566" t="s">
        <v>7053</v>
      </c>
      <c r="G250" s="567" t="s">
        <v>4732</v>
      </c>
      <c r="H250" s="568" t="s">
        <v>5510</v>
      </c>
      <c r="I250" s="503"/>
    </row>
    <row r="251" customFormat="false" ht="15" hidden="false" customHeight="false" outlineLevel="0" collapsed="false">
      <c r="A251" s="544" t="s">
        <v>2417</v>
      </c>
      <c r="B251" s="545" t="s">
        <v>2418</v>
      </c>
      <c r="C251" s="546" t="s">
        <v>7</v>
      </c>
      <c r="D251" s="546" t="s">
        <v>6347</v>
      </c>
      <c r="E251" s="566" t="s">
        <v>5973</v>
      </c>
      <c r="F251" s="566" t="s">
        <v>7054</v>
      </c>
      <c r="G251" s="567" t="s">
        <v>4732</v>
      </c>
      <c r="H251" s="568" t="s">
        <v>5510</v>
      </c>
      <c r="I251" s="503"/>
    </row>
    <row r="252" customFormat="false" ht="15" hidden="false" customHeight="false" outlineLevel="0" collapsed="false">
      <c r="A252" s="544" t="s">
        <v>2392</v>
      </c>
      <c r="B252" s="545" t="s">
        <v>2393</v>
      </c>
      <c r="C252" s="546" t="s">
        <v>152</v>
      </c>
      <c r="D252" s="546" t="s">
        <v>7055</v>
      </c>
      <c r="E252" s="566" t="s">
        <v>7056</v>
      </c>
      <c r="F252" s="566" t="s">
        <v>7057</v>
      </c>
      <c r="G252" s="567" t="s">
        <v>4732</v>
      </c>
      <c r="H252" s="568" t="s">
        <v>5524</v>
      </c>
      <c r="I252" s="503"/>
    </row>
    <row r="253" customFormat="false" ht="15" hidden="false" customHeight="false" outlineLevel="0" collapsed="false">
      <c r="A253" s="544" t="s">
        <v>794</v>
      </c>
      <c r="B253" s="545" t="s">
        <v>2788</v>
      </c>
      <c r="C253" s="546" t="s">
        <v>7</v>
      </c>
      <c r="D253" s="546" t="s">
        <v>6586</v>
      </c>
      <c r="E253" s="566" t="s">
        <v>7058</v>
      </c>
      <c r="F253" s="566" t="s">
        <v>7059</v>
      </c>
      <c r="G253" s="567" t="s">
        <v>4732</v>
      </c>
      <c r="H253" s="568" t="s">
        <v>5537</v>
      </c>
      <c r="I253" s="503"/>
    </row>
    <row r="254" customFormat="false" ht="15" hidden="false" customHeight="false" outlineLevel="0" collapsed="false">
      <c r="A254" s="544" t="s">
        <v>2100</v>
      </c>
      <c r="B254" s="545" t="s">
        <v>2101</v>
      </c>
      <c r="C254" s="546" t="s">
        <v>7</v>
      </c>
      <c r="D254" s="546" t="s">
        <v>7060</v>
      </c>
      <c r="E254" s="566" t="s">
        <v>7061</v>
      </c>
      <c r="F254" s="566" t="s">
        <v>7062</v>
      </c>
      <c r="G254" s="567" t="s">
        <v>4732</v>
      </c>
      <c r="H254" s="568" t="s">
        <v>5537</v>
      </c>
      <c r="I254" s="503"/>
    </row>
    <row r="255" customFormat="false" ht="15" hidden="false" customHeight="false" outlineLevel="0" collapsed="false">
      <c r="A255" s="544" t="s">
        <v>2030</v>
      </c>
      <c r="B255" s="545" t="s">
        <v>398</v>
      </c>
      <c r="C255" s="546" t="s">
        <v>1483</v>
      </c>
      <c r="D255" s="546" t="s">
        <v>7063</v>
      </c>
      <c r="E255" s="566" t="s">
        <v>7064</v>
      </c>
      <c r="F255" s="566" t="s">
        <v>7065</v>
      </c>
      <c r="G255" s="567" t="s">
        <v>4732</v>
      </c>
      <c r="H255" s="568" t="s">
        <v>5552</v>
      </c>
      <c r="I255" s="503"/>
    </row>
    <row r="256" customFormat="false" ht="15" hidden="false" customHeight="false" outlineLevel="0" collapsed="false">
      <c r="A256" s="544" t="s">
        <v>7066</v>
      </c>
      <c r="B256" s="545" t="s">
        <v>960</v>
      </c>
      <c r="C256" s="546" t="s">
        <v>7</v>
      </c>
      <c r="D256" s="546" t="s">
        <v>6596</v>
      </c>
      <c r="E256" s="566" t="s">
        <v>7067</v>
      </c>
      <c r="F256" s="566" t="s">
        <v>7068</v>
      </c>
      <c r="G256" s="567" t="s">
        <v>4732</v>
      </c>
      <c r="H256" s="568" t="s">
        <v>5552</v>
      </c>
      <c r="I256" s="503"/>
    </row>
    <row r="257" customFormat="false" ht="15" hidden="false" customHeight="false" outlineLevel="0" collapsed="false">
      <c r="A257" s="544" t="s">
        <v>1960</v>
      </c>
      <c r="B257" s="545" t="s">
        <v>1961</v>
      </c>
      <c r="C257" s="546" t="s">
        <v>7</v>
      </c>
      <c r="D257" s="546" t="s">
        <v>6586</v>
      </c>
      <c r="E257" s="566" t="s">
        <v>7069</v>
      </c>
      <c r="F257" s="566" t="s">
        <v>7070</v>
      </c>
      <c r="G257" s="567" t="s">
        <v>4732</v>
      </c>
      <c r="H257" s="568" t="s">
        <v>5570</v>
      </c>
      <c r="I257" s="503"/>
    </row>
    <row r="258" customFormat="false" ht="15" hidden="false" customHeight="false" outlineLevel="0" collapsed="false">
      <c r="A258" s="544" t="s">
        <v>2487</v>
      </c>
      <c r="B258" s="545" t="s">
        <v>599</v>
      </c>
      <c r="C258" s="546" t="s">
        <v>7</v>
      </c>
      <c r="D258" s="546" t="s">
        <v>7071</v>
      </c>
      <c r="E258" s="566" t="s">
        <v>7072</v>
      </c>
      <c r="F258" s="566" t="s">
        <v>7073</v>
      </c>
      <c r="G258" s="567" t="s">
        <v>4732</v>
      </c>
      <c r="H258" s="568" t="s">
        <v>5570</v>
      </c>
      <c r="I258" s="503"/>
    </row>
    <row r="259" customFormat="false" ht="15" hidden="false" customHeight="false" outlineLevel="0" collapsed="false">
      <c r="A259" s="544" t="s">
        <v>2518</v>
      </c>
      <c r="B259" s="545" t="s">
        <v>617</v>
      </c>
      <c r="C259" s="546" t="s">
        <v>1202</v>
      </c>
      <c r="D259" s="546" t="s">
        <v>6586</v>
      </c>
      <c r="E259" s="566" t="s">
        <v>7074</v>
      </c>
      <c r="F259" s="566" t="s">
        <v>7075</v>
      </c>
      <c r="G259" s="567" t="s">
        <v>4732</v>
      </c>
      <c r="H259" s="568" t="s">
        <v>5579</v>
      </c>
      <c r="I259" s="503"/>
    </row>
    <row r="260" customFormat="false" ht="15" hidden="false" customHeight="false" outlineLevel="0" collapsed="false">
      <c r="A260" s="544" t="s">
        <v>847</v>
      </c>
      <c r="B260" s="545" t="s">
        <v>7076</v>
      </c>
      <c r="C260" s="546" t="s">
        <v>7</v>
      </c>
      <c r="D260" s="546" t="s">
        <v>6596</v>
      </c>
      <c r="E260" s="566" t="s">
        <v>7077</v>
      </c>
      <c r="F260" s="566" t="s">
        <v>7078</v>
      </c>
      <c r="G260" s="567" t="s">
        <v>4732</v>
      </c>
      <c r="H260" s="568" t="s">
        <v>5579</v>
      </c>
      <c r="I260" s="503"/>
    </row>
    <row r="261" customFormat="false" ht="15" hidden="false" customHeight="false" outlineLevel="0" collapsed="false">
      <c r="A261" s="544" t="s">
        <v>2436</v>
      </c>
      <c r="B261" s="545" t="s">
        <v>572</v>
      </c>
      <c r="C261" s="546" t="s">
        <v>7</v>
      </c>
      <c r="D261" s="546" t="s">
        <v>6552</v>
      </c>
      <c r="E261" s="566" t="s">
        <v>7079</v>
      </c>
      <c r="F261" s="566" t="s">
        <v>7080</v>
      </c>
      <c r="G261" s="567" t="s">
        <v>5210</v>
      </c>
      <c r="H261" s="568" t="s">
        <v>5602</v>
      </c>
      <c r="I261" s="503"/>
    </row>
    <row r="262" customFormat="false" ht="15" hidden="false" customHeight="false" outlineLevel="0" collapsed="false">
      <c r="A262" s="544" t="s">
        <v>2682</v>
      </c>
      <c r="B262" s="545" t="s">
        <v>707</v>
      </c>
      <c r="C262" s="546" t="s">
        <v>7</v>
      </c>
      <c r="D262" s="546" t="s">
        <v>6651</v>
      </c>
      <c r="E262" s="566" t="s">
        <v>7081</v>
      </c>
      <c r="F262" s="566" t="s">
        <v>7082</v>
      </c>
      <c r="G262" s="567" t="s">
        <v>5210</v>
      </c>
      <c r="H262" s="568" t="s">
        <v>5602</v>
      </c>
      <c r="I262" s="503"/>
    </row>
    <row r="263" customFormat="false" ht="15" hidden="false" customHeight="false" outlineLevel="0" collapsed="false">
      <c r="A263" s="544" t="s">
        <v>1665</v>
      </c>
      <c r="B263" s="545" t="s">
        <v>221</v>
      </c>
      <c r="C263" s="546" t="s">
        <v>1483</v>
      </c>
      <c r="D263" s="546" t="s">
        <v>6347</v>
      </c>
      <c r="E263" s="566" t="s">
        <v>7083</v>
      </c>
      <c r="F263" s="566" t="s">
        <v>7084</v>
      </c>
      <c r="G263" s="567" t="s">
        <v>5210</v>
      </c>
      <c r="H263" s="568" t="s">
        <v>5622</v>
      </c>
      <c r="I263" s="503"/>
    </row>
    <row r="264" customFormat="false" ht="15" hidden="false" customHeight="false" outlineLevel="0" collapsed="false">
      <c r="A264" s="544" t="s">
        <v>773</v>
      </c>
      <c r="B264" s="545" t="s">
        <v>2764</v>
      </c>
      <c r="C264" s="546" t="s">
        <v>7</v>
      </c>
      <c r="D264" s="546" t="s">
        <v>6892</v>
      </c>
      <c r="E264" s="566" t="s">
        <v>7085</v>
      </c>
      <c r="F264" s="566" t="s">
        <v>7086</v>
      </c>
      <c r="G264" s="567" t="s">
        <v>5210</v>
      </c>
      <c r="H264" s="568" t="s">
        <v>5622</v>
      </c>
      <c r="I264" s="503"/>
    </row>
    <row r="265" customFormat="false" ht="15" hidden="false" customHeight="false" outlineLevel="0" collapsed="false">
      <c r="A265" s="544" t="s">
        <v>859</v>
      </c>
      <c r="B265" s="545" t="s">
        <v>2879</v>
      </c>
      <c r="C265" s="546" t="s">
        <v>7</v>
      </c>
      <c r="D265" s="546" t="s">
        <v>6596</v>
      </c>
      <c r="E265" s="566" t="s">
        <v>7087</v>
      </c>
      <c r="F265" s="566" t="s">
        <v>7088</v>
      </c>
      <c r="G265" s="567" t="s">
        <v>5210</v>
      </c>
      <c r="H265" s="568" t="s">
        <v>5645</v>
      </c>
      <c r="I265" s="503"/>
    </row>
    <row r="266" customFormat="false" ht="15" hidden="false" customHeight="false" outlineLevel="0" collapsed="false">
      <c r="A266" s="544" t="s">
        <v>2468</v>
      </c>
      <c r="B266" s="545" t="s">
        <v>590</v>
      </c>
      <c r="C266" s="546" t="s">
        <v>7</v>
      </c>
      <c r="D266" s="546" t="s">
        <v>6633</v>
      </c>
      <c r="E266" s="566" t="s">
        <v>7089</v>
      </c>
      <c r="F266" s="566" t="s">
        <v>7090</v>
      </c>
      <c r="G266" s="567" t="s">
        <v>5210</v>
      </c>
      <c r="H266" s="568" t="s">
        <v>5645</v>
      </c>
      <c r="I266" s="503"/>
    </row>
    <row r="267" customFormat="false" ht="15" hidden="false" customHeight="false" outlineLevel="0" collapsed="false">
      <c r="A267" s="544" t="s">
        <v>2189</v>
      </c>
      <c r="B267" s="545" t="s">
        <v>468</v>
      </c>
      <c r="C267" s="546" t="s">
        <v>7</v>
      </c>
      <c r="D267" s="546" t="s">
        <v>6621</v>
      </c>
      <c r="E267" s="566" t="s">
        <v>7091</v>
      </c>
      <c r="F267" s="566" t="s">
        <v>7092</v>
      </c>
      <c r="G267" s="567" t="s">
        <v>5210</v>
      </c>
      <c r="H267" s="568" t="s">
        <v>5668</v>
      </c>
      <c r="I267" s="503"/>
    </row>
    <row r="268" customFormat="false" ht="15" hidden="false" customHeight="false" outlineLevel="0" collapsed="false">
      <c r="A268" s="544" t="s">
        <v>7093</v>
      </c>
      <c r="B268" s="545" t="s">
        <v>982</v>
      </c>
      <c r="C268" s="546" t="s">
        <v>7</v>
      </c>
      <c r="D268" s="546" t="s">
        <v>6586</v>
      </c>
      <c r="E268" s="566" t="s">
        <v>7094</v>
      </c>
      <c r="F268" s="566" t="s">
        <v>7095</v>
      </c>
      <c r="G268" s="567" t="s">
        <v>5210</v>
      </c>
      <c r="H268" s="568" t="s">
        <v>5668</v>
      </c>
      <c r="I268" s="503"/>
    </row>
    <row r="269" customFormat="false" ht="15" hidden="false" customHeight="false" outlineLevel="0" collapsed="false">
      <c r="A269" s="544" t="s">
        <v>7096</v>
      </c>
      <c r="B269" s="545" t="s">
        <v>7097</v>
      </c>
      <c r="C269" s="546" t="s">
        <v>7</v>
      </c>
      <c r="D269" s="546" t="s">
        <v>6586</v>
      </c>
      <c r="E269" s="566" t="s">
        <v>7094</v>
      </c>
      <c r="F269" s="566" t="s">
        <v>7095</v>
      </c>
      <c r="G269" s="567" t="s">
        <v>5210</v>
      </c>
      <c r="H269" s="568" t="s">
        <v>5690</v>
      </c>
      <c r="I269" s="503"/>
    </row>
    <row r="270" customFormat="false" ht="15" hidden="false" customHeight="false" outlineLevel="0" collapsed="false">
      <c r="A270" s="544" t="s">
        <v>2334</v>
      </c>
      <c r="B270" s="545" t="s">
        <v>2335</v>
      </c>
      <c r="C270" s="546" t="s">
        <v>7</v>
      </c>
      <c r="D270" s="546" t="s">
        <v>7098</v>
      </c>
      <c r="E270" s="566" t="s">
        <v>7099</v>
      </c>
      <c r="F270" s="566" t="s">
        <v>7100</v>
      </c>
      <c r="G270" s="567" t="s">
        <v>5210</v>
      </c>
      <c r="H270" s="568" t="s">
        <v>5690</v>
      </c>
      <c r="I270" s="503"/>
    </row>
    <row r="271" customFormat="false" ht="15" hidden="false" customHeight="false" outlineLevel="0" collapsed="false">
      <c r="A271" s="544" t="s">
        <v>2293</v>
      </c>
      <c r="B271" s="545" t="s">
        <v>508</v>
      </c>
      <c r="C271" s="546" t="s">
        <v>7</v>
      </c>
      <c r="D271" s="546" t="s">
        <v>6417</v>
      </c>
      <c r="E271" s="566" t="s">
        <v>7101</v>
      </c>
      <c r="F271" s="566" t="s">
        <v>7101</v>
      </c>
      <c r="G271" s="567" t="s">
        <v>5210</v>
      </c>
      <c r="H271" s="568" t="s">
        <v>5707</v>
      </c>
      <c r="I271" s="503"/>
    </row>
    <row r="272" customFormat="false" ht="15" hidden="false" customHeight="false" outlineLevel="0" collapsed="false">
      <c r="A272" s="544" t="s">
        <v>918</v>
      </c>
      <c r="B272" s="545" t="s">
        <v>2943</v>
      </c>
      <c r="C272" s="546" t="s">
        <v>1202</v>
      </c>
      <c r="D272" s="546" t="s">
        <v>6417</v>
      </c>
      <c r="E272" s="566" t="s">
        <v>7102</v>
      </c>
      <c r="F272" s="566" t="s">
        <v>7102</v>
      </c>
      <c r="G272" s="567" t="s">
        <v>5210</v>
      </c>
      <c r="H272" s="568" t="s">
        <v>5707</v>
      </c>
      <c r="I272" s="503"/>
    </row>
    <row r="273" customFormat="false" ht="15" hidden="false" customHeight="false" outlineLevel="0" collapsed="false">
      <c r="A273" s="544" t="s">
        <v>2224</v>
      </c>
      <c r="B273" s="545" t="s">
        <v>2225</v>
      </c>
      <c r="C273" s="546" t="s">
        <v>7</v>
      </c>
      <c r="D273" s="546" t="s">
        <v>6633</v>
      </c>
      <c r="E273" s="566" t="s">
        <v>5878</v>
      </c>
      <c r="F273" s="566" t="s">
        <v>7103</v>
      </c>
      <c r="G273" s="567" t="s">
        <v>5210</v>
      </c>
      <c r="H273" s="568" t="s">
        <v>5707</v>
      </c>
      <c r="I273" s="503"/>
    </row>
    <row r="274" customFormat="false" ht="15" hidden="false" customHeight="false" outlineLevel="0" collapsed="false">
      <c r="A274" s="544" t="s">
        <v>814</v>
      </c>
      <c r="B274" s="545" t="s">
        <v>2806</v>
      </c>
      <c r="C274" s="546" t="s">
        <v>152</v>
      </c>
      <c r="D274" s="546" t="s">
        <v>6347</v>
      </c>
      <c r="E274" s="566" t="s">
        <v>7104</v>
      </c>
      <c r="F274" s="566" t="s">
        <v>7105</v>
      </c>
      <c r="G274" s="567" t="s">
        <v>5210</v>
      </c>
      <c r="H274" s="568" t="s">
        <v>5734</v>
      </c>
      <c r="I274" s="503"/>
    </row>
    <row r="275" customFormat="false" ht="15" hidden="false" customHeight="false" outlineLevel="0" collapsed="false">
      <c r="A275" s="544" t="s">
        <v>2464</v>
      </c>
      <c r="B275" s="545" t="s">
        <v>588</v>
      </c>
      <c r="C275" s="546" t="s">
        <v>7</v>
      </c>
      <c r="D275" s="546" t="s">
        <v>6633</v>
      </c>
      <c r="E275" s="566" t="s">
        <v>7106</v>
      </c>
      <c r="F275" s="566" t="s">
        <v>7107</v>
      </c>
      <c r="G275" s="567" t="s">
        <v>5210</v>
      </c>
      <c r="H275" s="568" t="s">
        <v>5734</v>
      </c>
      <c r="I275" s="503"/>
    </row>
    <row r="276" customFormat="false" ht="15" hidden="false" customHeight="false" outlineLevel="0" collapsed="false">
      <c r="A276" s="544" t="s">
        <v>1243</v>
      </c>
      <c r="B276" s="545" t="s">
        <v>1244</v>
      </c>
      <c r="C276" s="546" t="s">
        <v>1239</v>
      </c>
      <c r="D276" s="546" t="s">
        <v>6417</v>
      </c>
      <c r="E276" s="566" t="s">
        <v>5368</v>
      </c>
      <c r="F276" s="566" t="s">
        <v>5368</v>
      </c>
      <c r="G276" s="567" t="s">
        <v>5210</v>
      </c>
      <c r="H276" s="568" t="s">
        <v>5754</v>
      </c>
      <c r="I276" s="503"/>
    </row>
    <row r="277" customFormat="false" ht="15" hidden="false" customHeight="false" outlineLevel="0" collapsed="false">
      <c r="A277" s="544" t="s">
        <v>2238</v>
      </c>
      <c r="B277" s="545" t="s">
        <v>492</v>
      </c>
      <c r="C277" s="546" t="s">
        <v>7</v>
      </c>
      <c r="D277" s="546" t="s">
        <v>7071</v>
      </c>
      <c r="E277" s="566" t="s">
        <v>5380</v>
      </c>
      <c r="F277" s="566" t="s">
        <v>7108</v>
      </c>
      <c r="G277" s="567" t="s">
        <v>5210</v>
      </c>
      <c r="H277" s="568" t="s">
        <v>5754</v>
      </c>
      <c r="I277" s="503"/>
    </row>
    <row r="278" customFormat="false" ht="15" hidden="false" customHeight="false" outlineLevel="0" collapsed="false">
      <c r="A278" s="544" t="s">
        <v>2456</v>
      </c>
      <c r="B278" s="545" t="s">
        <v>584</v>
      </c>
      <c r="C278" s="546" t="s">
        <v>7</v>
      </c>
      <c r="D278" s="546" t="s">
        <v>6347</v>
      </c>
      <c r="E278" s="566" t="s">
        <v>7109</v>
      </c>
      <c r="F278" s="566" t="s">
        <v>7110</v>
      </c>
      <c r="G278" s="567" t="s">
        <v>5210</v>
      </c>
      <c r="H278" s="568" t="s">
        <v>5754</v>
      </c>
      <c r="I278" s="503"/>
    </row>
    <row r="279" customFormat="false" ht="15" hidden="false" customHeight="false" outlineLevel="0" collapsed="false">
      <c r="A279" s="544" t="s">
        <v>791</v>
      </c>
      <c r="B279" s="545" t="s">
        <v>2782</v>
      </c>
      <c r="C279" s="546" t="s">
        <v>7</v>
      </c>
      <c r="D279" s="546" t="s">
        <v>6417</v>
      </c>
      <c r="E279" s="566" t="s">
        <v>7111</v>
      </c>
      <c r="F279" s="566" t="s">
        <v>7111</v>
      </c>
      <c r="G279" s="567" t="s">
        <v>5210</v>
      </c>
      <c r="H279" s="568" t="s">
        <v>5788</v>
      </c>
      <c r="I279" s="503"/>
    </row>
    <row r="280" customFormat="false" ht="15" hidden="false" customHeight="false" outlineLevel="0" collapsed="false">
      <c r="A280" s="544" t="s">
        <v>2153</v>
      </c>
      <c r="B280" s="545" t="s">
        <v>2154</v>
      </c>
      <c r="C280" s="546" t="s">
        <v>7</v>
      </c>
      <c r="D280" s="546" t="s">
        <v>6714</v>
      </c>
      <c r="E280" s="566" t="s">
        <v>7112</v>
      </c>
      <c r="F280" s="566" t="s">
        <v>7113</v>
      </c>
      <c r="G280" s="567" t="s">
        <v>5210</v>
      </c>
      <c r="H280" s="568" t="s">
        <v>5788</v>
      </c>
      <c r="I280" s="503"/>
    </row>
    <row r="281" customFormat="false" ht="15" hidden="false" customHeight="false" outlineLevel="0" collapsed="false">
      <c r="A281" s="544" t="s">
        <v>1495</v>
      </c>
      <c r="B281" s="545" t="s">
        <v>710</v>
      </c>
      <c r="C281" s="546" t="s">
        <v>7</v>
      </c>
      <c r="D281" s="546" t="s">
        <v>6662</v>
      </c>
      <c r="E281" s="566" t="s">
        <v>7114</v>
      </c>
      <c r="F281" s="566" t="s">
        <v>7115</v>
      </c>
      <c r="G281" s="567" t="s">
        <v>5210</v>
      </c>
      <c r="H281" s="568" t="s">
        <v>5788</v>
      </c>
      <c r="I281" s="503"/>
    </row>
    <row r="282" customFormat="false" ht="15" hidden="false" customHeight="false" outlineLevel="0" collapsed="false">
      <c r="A282" s="544" t="s">
        <v>2173</v>
      </c>
      <c r="B282" s="545" t="s">
        <v>2174</v>
      </c>
      <c r="C282" s="546" t="s">
        <v>152</v>
      </c>
      <c r="D282" s="546" t="s">
        <v>6552</v>
      </c>
      <c r="E282" s="566" t="s">
        <v>7116</v>
      </c>
      <c r="F282" s="566" t="s">
        <v>7117</v>
      </c>
      <c r="G282" s="567" t="s">
        <v>5210</v>
      </c>
      <c r="H282" s="568" t="s">
        <v>5815</v>
      </c>
      <c r="I282" s="503"/>
    </row>
    <row r="283" customFormat="false" ht="15" hidden="false" customHeight="false" outlineLevel="0" collapsed="false">
      <c r="A283" s="544" t="s">
        <v>2084</v>
      </c>
      <c r="B283" s="545" t="s">
        <v>2085</v>
      </c>
      <c r="C283" s="546" t="s">
        <v>7</v>
      </c>
      <c r="D283" s="546" t="s">
        <v>6892</v>
      </c>
      <c r="E283" s="566" t="s">
        <v>3489</v>
      </c>
      <c r="F283" s="566" t="s">
        <v>7118</v>
      </c>
      <c r="G283" s="567" t="s">
        <v>5210</v>
      </c>
      <c r="H283" s="568" t="s">
        <v>5815</v>
      </c>
      <c r="I283" s="503"/>
    </row>
    <row r="284" customFormat="false" ht="15" hidden="false" customHeight="false" outlineLevel="0" collapsed="false">
      <c r="A284" s="544" t="s">
        <v>2440</v>
      </c>
      <c r="B284" s="545" t="s">
        <v>575</v>
      </c>
      <c r="C284" s="546" t="s">
        <v>7</v>
      </c>
      <c r="D284" s="546" t="s">
        <v>6596</v>
      </c>
      <c r="E284" s="566" t="s">
        <v>7119</v>
      </c>
      <c r="F284" s="566" t="s">
        <v>7120</v>
      </c>
      <c r="G284" s="567" t="s">
        <v>5210</v>
      </c>
      <c r="H284" s="568" t="s">
        <v>5815</v>
      </c>
      <c r="I284" s="503"/>
    </row>
    <row r="285" customFormat="false" ht="15" hidden="false" customHeight="false" outlineLevel="0" collapsed="false">
      <c r="A285" s="544" t="s">
        <v>2302</v>
      </c>
      <c r="B285" s="545" t="s">
        <v>514</v>
      </c>
      <c r="C285" s="546" t="s">
        <v>7</v>
      </c>
      <c r="D285" s="546" t="s">
        <v>6855</v>
      </c>
      <c r="E285" s="566" t="s">
        <v>7121</v>
      </c>
      <c r="F285" s="566" t="s">
        <v>7122</v>
      </c>
      <c r="G285" s="567" t="s">
        <v>5210</v>
      </c>
      <c r="H285" s="568" t="s">
        <v>5815</v>
      </c>
      <c r="I285" s="503"/>
    </row>
    <row r="286" customFormat="false" ht="15" hidden="false" customHeight="false" outlineLevel="0" collapsed="false">
      <c r="A286" s="544" t="s">
        <v>2185</v>
      </c>
      <c r="B286" s="545" t="s">
        <v>465</v>
      </c>
      <c r="C286" s="546" t="s">
        <v>7</v>
      </c>
      <c r="D286" s="546" t="s">
        <v>6552</v>
      </c>
      <c r="E286" s="566" t="s">
        <v>4158</v>
      </c>
      <c r="F286" s="566" t="s">
        <v>7123</v>
      </c>
      <c r="G286" s="567" t="s">
        <v>5210</v>
      </c>
      <c r="H286" s="568" t="s">
        <v>5851</v>
      </c>
      <c r="I286" s="503"/>
    </row>
    <row r="287" customFormat="false" ht="15" hidden="false" customHeight="false" outlineLevel="0" collapsed="false">
      <c r="A287" s="544" t="s">
        <v>7124</v>
      </c>
      <c r="B287" s="545" t="s">
        <v>955</v>
      </c>
      <c r="C287" s="546" t="s">
        <v>7</v>
      </c>
      <c r="D287" s="546" t="s">
        <v>6417</v>
      </c>
      <c r="E287" s="566" t="s">
        <v>7125</v>
      </c>
      <c r="F287" s="566" t="s">
        <v>7125</v>
      </c>
      <c r="G287" s="567" t="s">
        <v>5210</v>
      </c>
      <c r="H287" s="568" t="s">
        <v>5851</v>
      </c>
      <c r="I287" s="503"/>
    </row>
    <row r="288" customFormat="false" ht="15" hidden="false" customHeight="false" outlineLevel="0" collapsed="false">
      <c r="A288" s="544" t="s">
        <v>2621</v>
      </c>
      <c r="B288" s="545" t="s">
        <v>662</v>
      </c>
      <c r="C288" s="546" t="s">
        <v>1202</v>
      </c>
      <c r="D288" s="546" t="s">
        <v>6662</v>
      </c>
      <c r="E288" s="566" t="s">
        <v>7126</v>
      </c>
      <c r="F288" s="566" t="s">
        <v>7127</v>
      </c>
      <c r="G288" s="567" t="s">
        <v>5210</v>
      </c>
      <c r="H288" s="568" t="s">
        <v>5851</v>
      </c>
      <c r="I288" s="503"/>
    </row>
    <row r="289" customFormat="false" ht="15" hidden="false" customHeight="false" outlineLevel="0" collapsed="false">
      <c r="A289" s="544" t="s">
        <v>2720</v>
      </c>
      <c r="B289" s="545" t="s">
        <v>2721</v>
      </c>
      <c r="C289" s="546" t="s">
        <v>152</v>
      </c>
      <c r="D289" s="546" t="s">
        <v>6347</v>
      </c>
      <c r="E289" s="566" t="s">
        <v>4788</v>
      </c>
      <c r="F289" s="566" t="s">
        <v>7128</v>
      </c>
      <c r="G289" s="567" t="s">
        <v>5210</v>
      </c>
      <c r="H289" s="568" t="s">
        <v>5851</v>
      </c>
      <c r="I289" s="503"/>
    </row>
    <row r="290" customFormat="false" ht="15" hidden="false" customHeight="false" outlineLevel="0" collapsed="false">
      <c r="A290" s="544" t="s">
        <v>2491</v>
      </c>
      <c r="B290" s="545" t="s">
        <v>602</v>
      </c>
      <c r="C290" s="546" t="s">
        <v>7</v>
      </c>
      <c r="D290" s="546" t="s">
        <v>6633</v>
      </c>
      <c r="E290" s="566" t="s">
        <v>7129</v>
      </c>
      <c r="F290" s="566" t="s">
        <v>7130</v>
      </c>
      <c r="G290" s="567" t="s">
        <v>5210</v>
      </c>
      <c r="H290" s="568" t="s">
        <v>5893</v>
      </c>
      <c r="I290" s="503"/>
    </row>
    <row r="291" customFormat="false" ht="15" hidden="false" customHeight="false" outlineLevel="0" collapsed="false">
      <c r="A291" s="544" t="s">
        <v>1785</v>
      </c>
      <c r="B291" s="545" t="s">
        <v>295</v>
      </c>
      <c r="C291" s="546" t="s">
        <v>1100</v>
      </c>
      <c r="D291" s="546" t="s">
        <v>7131</v>
      </c>
      <c r="E291" s="566" t="s">
        <v>7132</v>
      </c>
      <c r="F291" s="566" t="s">
        <v>7133</v>
      </c>
      <c r="G291" s="567" t="s">
        <v>5210</v>
      </c>
      <c r="H291" s="568" t="s">
        <v>5893</v>
      </c>
      <c r="I291" s="503"/>
    </row>
    <row r="292" customFormat="false" ht="15" hidden="false" customHeight="false" outlineLevel="0" collapsed="false">
      <c r="A292" s="544" t="s">
        <v>2079</v>
      </c>
      <c r="B292" s="545" t="s">
        <v>2080</v>
      </c>
      <c r="C292" s="546" t="s">
        <v>7</v>
      </c>
      <c r="D292" s="546" t="s">
        <v>6633</v>
      </c>
      <c r="E292" s="566" t="s">
        <v>5883</v>
      </c>
      <c r="F292" s="566" t="s">
        <v>7134</v>
      </c>
      <c r="G292" s="567" t="s">
        <v>5210</v>
      </c>
      <c r="H292" s="568" t="s">
        <v>5893</v>
      </c>
      <c r="I292" s="503"/>
    </row>
    <row r="293" customFormat="false" ht="15" hidden="false" customHeight="false" outlineLevel="0" collapsed="false">
      <c r="A293" s="544" t="s">
        <v>2105</v>
      </c>
      <c r="B293" s="545" t="s">
        <v>2106</v>
      </c>
      <c r="C293" s="546" t="s">
        <v>7</v>
      </c>
      <c r="D293" s="546" t="s">
        <v>6892</v>
      </c>
      <c r="E293" s="566" t="s">
        <v>7135</v>
      </c>
      <c r="F293" s="566" t="s">
        <v>7136</v>
      </c>
      <c r="G293" s="567" t="s">
        <v>5210</v>
      </c>
      <c r="H293" s="568" t="s">
        <v>5893</v>
      </c>
      <c r="I293" s="503"/>
    </row>
    <row r="294" customFormat="false" ht="15" hidden="false" customHeight="false" outlineLevel="0" collapsed="false">
      <c r="A294" s="544" t="s">
        <v>2452</v>
      </c>
      <c r="B294" s="545" t="s">
        <v>581</v>
      </c>
      <c r="C294" s="546" t="s">
        <v>7</v>
      </c>
      <c r="D294" s="546" t="s">
        <v>6633</v>
      </c>
      <c r="E294" s="566" t="s">
        <v>7137</v>
      </c>
      <c r="F294" s="566" t="s">
        <v>7138</v>
      </c>
      <c r="G294" s="567" t="s">
        <v>5210</v>
      </c>
      <c r="H294" s="568" t="s">
        <v>5893</v>
      </c>
      <c r="I294" s="503"/>
    </row>
    <row r="295" customFormat="false" ht="15" hidden="false" customHeight="false" outlineLevel="0" collapsed="false">
      <c r="A295" s="544" t="s">
        <v>7139</v>
      </c>
      <c r="B295" s="545" t="s">
        <v>993</v>
      </c>
      <c r="C295" s="546" t="s">
        <v>7</v>
      </c>
      <c r="D295" s="546" t="s">
        <v>6417</v>
      </c>
      <c r="E295" s="566" t="s">
        <v>7140</v>
      </c>
      <c r="F295" s="566" t="s">
        <v>7140</v>
      </c>
      <c r="G295" s="567" t="s">
        <v>5210</v>
      </c>
      <c r="H295" s="568" t="s">
        <v>5940</v>
      </c>
      <c r="I295" s="503"/>
    </row>
    <row r="296" customFormat="false" ht="15" hidden="false" customHeight="false" outlineLevel="0" collapsed="false">
      <c r="A296" s="544" t="s">
        <v>2131</v>
      </c>
      <c r="B296" s="545" t="s">
        <v>436</v>
      </c>
      <c r="C296" s="546" t="s">
        <v>7</v>
      </c>
      <c r="D296" s="546" t="s">
        <v>6855</v>
      </c>
      <c r="E296" s="566" t="s">
        <v>7141</v>
      </c>
      <c r="F296" s="566" t="s">
        <v>4784</v>
      </c>
      <c r="G296" s="567" t="s">
        <v>5210</v>
      </c>
      <c r="H296" s="568" t="s">
        <v>5940</v>
      </c>
      <c r="I296" s="503"/>
    </row>
    <row r="297" customFormat="false" ht="15" hidden="false" customHeight="false" outlineLevel="0" collapsed="false">
      <c r="A297" s="544" t="s">
        <v>2122</v>
      </c>
      <c r="B297" s="545" t="s">
        <v>2123</v>
      </c>
      <c r="C297" s="546" t="s">
        <v>7</v>
      </c>
      <c r="D297" s="546" t="s">
        <v>6417</v>
      </c>
      <c r="E297" s="566" t="s">
        <v>5722</v>
      </c>
      <c r="F297" s="566" t="s">
        <v>5722</v>
      </c>
      <c r="G297" s="567" t="s">
        <v>5210</v>
      </c>
      <c r="H297" s="568" t="s">
        <v>5940</v>
      </c>
      <c r="I297" s="503"/>
    </row>
    <row r="298" customFormat="false" ht="15" hidden="false" customHeight="false" outlineLevel="0" collapsed="false">
      <c r="A298" s="544" t="s">
        <v>2695</v>
      </c>
      <c r="B298" s="545" t="s">
        <v>716</v>
      </c>
      <c r="C298" s="546" t="s">
        <v>7</v>
      </c>
      <c r="D298" s="546" t="s">
        <v>6417</v>
      </c>
      <c r="E298" s="566" t="s">
        <v>5733</v>
      </c>
      <c r="F298" s="566" t="s">
        <v>5733</v>
      </c>
      <c r="G298" s="567" t="s">
        <v>5210</v>
      </c>
      <c r="H298" s="568" t="s">
        <v>5940</v>
      </c>
      <c r="I298" s="503"/>
    </row>
    <row r="299" customFormat="false" ht="15" hidden="false" customHeight="false" outlineLevel="0" collapsed="false">
      <c r="A299" s="544" t="s">
        <v>2168</v>
      </c>
      <c r="B299" s="545" t="s">
        <v>2169</v>
      </c>
      <c r="C299" s="546" t="s">
        <v>152</v>
      </c>
      <c r="D299" s="546" t="s">
        <v>6662</v>
      </c>
      <c r="E299" s="566" t="s">
        <v>5992</v>
      </c>
      <c r="F299" s="566" t="s">
        <v>7142</v>
      </c>
      <c r="G299" s="567" t="s">
        <v>5210</v>
      </c>
      <c r="H299" s="568" t="s">
        <v>5940</v>
      </c>
      <c r="I299" s="503"/>
    </row>
    <row r="300" customFormat="false" ht="15" hidden="false" customHeight="false" outlineLevel="0" collapsed="false">
      <c r="A300" s="544" t="s">
        <v>7143</v>
      </c>
      <c r="B300" s="545" t="s">
        <v>951</v>
      </c>
      <c r="C300" s="546" t="s">
        <v>7</v>
      </c>
      <c r="D300" s="546" t="s">
        <v>6417</v>
      </c>
      <c r="E300" s="566" t="s">
        <v>7144</v>
      </c>
      <c r="F300" s="566" t="s">
        <v>7144</v>
      </c>
      <c r="G300" s="567" t="s">
        <v>5210</v>
      </c>
      <c r="H300" s="568" t="s">
        <v>5940</v>
      </c>
      <c r="I300" s="503"/>
    </row>
    <row r="301" customFormat="false" ht="15" hidden="false" customHeight="false" outlineLevel="0" collapsed="false">
      <c r="A301" s="544" t="s">
        <v>2672</v>
      </c>
      <c r="B301" s="545" t="s">
        <v>701</v>
      </c>
      <c r="C301" s="546" t="s">
        <v>7</v>
      </c>
      <c r="D301" s="546" t="s">
        <v>6586</v>
      </c>
      <c r="E301" s="566" t="s">
        <v>7145</v>
      </c>
      <c r="F301" s="566" t="s">
        <v>7146</v>
      </c>
      <c r="G301" s="567" t="s">
        <v>5210</v>
      </c>
      <c r="H301" s="568" t="s">
        <v>6016</v>
      </c>
      <c r="I301" s="503"/>
    </row>
    <row r="302" customFormat="false" ht="15" hidden="false" customHeight="false" outlineLevel="0" collapsed="false">
      <c r="A302" s="544" t="s">
        <v>2630</v>
      </c>
      <c r="B302" s="545" t="s">
        <v>2631</v>
      </c>
      <c r="C302" s="546" t="s">
        <v>1202</v>
      </c>
      <c r="D302" s="546" t="s">
        <v>6417</v>
      </c>
      <c r="E302" s="566" t="s">
        <v>7147</v>
      </c>
      <c r="F302" s="566" t="s">
        <v>7147</v>
      </c>
      <c r="G302" s="567" t="s">
        <v>5210</v>
      </c>
      <c r="H302" s="568" t="s">
        <v>6016</v>
      </c>
      <c r="I302" s="503"/>
    </row>
    <row r="303" customFormat="false" ht="15" hidden="false" customHeight="false" outlineLevel="0" collapsed="false">
      <c r="A303" s="544" t="s">
        <v>2297</v>
      </c>
      <c r="B303" s="545" t="s">
        <v>2298</v>
      </c>
      <c r="C303" s="546" t="s">
        <v>7</v>
      </c>
      <c r="D303" s="546" t="s">
        <v>6586</v>
      </c>
      <c r="E303" s="566" t="s">
        <v>7148</v>
      </c>
      <c r="F303" s="566" t="s">
        <v>7149</v>
      </c>
      <c r="G303" s="567" t="s">
        <v>5210</v>
      </c>
      <c r="H303" s="568" t="s">
        <v>6016</v>
      </c>
      <c r="I303" s="503"/>
    </row>
    <row r="304" customFormat="false" ht="15" hidden="false" customHeight="false" outlineLevel="0" collapsed="false">
      <c r="A304" s="544" t="s">
        <v>2219</v>
      </c>
      <c r="B304" s="545" t="s">
        <v>2220</v>
      </c>
      <c r="C304" s="546" t="s">
        <v>7</v>
      </c>
      <c r="D304" s="546" t="s">
        <v>6586</v>
      </c>
      <c r="E304" s="566" t="s">
        <v>7150</v>
      </c>
      <c r="F304" s="566" t="s">
        <v>6656</v>
      </c>
      <c r="G304" s="567" t="s">
        <v>5210</v>
      </c>
      <c r="H304" s="568" t="s">
        <v>6016</v>
      </c>
      <c r="I304" s="503"/>
    </row>
    <row r="305" customFormat="false" ht="15" hidden="false" customHeight="false" outlineLevel="0" collapsed="false">
      <c r="A305" s="544" t="s">
        <v>2246</v>
      </c>
      <c r="B305" s="545" t="s">
        <v>496</v>
      </c>
      <c r="C305" s="546" t="s">
        <v>7</v>
      </c>
      <c r="D305" s="546" t="s">
        <v>6586</v>
      </c>
      <c r="E305" s="566" t="s">
        <v>7151</v>
      </c>
      <c r="F305" s="566" t="s">
        <v>7152</v>
      </c>
      <c r="G305" s="567" t="s">
        <v>5210</v>
      </c>
      <c r="H305" s="568" t="s">
        <v>6016</v>
      </c>
      <c r="I305" s="503"/>
    </row>
    <row r="306" customFormat="false" ht="15" hidden="false" customHeight="false" outlineLevel="0" collapsed="false">
      <c r="A306" s="544" t="s">
        <v>2678</v>
      </c>
      <c r="B306" s="545" t="s">
        <v>704</v>
      </c>
      <c r="C306" s="546" t="s">
        <v>7</v>
      </c>
      <c r="D306" s="546" t="s">
        <v>6417</v>
      </c>
      <c r="E306" s="566" t="s">
        <v>7153</v>
      </c>
      <c r="F306" s="566" t="s">
        <v>7153</v>
      </c>
      <c r="G306" s="567" t="s">
        <v>5210</v>
      </c>
      <c r="H306" s="568" t="s">
        <v>6016</v>
      </c>
      <c r="I306" s="503"/>
    </row>
    <row r="307" customFormat="false" ht="15" hidden="false" customHeight="false" outlineLevel="0" collapsed="false">
      <c r="A307" s="544" t="s">
        <v>2626</v>
      </c>
      <c r="B307" s="545" t="s">
        <v>665</v>
      </c>
      <c r="C307" s="546" t="s">
        <v>1202</v>
      </c>
      <c r="D307" s="546" t="s">
        <v>6417</v>
      </c>
      <c r="E307" s="566" t="s">
        <v>7154</v>
      </c>
      <c r="F307" s="566" t="s">
        <v>7154</v>
      </c>
      <c r="G307" s="567" t="s">
        <v>5210</v>
      </c>
      <c r="H307" s="568" t="s">
        <v>6016</v>
      </c>
      <c r="I307" s="503"/>
    </row>
    <row r="308" customFormat="false" ht="15" hidden="false" customHeight="false" outlineLevel="0" collapsed="false">
      <c r="A308" s="544" t="s">
        <v>2117</v>
      </c>
      <c r="B308" s="545" t="s">
        <v>2118</v>
      </c>
      <c r="C308" s="546" t="s">
        <v>7</v>
      </c>
      <c r="D308" s="546" t="s">
        <v>6417</v>
      </c>
      <c r="E308" s="566" t="s">
        <v>7155</v>
      </c>
      <c r="F308" s="566" t="s">
        <v>7155</v>
      </c>
      <c r="G308" s="567" t="s">
        <v>5210</v>
      </c>
      <c r="H308" s="568" t="s">
        <v>6016</v>
      </c>
      <c r="I308" s="503"/>
    </row>
    <row r="309" customFormat="false" ht="15" hidden="false" customHeight="false" outlineLevel="0" collapsed="false">
      <c r="A309" s="544" t="s">
        <v>888</v>
      </c>
      <c r="B309" s="545" t="s">
        <v>2919</v>
      </c>
      <c r="C309" s="546" t="s">
        <v>7</v>
      </c>
      <c r="D309" s="546" t="s">
        <v>6417</v>
      </c>
      <c r="E309" s="566" t="s">
        <v>7156</v>
      </c>
      <c r="F309" s="566" t="s">
        <v>7156</v>
      </c>
      <c r="G309" s="567" t="s">
        <v>5210</v>
      </c>
      <c r="H309" s="568" t="s">
        <v>6016</v>
      </c>
      <c r="I309" s="503"/>
    </row>
    <row r="310" customFormat="false" ht="15" hidden="false" customHeight="false" outlineLevel="0" collapsed="false">
      <c r="A310" s="544" t="s">
        <v>2413</v>
      </c>
      <c r="B310" s="545" t="s">
        <v>560</v>
      </c>
      <c r="C310" s="546" t="s">
        <v>7</v>
      </c>
      <c r="D310" s="546" t="s">
        <v>6662</v>
      </c>
      <c r="E310" s="566" t="s">
        <v>7157</v>
      </c>
      <c r="F310" s="566" t="s">
        <v>7158</v>
      </c>
      <c r="G310" s="567" t="s">
        <v>5210</v>
      </c>
      <c r="H310" s="568" t="s">
        <v>6016</v>
      </c>
      <c r="I310" s="503"/>
    </row>
    <row r="311" customFormat="false" ht="15" hidden="false" customHeight="false" outlineLevel="0" collapsed="false">
      <c r="A311" s="544" t="s">
        <v>2250</v>
      </c>
      <c r="B311" s="545" t="s">
        <v>498</v>
      </c>
      <c r="C311" s="546" t="s">
        <v>7</v>
      </c>
      <c r="D311" s="546" t="s">
        <v>6586</v>
      </c>
      <c r="E311" s="566" t="s">
        <v>7159</v>
      </c>
      <c r="F311" s="566" t="s">
        <v>7160</v>
      </c>
      <c r="G311" s="567" t="s">
        <v>5210</v>
      </c>
      <c r="H311" s="568" t="s">
        <v>6016</v>
      </c>
      <c r="I311" s="503"/>
    </row>
    <row r="312" customFormat="false" ht="15" hidden="false" customHeight="false" outlineLevel="0" collapsed="false">
      <c r="A312" s="544" t="s">
        <v>2422</v>
      </c>
      <c r="B312" s="545" t="s">
        <v>2423</v>
      </c>
      <c r="C312" s="546" t="s">
        <v>7</v>
      </c>
      <c r="D312" s="546" t="s">
        <v>6417</v>
      </c>
      <c r="E312" s="566" t="s">
        <v>6343</v>
      </c>
      <c r="F312" s="566" t="s">
        <v>6343</v>
      </c>
      <c r="G312" s="567" t="s">
        <v>5210</v>
      </c>
      <c r="H312" s="568" t="s">
        <v>6122</v>
      </c>
      <c r="I312" s="503"/>
    </row>
    <row r="313" customFormat="false" ht="15" hidden="false" customHeight="false" outlineLevel="0" collapsed="false">
      <c r="A313" s="544" t="s">
        <v>2215</v>
      </c>
      <c r="B313" s="545" t="s">
        <v>482</v>
      </c>
      <c r="C313" s="546" t="s">
        <v>7</v>
      </c>
      <c r="D313" s="546" t="s">
        <v>6417</v>
      </c>
      <c r="E313" s="566" t="s">
        <v>7161</v>
      </c>
      <c r="F313" s="566" t="s">
        <v>7161</v>
      </c>
      <c r="G313" s="567" t="s">
        <v>5210</v>
      </c>
      <c r="H313" s="568" t="s">
        <v>6122</v>
      </c>
      <c r="I313" s="503"/>
    </row>
    <row r="314" customFormat="false" ht="15" hidden="false" customHeight="false" outlineLevel="0" collapsed="false">
      <c r="A314" s="544" t="s">
        <v>2148</v>
      </c>
      <c r="B314" s="545" t="s">
        <v>2149</v>
      </c>
      <c r="C314" s="546" t="s">
        <v>7</v>
      </c>
      <c r="D314" s="546" t="s">
        <v>6662</v>
      </c>
      <c r="E314" s="566" t="s">
        <v>7162</v>
      </c>
      <c r="F314" s="566" t="s">
        <v>7163</v>
      </c>
      <c r="G314" s="567" t="s">
        <v>5210</v>
      </c>
      <c r="H314" s="568" t="s">
        <v>6122</v>
      </c>
      <c r="I314" s="503"/>
    </row>
    <row r="315" customFormat="false" ht="15" hidden="false" customHeight="false" outlineLevel="0" collapsed="false">
      <c r="A315" s="544" t="s">
        <v>2135</v>
      </c>
      <c r="B315" s="545" t="s">
        <v>438</v>
      </c>
      <c r="C315" s="546" t="s">
        <v>7</v>
      </c>
      <c r="D315" s="546" t="s">
        <v>6586</v>
      </c>
      <c r="E315" s="566" t="s">
        <v>7164</v>
      </c>
      <c r="F315" s="566" t="s">
        <v>7165</v>
      </c>
      <c r="G315" s="567" t="s">
        <v>5210</v>
      </c>
      <c r="H315" s="568" t="s">
        <v>6122</v>
      </c>
      <c r="I315" s="503"/>
    </row>
    <row r="316" customFormat="false" ht="15" hidden="false" customHeight="false" outlineLevel="0" collapsed="false">
      <c r="A316" s="544" t="s">
        <v>2193</v>
      </c>
      <c r="B316" s="545" t="s">
        <v>2194</v>
      </c>
      <c r="C316" s="546" t="s">
        <v>7</v>
      </c>
      <c r="D316" s="546" t="s">
        <v>6417</v>
      </c>
      <c r="E316" s="566" t="s">
        <v>7166</v>
      </c>
      <c r="F316" s="566" t="s">
        <v>7166</v>
      </c>
      <c r="G316" s="567" t="s">
        <v>5210</v>
      </c>
      <c r="H316" s="568" t="s">
        <v>6122</v>
      </c>
      <c r="I316" s="503"/>
    </row>
    <row r="317" customFormat="false" ht="15" hidden="false" customHeight="false" outlineLevel="0" collapsed="false">
      <c r="A317" s="544" t="s">
        <v>2110</v>
      </c>
      <c r="B317" s="545" t="s">
        <v>2111</v>
      </c>
      <c r="C317" s="546" t="s">
        <v>7</v>
      </c>
      <c r="D317" s="546" t="s">
        <v>6417</v>
      </c>
      <c r="E317" s="566" t="s">
        <v>7167</v>
      </c>
      <c r="F317" s="566" t="s">
        <v>7167</v>
      </c>
      <c r="G317" s="567" t="s">
        <v>5210</v>
      </c>
      <c r="H317" s="568" t="s">
        <v>6122</v>
      </c>
      <c r="I317" s="503"/>
    </row>
    <row r="318" customFormat="false" ht="15" hidden="false" customHeight="false" outlineLevel="0" collapsed="false">
      <c r="A318" s="544" t="s">
        <v>2242</v>
      </c>
      <c r="B318" s="545" t="s">
        <v>494</v>
      </c>
      <c r="C318" s="546" t="s">
        <v>7</v>
      </c>
      <c r="D318" s="546" t="s">
        <v>6586</v>
      </c>
      <c r="E318" s="566" t="s">
        <v>3332</v>
      </c>
      <c r="F318" s="566" t="s">
        <v>7168</v>
      </c>
      <c r="G318" s="567" t="s">
        <v>5210</v>
      </c>
      <c r="H318" s="568" t="s">
        <v>6122</v>
      </c>
      <c r="I318" s="503"/>
    </row>
    <row r="319" customFormat="false" ht="15" hidden="false" customHeight="false" outlineLevel="0" collapsed="false">
      <c r="A319" s="544" t="s">
        <v>2211</v>
      </c>
      <c r="B319" s="545" t="s">
        <v>479</v>
      </c>
      <c r="C319" s="546" t="s">
        <v>7</v>
      </c>
      <c r="D319" s="546" t="s">
        <v>6417</v>
      </c>
      <c r="E319" s="566" t="s">
        <v>7169</v>
      </c>
      <c r="F319" s="566" t="s">
        <v>7169</v>
      </c>
      <c r="G319" s="567" t="s">
        <v>5210</v>
      </c>
      <c r="H319" s="568" t="s">
        <v>6122</v>
      </c>
      <c r="I319" s="503"/>
    </row>
    <row r="320" customFormat="false" ht="15" hidden="false" customHeight="false" outlineLevel="0" collapsed="false">
      <c r="A320" s="544" t="s">
        <v>2444</v>
      </c>
      <c r="B320" s="545" t="s">
        <v>578</v>
      </c>
      <c r="C320" s="546" t="s">
        <v>7</v>
      </c>
      <c r="D320" s="546" t="s">
        <v>6417</v>
      </c>
      <c r="E320" s="566" t="s">
        <v>7170</v>
      </c>
      <c r="F320" s="566" t="s">
        <v>7170</v>
      </c>
      <c r="G320" s="567" t="s">
        <v>5210</v>
      </c>
      <c r="H320" s="568" t="s">
        <v>6122</v>
      </c>
      <c r="I320" s="503"/>
    </row>
    <row r="321" customFormat="false" ht="15" hidden="false" customHeight="false" outlineLevel="0" collapsed="false">
      <c r="A321" s="544" t="s">
        <v>2183</v>
      </c>
      <c r="B321" s="545" t="s">
        <v>461</v>
      </c>
      <c r="C321" s="546" t="s">
        <v>7</v>
      </c>
      <c r="D321" s="546" t="s">
        <v>6586</v>
      </c>
      <c r="E321" s="566" t="s">
        <v>7171</v>
      </c>
      <c r="F321" s="566" t="s">
        <v>6265</v>
      </c>
      <c r="G321" s="567" t="s">
        <v>5210</v>
      </c>
      <c r="H321" s="568" t="s">
        <v>6122</v>
      </c>
      <c r="I321" s="503"/>
    </row>
    <row r="322" customFormat="false" ht="15" hidden="false" customHeight="false" outlineLevel="0" collapsed="false">
      <c r="A322" s="550" t="s">
        <v>1035</v>
      </c>
      <c r="B322" s="551" t="s">
        <v>1036</v>
      </c>
      <c r="C322" s="552" t="s">
        <v>15</v>
      </c>
      <c r="D322" s="552" t="s">
        <v>7172</v>
      </c>
      <c r="E322" s="569" t="s">
        <v>7173</v>
      </c>
      <c r="F322" s="569" t="s">
        <v>7173</v>
      </c>
      <c r="G322" s="570" t="s">
        <v>5210</v>
      </c>
      <c r="H322" s="571" t="s">
        <v>6122</v>
      </c>
      <c r="I322" s="503"/>
    </row>
    <row r="323" customFormat="false" ht="12.75" hidden="false" customHeight="true" outlineLevel="0" collapsed="false">
      <c r="A323" s="572"/>
      <c r="B323" s="572"/>
      <c r="C323" s="572"/>
      <c r="D323" s="572"/>
      <c r="E323" s="572"/>
      <c r="F323" s="572"/>
      <c r="G323" s="572"/>
      <c r="H323" s="572"/>
      <c r="I323" s="573"/>
      <c r="J323" s="573"/>
    </row>
    <row r="324" customFormat="false" ht="12.75" hidden="false" customHeight="true" outlineLevel="0" collapsed="false">
      <c r="A324" s="574"/>
      <c r="B324" s="574"/>
      <c r="C324" s="574"/>
      <c r="D324" s="575"/>
      <c r="E324" s="575"/>
      <c r="F324" s="576"/>
      <c r="G324" s="576"/>
      <c r="H324" s="576"/>
      <c r="I324" s="573"/>
      <c r="J324" s="573"/>
    </row>
    <row r="325" customFormat="false" ht="23.25" hidden="false" customHeight="true" outlineLevel="0" collapsed="false">
      <c r="A325" s="577"/>
      <c r="B325" s="577"/>
      <c r="C325" s="577"/>
      <c r="D325" s="578"/>
      <c r="E325" s="578"/>
      <c r="F325" s="578"/>
      <c r="G325" s="578"/>
      <c r="H325" s="577"/>
      <c r="I325" s="579"/>
      <c r="J325" s="579"/>
    </row>
    <row r="326" customFormat="false" ht="12.75" hidden="false" customHeight="true" outlineLevel="0" collapsed="false">
      <c r="A326" s="577"/>
      <c r="B326" s="577"/>
      <c r="C326" s="577"/>
      <c r="D326" s="578"/>
      <c r="E326" s="578"/>
      <c r="F326" s="578"/>
      <c r="G326" s="578"/>
      <c r="H326" s="577"/>
      <c r="I326" s="579"/>
      <c r="J326" s="579"/>
    </row>
    <row r="327" customFormat="false" ht="60" hidden="false" customHeight="true" outlineLevel="0" collapsed="false">
      <c r="A327" s="580"/>
      <c r="B327" s="581"/>
      <c r="C327" s="580"/>
      <c r="D327" s="580"/>
      <c r="E327" s="582"/>
      <c r="F327" s="583"/>
      <c r="G327" s="583"/>
      <c r="H327" s="583"/>
      <c r="I327" s="573"/>
      <c r="J327" s="573"/>
    </row>
    <row r="328" customFormat="false" ht="69.75" hidden="false" customHeight="true" outlineLevel="0" collapsed="false">
      <c r="A328" s="584"/>
      <c r="B328" s="584"/>
      <c r="C328" s="584"/>
      <c r="D328" s="584"/>
      <c r="E328" s="584"/>
      <c r="F328" s="584"/>
      <c r="G328" s="584"/>
      <c r="H328" s="584"/>
      <c r="I328" s="573"/>
      <c r="J328" s="573"/>
    </row>
    <row r="329" customFormat="false" ht="12.75" hidden="false" customHeight="true" outlineLevel="0" collapsed="false"/>
    <row r="330" customFormat="false" ht="12.75" hidden="false" customHeight="true" outlineLevel="0" collapsed="false"/>
    <row r="331" customFormat="false" ht="12.75" hidden="false" customHeight="true" outlineLevel="0" collapsed="false"/>
    <row r="332" customFormat="false" ht="12.75" hidden="false" customHeight="true" outlineLevel="0" collapsed="false"/>
    <row r="333" customFormat="false" ht="12.75" hidden="false" customHeight="true" outlineLevel="0" collapsed="false"/>
    <row r="334" customFormat="false" ht="12.75" hidden="false" customHeight="true" outlineLevel="0" collapsed="false"/>
    <row r="335" customFormat="false" ht="12.75" hidden="false" customHeight="true" outlineLevel="0" collapsed="false"/>
    <row r="336" customFormat="false" ht="12.75" hidden="false" customHeight="true" outlineLevel="0" collapsed="false"/>
    <row r="337" customFormat="false" ht="12.75" hidden="false" customHeight="true" outlineLevel="0" collapsed="false"/>
    <row r="338" customFormat="false" ht="12.75" hidden="false" customHeight="true" outlineLevel="0" collapsed="false"/>
    <row r="339" customFormat="false" ht="12.75" hidden="false" customHeight="true" outlineLevel="0" collapsed="false"/>
    <row r="340" customFormat="false" ht="12.75" hidden="false" customHeight="true" outlineLevel="0" collapsed="false"/>
    <row r="341" customFormat="false" ht="12.75" hidden="false" customHeight="true" outlineLevel="0" collapsed="false"/>
    <row r="342" customFormat="false" ht="12.75" hidden="false" customHeight="true" outlineLevel="0" collapsed="false"/>
    <row r="343" customFormat="false" ht="12.75" hidden="false" customHeight="true" outlineLevel="0" collapsed="false"/>
    <row r="344" customFormat="false" ht="12.75" hidden="false" customHeight="true" outlineLevel="0" collapsed="false"/>
    <row r="345" customFormat="false" ht="12.75" hidden="false" customHeight="true" outlineLevel="0" collapsed="false"/>
    <row r="346" customFormat="false" ht="12.75" hidden="false" customHeight="true" outlineLevel="0" collapsed="false"/>
    <row r="347" customFormat="false" ht="12.75" hidden="false" customHeight="true" outlineLevel="0" collapsed="false"/>
    <row r="348" customFormat="false" ht="12.75" hidden="false" customHeight="true" outlineLevel="0" collapsed="false"/>
    <row r="349" customFormat="false" ht="12.75" hidden="false" customHeight="true" outlineLevel="0" collapsed="false"/>
    <row r="350" customFormat="false" ht="12.75" hidden="false" customHeight="true" outlineLevel="0" collapsed="false"/>
    <row r="351" customFormat="false" ht="12.75" hidden="false" customHeight="true" outlineLevel="0" collapsed="false"/>
    <row r="352" customFormat="false" ht="12.75" hidden="false" customHeight="true" outlineLevel="0" collapsed="false"/>
    <row r="353" customFormat="false" ht="12.75" hidden="false" customHeight="true" outlineLevel="0" collapsed="false"/>
    <row r="354" customFormat="false" ht="12.75" hidden="false" customHeight="true" outlineLevel="0" collapsed="false"/>
    <row r="355" customFormat="false" ht="12.75" hidden="false" customHeight="true" outlineLevel="0" collapsed="false"/>
    <row r="356" customFormat="false" ht="12.75" hidden="false" customHeight="true" outlineLevel="0" collapsed="false"/>
    <row r="357" customFormat="false" ht="12.75" hidden="false" customHeight="true" outlineLevel="0" collapsed="false"/>
    <row r="358" customFormat="false" ht="12.75" hidden="false" customHeight="true" outlineLevel="0" collapsed="false"/>
    <row r="359" customFormat="false" ht="12.75" hidden="false" customHeight="true" outlineLevel="0" collapsed="false"/>
    <row r="360" customFormat="false" ht="12.75" hidden="false" customHeight="true" outlineLevel="0" collapsed="false"/>
    <row r="361" customFormat="false" ht="12.75" hidden="false" customHeight="true" outlineLevel="0" collapsed="false"/>
    <row r="362" customFormat="false" ht="12.75" hidden="false" customHeight="true" outlineLevel="0" collapsed="false"/>
    <row r="363" customFormat="false" ht="12.75" hidden="false" customHeight="true" outlineLevel="0" collapsed="false"/>
    <row r="364" customFormat="false" ht="12.75" hidden="false" customHeight="true" outlineLevel="0" collapsed="false"/>
    <row r="365" customFormat="false" ht="12.75" hidden="false" customHeight="true" outlineLevel="0" collapsed="false"/>
    <row r="366" customFormat="false" ht="12.75" hidden="false" customHeight="true" outlineLevel="0" collapsed="false"/>
    <row r="367" customFormat="false" ht="12.75" hidden="false" customHeight="true" outlineLevel="0" collapsed="false"/>
    <row r="368" customFormat="false" ht="12.75" hidden="false" customHeight="true" outlineLevel="0" collapsed="false"/>
    <row r="369" customFormat="false" ht="12.75" hidden="false" customHeight="true" outlineLevel="0" collapsed="false"/>
    <row r="370" customFormat="false" ht="12.75" hidden="false" customHeight="true" outlineLevel="0" collapsed="false"/>
    <row r="371" customFormat="false" ht="12.75" hidden="false" customHeight="true" outlineLevel="0" collapsed="false"/>
    <row r="372" customFormat="false" ht="12.75" hidden="false" customHeight="true" outlineLevel="0" collapsed="false"/>
    <row r="373" customFormat="false" ht="12.75" hidden="false" customHeight="true" outlineLevel="0" collapsed="false"/>
    <row r="374" customFormat="false" ht="12.75" hidden="false" customHeight="true" outlineLevel="0" collapsed="false"/>
    <row r="375" customFormat="false" ht="12.75" hidden="false" customHeight="true" outlineLevel="0" collapsed="false"/>
    <row r="376" customFormat="false" ht="12.75" hidden="false" customHeight="true" outlineLevel="0" collapsed="false"/>
    <row r="377" customFormat="false" ht="12.75" hidden="false" customHeight="true" outlineLevel="0" collapsed="false"/>
    <row r="378" customFormat="false" ht="12.75" hidden="false" customHeight="true" outlineLevel="0" collapsed="false"/>
    <row r="379" customFormat="false" ht="12.75" hidden="false" customHeight="true" outlineLevel="0" collapsed="false"/>
    <row r="380" customFormat="false" ht="12.75" hidden="false" customHeight="true" outlineLevel="0" collapsed="false"/>
    <row r="381" customFormat="false" ht="12.75" hidden="false" customHeight="true" outlineLevel="0" collapsed="false"/>
    <row r="382" customFormat="false" ht="12.75" hidden="false" customHeight="true" outlineLevel="0" collapsed="false"/>
    <row r="383" customFormat="false" ht="12.75" hidden="false" customHeight="true" outlineLevel="0" collapsed="false"/>
    <row r="384" customFormat="false" ht="12.75" hidden="false" customHeight="true" outlineLevel="0" collapsed="false"/>
    <row r="385" customFormat="false" ht="12.75" hidden="false" customHeight="true" outlineLevel="0" collapsed="false"/>
    <row r="386" customFormat="false" ht="12.75" hidden="false" customHeight="true" outlineLevel="0" collapsed="false"/>
    <row r="387" customFormat="false" ht="12.75" hidden="false" customHeight="true" outlineLevel="0" collapsed="false"/>
    <row r="388" customFormat="false" ht="12.75" hidden="false" customHeight="true" outlineLevel="0" collapsed="false"/>
    <row r="389" customFormat="false" ht="12.75" hidden="false" customHeight="true" outlineLevel="0" collapsed="false"/>
    <row r="390" customFormat="false" ht="12.75" hidden="false" customHeight="true" outlineLevel="0" collapsed="false"/>
    <row r="391" customFormat="false" ht="12.75" hidden="false" customHeight="true" outlineLevel="0" collapsed="false"/>
    <row r="392" customFormat="false" ht="12.75" hidden="false" customHeight="true" outlineLevel="0" collapsed="false"/>
    <row r="393" customFormat="false" ht="12.75" hidden="false" customHeight="true" outlineLevel="0" collapsed="false"/>
    <row r="394" customFormat="false" ht="12.75" hidden="false" customHeight="true" outlineLevel="0" collapsed="false"/>
    <row r="395" customFormat="false" ht="12.75" hidden="false" customHeight="true" outlineLevel="0" collapsed="false"/>
    <row r="396" customFormat="false" ht="12.75" hidden="false" customHeight="true" outlineLevel="0" collapsed="false"/>
    <row r="397" customFormat="false" ht="12.75" hidden="false" customHeight="true" outlineLevel="0" collapsed="false"/>
    <row r="398" customFormat="false" ht="12.75" hidden="false" customHeight="true" outlineLevel="0" collapsed="false"/>
    <row r="399" customFormat="false" ht="12.75" hidden="false" customHeight="true" outlineLevel="0" collapsed="false"/>
    <row r="400" customFormat="false" ht="12.75" hidden="false" customHeight="true" outlineLevel="0" collapsed="false"/>
    <row r="401" customFormat="false" ht="12.75" hidden="false" customHeight="true" outlineLevel="0" collapsed="false"/>
    <row r="402" customFormat="false" ht="12.75" hidden="false" customHeight="true" outlineLevel="0" collapsed="false"/>
    <row r="403" customFormat="false" ht="12.75" hidden="false" customHeight="true" outlineLevel="0" collapsed="false"/>
    <row r="404" customFormat="false" ht="12.75" hidden="false" customHeight="true" outlineLevel="0" collapsed="false"/>
    <row r="405" customFormat="false" ht="12.75" hidden="false" customHeight="true" outlineLevel="0" collapsed="false"/>
    <row r="406" customFormat="false" ht="12.75" hidden="false" customHeight="true" outlineLevel="0" collapsed="false"/>
    <row r="407" customFormat="false" ht="12.75" hidden="false" customHeight="true" outlineLevel="0" collapsed="false"/>
    <row r="408" customFormat="false" ht="12.75" hidden="false" customHeight="true" outlineLevel="0" collapsed="false"/>
    <row r="409" customFormat="false" ht="12.75" hidden="false" customHeight="true" outlineLevel="0" collapsed="false"/>
    <row r="410" customFormat="false" ht="12.75" hidden="false" customHeight="true" outlineLevel="0" collapsed="false"/>
    <row r="411" customFormat="false" ht="12.75" hidden="false" customHeight="true" outlineLevel="0" collapsed="false"/>
    <row r="412" customFormat="false" ht="12.75" hidden="false" customHeight="true" outlineLevel="0" collapsed="false"/>
    <row r="413" customFormat="false" ht="12.75" hidden="false" customHeight="true" outlineLevel="0" collapsed="false"/>
    <row r="414" customFormat="false" ht="12.75" hidden="false" customHeight="true" outlineLevel="0" collapsed="false"/>
    <row r="415" customFormat="false" ht="12.75" hidden="false" customHeight="true" outlineLevel="0" collapsed="false"/>
    <row r="416" customFormat="false" ht="12.75" hidden="false" customHeight="true" outlineLevel="0" collapsed="false"/>
    <row r="417" customFormat="false" ht="12.75" hidden="false" customHeight="true" outlineLevel="0" collapsed="false"/>
    <row r="418" customFormat="false" ht="12.75" hidden="false" customHeight="true" outlineLevel="0" collapsed="false"/>
    <row r="419" customFormat="false" ht="12.75" hidden="false" customHeight="true" outlineLevel="0" collapsed="false"/>
    <row r="420" customFormat="false" ht="12.75" hidden="false" customHeight="true" outlineLevel="0" collapsed="false"/>
    <row r="421" customFormat="false" ht="12.75" hidden="false" customHeight="true" outlineLevel="0" collapsed="false"/>
    <row r="422" customFormat="false" ht="12.75" hidden="false" customHeight="true" outlineLevel="0" collapsed="false"/>
    <row r="423" customFormat="false" ht="12.75" hidden="false" customHeight="true" outlineLevel="0" collapsed="false"/>
    <row r="424" customFormat="false" ht="12.75" hidden="false" customHeight="true" outlineLevel="0" collapsed="false"/>
    <row r="425" customFormat="false" ht="12.75" hidden="false" customHeight="true" outlineLevel="0" collapsed="false"/>
    <row r="426" customFormat="false" ht="12.75" hidden="false" customHeight="true" outlineLevel="0" collapsed="false"/>
    <row r="427" customFormat="false" ht="12.75" hidden="false" customHeight="true" outlineLevel="0" collapsed="false"/>
    <row r="428" customFormat="false" ht="12.75" hidden="false" customHeight="true" outlineLevel="0" collapsed="false"/>
    <row r="429" customFormat="false" ht="12.75" hidden="false" customHeight="true" outlineLevel="0" collapsed="false"/>
    <row r="430" customFormat="false" ht="12.75" hidden="false" customHeight="true" outlineLevel="0" collapsed="false"/>
    <row r="431" customFormat="false" ht="12.75" hidden="false" customHeight="true" outlineLevel="0" collapsed="false"/>
    <row r="432" customFormat="false" ht="12.75" hidden="false" customHeight="true" outlineLevel="0" collapsed="false"/>
    <row r="433" customFormat="false" ht="12.75" hidden="false" customHeight="true" outlineLevel="0" collapsed="false"/>
    <row r="434" customFormat="false" ht="12.75" hidden="false" customHeight="true" outlineLevel="0" collapsed="false"/>
    <row r="435" customFormat="false" ht="12.75" hidden="false" customHeight="true" outlineLevel="0" collapsed="false"/>
    <row r="436" customFormat="false" ht="12.75" hidden="false" customHeight="true" outlineLevel="0" collapsed="false"/>
    <row r="437" customFormat="false" ht="12.75" hidden="false" customHeight="true" outlineLevel="0" collapsed="false"/>
    <row r="438" customFormat="false" ht="12.75" hidden="false" customHeight="true" outlineLevel="0" collapsed="false"/>
    <row r="439" customFormat="false" ht="12.75" hidden="false" customHeight="true" outlineLevel="0" collapsed="false"/>
    <row r="440" customFormat="false" ht="12.75" hidden="false" customHeight="true" outlineLevel="0" collapsed="false"/>
    <row r="441" customFormat="false" ht="12.75" hidden="false" customHeight="true" outlineLevel="0" collapsed="false"/>
    <row r="442" customFormat="false" ht="12.75" hidden="false" customHeight="true" outlineLevel="0" collapsed="false"/>
    <row r="443" customFormat="false" ht="12.75" hidden="false" customHeight="true" outlineLevel="0" collapsed="false"/>
    <row r="444" customFormat="false" ht="12.75" hidden="false" customHeight="true" outlineLevel="0" collapsed="false"/>
    <row r="445" customFormat="false" ht="12.75" hidden="false" customHeight="true" outlineLevel="0" collapsed="false"/>
    <row r="446" customFormat="false" ht="12.75" hidden="false" customHeight="true" outlineLevel="0" collapsed="false"/>
    <row r="447" customFormat="false" ht="12.75" hidden="false" customHeight="true" outlineLevel="0" collapsed="false"/>
    <row r="448" customFormat="false" ht="12.75" hidden="false" customHeight="true" outlineLevel="0" collapsed="false"/>
    <row r="449" customFormat="false" ht="12.75" hidden="false" customHeight="true" outlineLevel="0" collapsed="false"/>
    <row r="450" customFormat="false" ht="12.75" hidden="false" customHeight="true" outlineLevel="0" collapsed="false"/>
    <row r="451" customFormat="false" ht="12.75" hidden="false" customHeight="true" outlineLevel="0" collapsed="false"/>
    <row r="452" customFormat="false" ht="12.75" hidden="false" customHeight="true" outlineLevel="0" collapsed="false"/>
    <row r="453" customFormat="false" ht="12.75" hidden="false" customHeight="true" outlineLevel="0" collapsed="false"/>
    <row r="454" customFormat="false" ht="12.75" hidden="false" customHeight="true" outlineLevel="0" collapsed="false"/>
    <row r="455" customFormat="false" ht="12.75" hidden="false" customHeight="true" outlineLevel="0" collapsed="false"/>
    <row r="456" customFormat="false" ht="12.75" hidden="false" customHeight="true" outlineLevel="0" collapsed="false"/>
    <row r="457" customFormat="false" ht="12.75" hidden="false" customHeight="true" outlineLevel="0" collapsed="false"/>
    <row r="458" customFormat="false" ht="12.75" hidden="false" customHeight="true" outlineLevel="0" collapsed="false"/>
    <row r="459" customFormat="false" ht="12.75" hidden="false" customHeight="true" outlineLevel="0" collapsed="false"/>
    <row r="460" customFormat="false" ht="12.75" hidden="false" customHeight="true" outlineLevel="0" collapsed="false"/>
    <row r="461" customFormat="false" ht="12.75" hidden="false" customHeight="true" outlineLevel="0" collapsed="false"/>
    <row r="462" customFormat="false" ht="12.75" hidden="false" customHeight="true" outlineLevel="0" collapsed="false"/>
    <row r="463" customFormat="false" ht="12.75" hidden="false" customHeight="true" outlineLevel="0" collapsed="false"/>
    <row r="464" customFormat="false" ht="12.75" hidden="false" customHeight="true" outlineLevel="0" collapsed="false"/>
    <row r="465" customFormat="false" ht="12.75" hidden="false" customHeight="true" outlineLevel="0" collapsed="false"/>
    <row r="466" customFormat="false" ht="12.75" hidden="false" customHeight="true" outlineLevel="0" collapsed="false"/>
    <row r="467" customFormat="false" ht="12.75" hidden="false" customHeight="true" outlineLevel="0" collapsed="false"/>
    <row r="468" customFormat="false" ht="12.75" hidden="false" customHeight="true" outlineLevel="0" collapsed="false"/>
    <row r="469" customFormat="false" ht="12.75" hidden="false" customHeight="true" outlineLevel="0" collapsed="false"/>
    <row r="470" customFormat="false" ht="12.75" hidden="false" customHeight="true" outlineLevel="0" collapsed="false"/>
    <row r="471" customFormat="false" ht="12.75" hidden="false" customHeight="true" outlineLevel="0" collapsed="false"/>
    <row r="472" customFormat="false" ht="12.75" hidden="false" customHeight="true" outlineLevel="0" collapsed="false"/>
    <row r="473" customFormat="false" ht="12.75" hidden="false" customHeight="true" outlineLevel="0" collapsed="false"/>
    <row r="474" customFormat="false" ht="12.75" hidden="false" customHeight="true" outlineLevel="0" collapsed="false"/>
    <row r="475" customFormat="false" ht="12.75" hidden="false" customHeight="true" outlineLevel="0" collapsed="false"/>
    <row r="476" customFormat="false" ht="12.75" hidden="false" customHeight="true" outlineLevel="0" collapsed="false"/>
    <row r="477" customFormat="false" ht="12.75" hidden="false" customHeight="true" outlineLevel="0" collapsed="false"/>
    <row r="478" customFormat="false" ht="12.75" hidden="false" customHeight="true" outlineLevel="0" collapsed="false"/>
    <row r="479" customFormat="false" ht="12.75" hidden="false" customHeight="true" outlineLevel="0" collapsed="false"/>
    <row r="480" customFormat="false" ht="12.75" hidden="false" customHeight="true" outlineLevel="0" collapsed="false"/>
    <row r="481" customFormat="false" ht="12.75" hidden="false" customHeight="true" outlineLevel="0" collapsed="false"/>
    <row r="482" customFormat="false" ht="12.75" hidden="false" customHeight="true" outlineLevel="0" collapsed="false"/>
    <row r="483" customFormat="false" ht="12.75" hidden="false" customHeight="true" outlineLevel="0" collapsed="false"/>
    <row r="484" customFormat="false" ht="12.75" hidden="false" customHeight="true" outlineLevel="0" collapsed="false"/>
    <row r="485" customFormat="false" ht="12.75" hidden="false" customHeight="true" outlineLevel="0" collapsed="false"/>
    <row r="486" customFormat="false" ht="12.75" hidden="false" customHeight="true" outlineLevel="0" collapsed="false"/>
    <row r="487" customFormat="false" ht="12.75" hidden="false" customHeight="true" outlineLevel="0" collapsed="false"/>
    <row r="488" customFormat="false" ht="12.75" hidden="false" customHeight="true" outlineLevel="0" collapsed="false"/>
    <row r="489" customFormat="false" ht="12.75" hidden="false" customHeight="true" outlineLevel="0" collapsed="false"/>
    <row r="490" customFormat="false" ht="12.75" hidden="false" customHeight="true" outlineLevel="0" collapsed="false"/>
    <row r="491" customFormat="false" ht="12.75" hidden="false" customHeight="true" outlineLevel="0" collapsed="false"/>
    <row r="492" customFormat="false" ht="12.75" hidden="false" customHeight="true" outlineLevel="0" collapsed="false"/>
    <row r="493" customFormat="false" ht="12.75" hidden="false" customHeight="true" outlineLevel="0" collapsed="false"/>
    <row r="494" customFormat="false" ht="12.75" hidden="false" customHeight="true" outlineLevel="0" collapsed="false"/>
    <row r="495" customFormat="false" ht="12.75" hidden="false" customHeight="true" outlineLevel="0" collapsed="false"/>
    <row r="496" customFormat="false" ht="12.75" hidden="false" customHeight="true" outlineLevel="0" collapsed="false"/>
    <row r="497" customFormat="false" ht="12.75" hidden="false" customHeight="true" outlineLevel="0" collapsed="false"/>
    <row r="498" customFormat="false" ht="12.75" hidden="false" customHeight="true" outlineLevel="0" collapsed="false"/>
    <row r="499" customFormat="false" ht="12.75" hidden="false" customHeight="true" outlineLevel="0" collapsed="false"/>
    <row r="500" customFormat="false" ht="12.75" hidden="false" customHeight="true" outlineLevel="0" collapsed="false"/>
    <row r="501" customFormat="false" ht="12.75" hidden="false" customHeight="true" outlineLevel="0" collapsed="false"/>
    <row r="502" customFormat="false" ht="12.75" hidden="false" customHeight="true" outlineLevel="0" collapsed="false"/>
    <row r="503" customFormat="false" ht="12.75" hidden="false" customHeight="true" outlineLevel="0" collapsed="false"/>
    <row r="504" customFormat="false" ht="12.75" hidden="false" customHeight="true" outlineLevel="0" collapsed="false"/>
    <row r="505" customFormat="false" ht="12.75" hidden="false" customHeight="true" outlineLevel="0" collapsed="false"/>
    <row r="506" customFormat="false" ht="12.75" hidden="false" customHeight="true" outlineLevel="0" collapsed="false"/>
    <row r="507" customFormat="false" ht="12.75" hidden="false" customHeight="true" outlineLevel="0" collapsed="false"/>
    <row r="508" customFormat="false" ht="12.75" hidden="false" customHeight="true" outlineLevel="0" collapsed="false"/>
    <row r="509" customFormat="false" ht="12.75" hidden="false" customHeight="true" outlineLevel="0" collapsed="false"/>
    <row r="510" customFormat="false" ht="12.75" hidden="false" customHeight="true" outlineLevel="0" collapsed="false"/>
    <row r="511" customFormat="false" ht="12.75" hidden="false" customHeight="true" outlineLevel="0" collapsed="false"/>
    <row r="512" customFormat="false" ht="12.75" hidden="false" customHeight="true" outlineLevel="0" collapsed="false"/>
    <row r="513" customFormat="false" ht="12.75" hidden="false" customHeight="true" outlineLevel="0" collapsed="false"/>
    <row r="514" customFormat="false" ht="12.75" hidden="false" customHeight="true" outlineLevel="0" collapsed="false"/>
    <row r="515" customFormat="false" ht="12.75" hidden="false" customHeight="true" outlineLevel="0" collapsed="false"/>
    <row r="516" customFormat="false" ht="12.75" hidden="false" customHeight="true" outlineLevel="0" collapsed="false"/>
    <row r="517" customFormat="false" ht="12.75" hidden="false" customHeight="true" outlineLevel="0" collapsed="false"/>
    <row r="518" customFormat="false" ht="12.75" hidden="false" customHeight="true" outlineLevel="0" collapsed="false"/>
    <row r="519" customFormat="false" ht="12.75" hidden="false" customHeight="true" outlineLevel="0" collapsed="false"/>
    <row r="520" customFormat="false" ht="12.75" hidden="false" customHeight="true" outlineLevel="0" collapsed="false"/>
    <row r="521" customFormat="false" ht="12.75" hidden="false" customHeight="true" outlineLevel="0" collapsed="false"/>
    <row r="522" customFormat="false" ht="12.75" hidden="false" customHeight="true" outlineLevel="0" collapsed="false"/>
    <row r="523" customFormat="false" ht="12.75" hidden="false" customHeight="true" outlineLevel="0" collapsed="false"/>
    <row r="524" customFormat="false" ht="12.75" hidden="false" customHeight="true" outlineLevel="0" collapsed="false"/>
    <row r="525" customFormat="false" ht="12.75" hidden="false" customHeight="true" outlineLevel="0" collapsed="false"/>
    <row r="526" customFormat="false" ht="12.75" hidden="false" customHeight="true" outlineLevel="0" collapsed="false"/>
    <row r="527" customFormat="false" ht="12.75" hidden="false" customHeight="true" outlineLevel="0" collapsed="false"/>
    <row r="528" customFormat="false" ht="12.75" hidden="false" customHeight="true" outlineLevel="0" collapsed="false"/>
    <row r="529" customFormat="false" ht="12.75" hidden="false" customHeight="true" outlineLevel="0" collapsed="false"/>
    <row r="530" customFormat="false" ht="12.75" hidden="false" customHeight="true" outlineLevel="0" collapsed="false"/>
    <row r="531" customFormat="false" ht="12.75" hidden="false" customHeight="true" outlineLevel="0" collapsed="false"/>
    <row r="532" customFormat="false" ht="12.75" hidden="false" customHeight="true" outlineLevel="0" collapsed="false"/>
    <row r="533" customFormat="false" ht="12.75" hidden="false" customHeight="true" outlineLevel="0" collapsed="false"/>
    <row r="534" customFormat="false" ht="12.75" hidden="false" customHeight="true" outlineLevel="0" collapsed="false"/>
    <row r="535" customFormat="false" ht="12.75" hidden="false" customHeight="true" outlineLevel="0" collapsed="false"/>
    <row r="536" customFormat="false" ht="12.75" hidden="false" customHeight="true" outlineLevel="0" collapsed="false"/>
    <row r="537" customFormat="false" ht="12.75" hidden="false" customHeight="true" outlineLevel="0" collapsed="false"/>
    <row r="538" customFormat="false" ht="12.75" hidden="false" customHeight="true" outlineLevel="0" collapsed="false"/>
    <row r="539" customFormat="false" ht="12.75" hidden="false" customHeight="true" outlineLevel="0" collapsed="false"/>
    <row r="540" customFormat="false" ht="12.75" hidden="false" customHeight="true" outlineLevel="0" collapsed="false"/>
    <row r="541" customFormat="false" ht="12.75" hidden="false" customHeight="true" outlineLevel="0" collapsed="false"/>
    <row r="542" customFormat="false" ht="12.75" hidden="false" customHeight="true" outlineLevel="0" collapsed="false"/>
    <row r="543" customFormat="false" ht="12.75" hidden="false" customHeight="true" outlineLevel="0" collapsed="false"/>
    <row r="544" customFormat="false" ht="12.75" hidden="false" customHeight="true" outlineLevel="0" collapsed="false"/>
    <row r="545" customFormat="false" ht="12.75" hidden="false" customHeight="true" outlineLevel="0" collapsed="false"/>
    <row r="546" customFormat="false" ht="12.75" hidden="false" customHeight="true" outlineLevel="0" collapsed="false"/>
    <row r="547" customFormat="false" ht="12.75" hidden="false" customHeight="true" outlineLevel="0" collapsed="false"/>
    <row r="548" customFormat="false" ht="12.75" hidden="false" customHeight="true" outlineLevel="0" collapsed="false"/>
    <row r="549" customFormat="false" ht="12.75" hidden="false" customHeight="true" outlineLevel="0" collapsed="false"/>
    <row r="550" customFormat="false" ht="12.75" hidden="false" customHeight="true" outlineLevel="0" collapsed="false"/>
    <row r="551" customFormat="false" ht="12.75" hidden="false" customHeight="true" outlineLevel="0" collapsed="false"/>
    <row r="552" customFormat="false" ht="12.75" hidden="false" customHeight="true" outlineLevel="0" collapsed="false"/>
    <row r="553" customFormat="false" ht="12.75" hidden="false" customHeight="true" outlineLevel="0" collapsed="false"/>
    <row r="554" customFormat="false" ht="12.75" hidden="false" customHeight="true" outlineLevel="0" collapsed="false"/>
    <row r="555" customFormat="false" ht="12.75" hidden="false" customHeight="true" outlineLevel="0" collapsed="false"/>
    <row r="556" customFormat="false" ht="12.75" hidden="false" customHeight="true" outlineLevel="0" collapsed="false"/>
    <row r="557" customFormat="false" ht="12.75" hidden="false" customHeight="true" outlineLevel="0" collapsed="false"/>
    <row r="558" customFormat="false" ht="12.75" hidden="false" customHeight="true" outlineLevel="0" collapsed="false"/>
    <row r="559" customFormat="false" ht="12.75" hidden="false" customHeight="true" outlineLevel="0" collapsed="false"/>
    <row r="560" customFormat="false" ht="12.75" hidden="false" customHeight="true" outlineLevel="0" collapsed="false"/>
    <row r="561" customFormat="false" ht="12.75" hidden="false" customHeight="true" outlineLevel="0" collapsed="false"/>
    <row r="562" customFormat="false" ht="12.75" hidden="false" customHeight="true" outlineLevel="0" collapsed="false"/>
    <row r="563" customFormat="false" ht="12.75" hidden="false" customHeight="true" outlineLevel="0" collapsed="false"/>
    <row r="564" customFormat="false" ht="12.75" hidden="false" customHeight="true" outlineLevel="0" collapsed="false"/>
    <row r="565" customFormat="false" ht="12.75" hidden="false" customHeight="true" outlineLevel="0" collapsed="false"/>
    <row r="566" customFormat="false" ht="12.75" hidden="false" customHeight="true" outlineLevel="0" collapsed="false"/>
    <row r="567" customFormat="false" ht="12.75" hidden="false" customHeight="true" outlineLevel="0" collapsed="false"/>
    <row r="568" customFormat="false" ht="12.75" hidden="false" customHeight="true" outlineLevel="0" collapsed="false"/>
    <row r="569" customFormat="false" ht="12.75" hidden="false" customHeight="true" outlineLevel="0" collapsed="false"/>
    <row r="570" customFormat="false" ht="12.75" hidden="false" customHeight="true" outlineLevel="0" collapsed="false"/>
    <row r="571" customFormat="false" ht="12.75" hidden="false" customHeight="true" outlineLevel="0" collapsed="false"/>
    <row r="572" customFormat="false" ht="12.75" hidden="false" customHeight="true" outlineLevel="0" collapsed="false"/>
    <row r="573" customFormat="false" ht="12.75" hidden="false" customHeight="true" outlineLevel="0" collapsed="false"/>
    <row r="574" customFormat="false" ht="12.75" hidden="false" customHeight="true" outlineLevel="0" collapsed="false"/>
    <row r="575" customFormat="false" ht="12.75" hidden="false" customHeight="true" outlineLevel="0" collapsed="false"/>
    <row r="576" customFormat="false" ht="12.75" hidden="false" customHeight="true" outlineLevel="0" collapsed="false"/>
    <row r="577" customFormat="false" ht="12.75" hidden="false" customHeight="true" outlineLevel="0" collapsed="false"/>
    <row r="578" customFormat="false" ht="12.75" hidden="false" customHeight="true" outlineLevel="0" collapsed="false"/>
    <row r="579" customFormat="false" ht="12.75" hidden="false" customHeight="true" outlineLevel="0" collapsed="false"/>
    <row r="580" customFormat="false" ht="12.75" hidden="false" customHeight="true" outlineLevel="0" collapsed="false"/>
    <row r="581" customFormat="false" ht="12.75" hidden="false" customHeight="true" outlineLevel="0" collapsed="false"/>
    <row r="582" customFormat="false" ht="12.75" hidden="false" customHeight="true" outlineLevel="0" collapsed="false"/>
    <row r="583" customFormat="false" ht="12.75" hidden="false" customHeight="true" outlineLevel="0" collapsed="false"/>
    <row r="584" customFormat="false" ht="12.75" hidden="false" customHeight="true" outlineLevel="0" collapsed="false"/>
    <row r="585" customFormat="false" ht="12.75" hidden="false" customHeight="true" outlineLevel="0" collapsed="false"/>
    <row r="586" customFormat="false" ht="12.75" hidden="false" customHeight="true" outlineLevel="0" collapsed="false"/>
    <row r="587" customFormat="false" ht="12.75" hidden="false" customHeight="true" outlineLevel="0" collapsed="false"/>
    <row r="588" customFormat="false" ht="12.75" hidden="false" customHeight="true" outlineLevel="0" collapsed="false"/>
    <row r="589" customFormat="false" ht="12.75" hidden="false" customHeight="true" outlineLevel="0" collapsed="false"/>
    <row r="590" customFormat="false" ht="12.75" hidden="false" customHeight="true" outlineLevel="0" collapsed="false"/>
    <row r="591" customFormat="false" ht="12.75" hidden="false" customHeight="true" outlineLevel="0" collapsed="false"/>
    <row r="592" customFormat="false" ht="12.75" hidden="false" customHeight="true" outlineLevel="0" collapsed="false"/>
    <row r="593" customFormat="false" ht="12.75" hidden="false" customHeight="true" outlineLevel="0" collapsed="false"/>
    <row r="594" customFormat="false" ht="12.75" hidden="false" customHeight="true" outlineLevel="0" collapsed="false"/>
    <row r="595" customFormat="false" ht="12.75" hidden="false" customHeight="true" outlineLevel="0" collapsed="false"/>
    <row r="596" customFormat="false" ht="12.75" hidden="false" customHeight="true" outlineLevel="0" collapsed="false"/>
    <row r="597" customFormat="false" ht="12.75" hidden="false" customHeight="true" outlineLevel="0" collapsed="false"/>
    <row r="598" customFormat="false" ht="12.75" hidden="false" customHeight="true" outlineLevel="0" collapsed="false"/>
    <row r="599" customFormat="false" ht="12.75" hidden="false" customHeight="true" outlineLevel="0" collapsed="false"/>
    <row r="600" customFormat="false" ht="12.75" hidden="false" customHeight="true" outlineLevel="0" collapsed="false"/>
    <row r="601" customFormat="false" ht="12.75" hidden="false" customHeight="true" outlineLevel="0" collapsed="false"/>
    <row r="602" customFormat="false" ht="12.75" hidden="false" customHeight="true" outlineLevel="0" collapsed="false"/>
    <row r="603" customFormat="false" ht="12.75" hidden="false" customHeight="true" outlineLevel="0" collapsed="false"/>
    <row r="604" customFormat="false" ht="12.75" hidden="false" customHeight="true" outlineLevel="0" collapsed="false"/>
    <row r="605" customFormat="false" ht="12.75" hidden="false" customHeight="true" outlineLevel="0" collapsed="false"/>
    <row r="606" customFormat="false" ht="12.75" hidden="false" customHeight="true" outlineLevel="0" collapsed="false"/>
    <row r="607" customFormat="false" ht="12.75" hidden="false" customHeight="true" outlineLevel="0" collapsed="false"/>
    <row r="608" customFormat="false" ht="12.75" hidden="false" customHeight="true" outlineLevel="0" collapsed="false"/>
    <row r="609" customFormat="false" ht="12.75" hidden="false" customHeight="true" outlineLevel="0" collapsed="false"/>
    <row r="610" customFormat="false" ht="12.75" hidden="false" customHeight="true" outlineLevel="0" collapsed="false"/>
    <row r="611" customFormat="false" ht="12.75" hidden="false" customHeight="true" outlineLevel="0" collapsed="false"/>
    <row r="612" customFormat="false" ht="12.75" hidden="false" customHeight="true" outlineLevel="0" collapsed="false"/>
    <row r="613" customFormat="false" ht="12.75" hidden="false" customHeight="true" outlineLevel="0" collapsed="false"/>
    <row r="614" customFormat="false" ht="12.75" hidden="false" customHeight="true" outlineLevel="0" collapsed="false"/>
    <row r="615" customFormat="false" ht="12.75" hidden="false" customHeight="true" outlineLevel="0" collapsed="false"/>
    <row r="616" customFormat="false" ht="12.75" hidden="false" customHeight="true" outlineLevel="0" collapsed="false"/>
    <row r="617" customFormat="false" ht="12.75" hidden="false" customHeight="true" outlineLevel="0" collapsed="false"/>
    <row r="618" customFormat="false" ht="12.75" hidden="false" customHeight="true" outlineLevel="0" collapsed="false"/>
    <row r="619" customFormat="false" ht="12.75" hidden="false" customHeight="true" outlineLevel="0" collapsed="false"/>
    <row r="620" customFormat="false" ht="12.75" hidden="false" customHeight="true" outlineLevel="0" collapsed="false"/>
    <row r="621" customFormat="false" ht="12.75" hidden="false" customHeight="true" outlineLevel="0" collapsed="false"/>
    <row r="622" customFormat="false" ht="12.75" hidden="false" customHeight="true" outlineLevel="0" collapsed="false"/>
    <row r="623" customFormat="false" ht="12.75" hidden="false" customHeight="true" outlineLevel="0" collapsed="false"/>
    <row r="624" customFormat="false" ht="12.75" hidden="false" customHeight="true" outlineLevel="0" collapsed="false"/>
    <row r="625" customFormat="false" ht="12.75" hidden="false" customHeight="true" outlineLevel="0" collapsed="false"/>
    <row r="626" customFormat="false" ht="12.75" hidden="false" customHeight="true" outlineLevel="0" collapsed="false"/>
    <row r="627" customFormat="false" ht="12.75" hidden="false" customHeight="true" outlineLevel="0" collapsed="false"/>
    <row r="628" customFormat="false" ht="12.75" hidden="false" customHeight="true" outlineLevel="0" collapsed="false"/>
    <row r="629" customFormat="false" ht="12.75" hidden="false" customHeight="true" outlineLevel="0" collapsed="false"/>
    <row r="630" customFormat="false" ht="12.75" hidden="false" customHeight="true" outlineLevel="0" collapsed="false"/>
    <row r="631" customFormat="false" ht="12.75" hidden="false" customHeight="true" outlineLevel="0" collapsed="false"/>
    <row r="632" customFormat="false" ht="12.75" hidden="false" customHeight="true" outlineLevel="0" collapsed="false"/>
    <row r="633" customFormat="false" ht="12.75" hidden="false" customHeight="true" outlineLevel="0" collapsed="false"/>
    <row r="634" customFormat="false" ht="12.75" hidden="false" customHeight="true" outlineLevel="0" collapsed="false"/>
    <row r="635" customFormat="false" ht="12.75" hidden="false" customHeight="true" outlineLevel="0" collapsed="false"/>
    <row r="636" customFormat="false" ht="12.75" hidden="false" customHeight="true" outlineLevel="0" collapsed="false"/>
    <row r="637" customFormat="false" ht="12.75" hidden="false" customHeight="true" outlineLevel="0" collapsed="false"/>
    <row r="638" customFormat="false" ht="12.75" hidden="false" customHeight="true" outlineLevel="0" collapsed="false"/>
    <row r="639" customFormat="false" ht="12.75" hidden="false" customHeight="true" outlineLevel="0" collapsed="false"/>
    <row r="640" customFormat="false" ht="12.75" hidden="false" customHeight="true" outlineLevel="0" collapsed="false"/>
    <row r="641" customFormat="false" ht="12.75" hidden="false" customHeight="true" outlineLevel="0" collapsed="false"/>
    <row r="642" customFormat="false" ht="12.75" hidden="false" customHeight="true" outlineLevel="0" collapsed="false"/>
    <row r="643" customFormat="false" ht="12.75" hidden="false" customHeight="true" outlineLevel="0" collapsed="false"/>
    <row r="644" customFormat="false" ht="12.75" hidden="false" customHeight="true" outlineLevel="0" collapsed="false"/>
    <row r="645" customFormat="false" ht="12.75" hidden="false" customHeight="true" outlineLevel="0" collapsed="false"/>
    <row r="646" customFormat="false" ht="12.75" hidden="false" customHeight="true" outlineLevel="0" collapsed="false"/>
    <row r="647" customFormat="false" ht="12.75" hidden="false" customHeight="true" outlineLevel="0" collapsed="false"/>
    <row r="648" customFormat="false" ht="12.75" hidden="false" customHeight="true" outlineLevel="0" collapsed="false"/>
    <row r="649" customFormat="false" ht="12.75" hidden="false" customHeight="true" outlineLevel="0" collapsed="false"/>
    <row r="650" customFormat="false" ht="12.75" hidden="false" customHeight="true" outlineLevel="0" collapsed="false"/>
    <row r="651" customFormat="false" ht="12.75" hidden="false" customHeight="true" outlineLevel="0" collapsed="false"/>
    <row r="652" customFormat="false" ht="12.75" hidden="false" customHeight="true" outlineLevel="0" collapsed="false"/>
    <row r="653" customFormat="false" ht="12.75" hidden="false" customHeight="true" outlineLevel="0" collapsed="false"/>
    <row r="654" customFormat="false" ht="12.75" hidden="false" customHeight="true" outlineLevel="0" collapsed="false"/>
    <row r="655" customFormat="false" ht="12.75" hidden="false" customHeight="true" outlineLevel="0" collapsed="false"/>
    <row r="656" customFormat="false" ht="12.75" hidden="false" customHeight="true" outlineLevel="0" collapsed="false"/>
    <row r="657" customFormat="false" ht="12.75" hidden="false" customHeight="true" outlineLevel="0" collapsed="false"/>
    <row r="658" customFormat="false" ht="12.75" hidden="false" customHeight="true" outlineLevel="0" collapsed="false"/>
    <row r="659" customFormat="false" ht="12.75" hidden="false" customHeight="true" outlineLevel="0" collapsed="false"/>
    <row r="660" customFormat="false" ht="12.75" hidden="false" customHeight="true" outlineLevel="0" collapsed="false"/>
    <row r="661" customFormat="false" ht="12.75" hidden="false" customHeight="true" outlineLevel="0" collapsed="false"/>
    <row r="662" customFormat="false" ht="12.75" hidden="false" customHeight="true" outlineLevel="0" collapsed="false"/>
    <row r="663" customFormat="false" ht="12.75" hidden="false" customHeight="true" outlineLevel="0" collapsed="false"/>
    <row r="664" customFormat="false" ht="12.75" hidden="false" customHeight="true" outlineLevel="0" collapsed="false"/>
    <row r="665" customFormat="false" ht="12.75" hidden="false" customHeight="true" outlineLevel="0" collapsed="false"/>
    <row r="666" customFormat="false" ht="12.75" hidden="false" customHeight="true" outlineLevel="0" collapsed="false"/>
    <row r="667" customFormat="false" ht="12.75" hidden="false" customHeight="true" outlineLevel="0" collapsed="false"/>
    <row r="668" customFormat="false" ht="12.75" hidden="false" customHeight="true" outlineLevel="0" collapsed="false"/>
    <row r="669" customFormat="false" ht="12.75" hidden="false" customHeight="true" outlineLevel="0" collapsed="false"/>
    <row r="670" customFormat="false" ht="12.75" hidden="false" customHeight="true" outlineLevel="0" collapsed="false"/>
    <row r="671" customFormat="false" ht="12.75" hidden="false" customHeight="true" outlineLevel="0" collapsed="false"/>
    <row r="672" customFormat="false" ht="12.75" hidden="false" customHeight="true" outlineLevel="0" collapsed="false"/>
    <row r="673" customFormat="false" ht="12.75" hidden="false" customHeight="true" outlineLevel="0" collapsed="false"/>
    <row r="674" customFormat="false" ht="12.75" hidden="false" customHeight="true" outlineLevel="0" collapsed="false"/>
    <row r="675" customFormat="false" ht="12.75" hidden="false" customHeight="true" outlineLevel="0" collapsed="false"/>
    <row r="676" customFormat="false" ht="12.75" hidden="false" customHeight="true" outlineLevel="0" collapsed="false"/>
    <row r="677" customFormat="false" ht="12.75" hidden="false" customHeight="true" outlineLevel="0" collapsed="false"/>
    <row r="678" customFormat="false" ht="12.75" hidden="false" customHeight="true" outlineLevel="0" collapsed="false"/>
    <row r="679" customFormat="false" ht="12.75" hidden="false" customHeight="true" outlineLevel="0" collapsed="false"/>
    <row r="680" customFormat="false" ht="12.75" hidden="false" customHeight="true" outlineLevel="0" collapsed="false"/>
    <row r="681" customFormat="false" ht="12.75" hidden="false" customHeight="true" outlineLevel="0" collapsed="false"/>
    <row r="682" customFormat="false" ht="12.75" hidden="false" customHeight="true" outlineLevel="0" collapsed="false"/>
    <row r="683" customFormat="false" ht="12.75" hidden="false" customHeight="true" outlineLevel="0" collapsed="false"/>
    <row r="684" customFormat="false" ht="12.75" hidden="false" customHeight="true" outlineLevel="0" collapsed="false"/>
    <row r="685" customFormat="false" ht="12.75" hidden="false" customHeight="true" outlineLevel="0" collapsed="false"/>
    <row r="686" customFormat="false" ht="12.75" hidden="false" customHeight="true" outlineLevel="0" collapsed="false"/>
    <row r="687" customFormat="false" ht="12.75" hidden="false" customHeight="true" outlineLevel="0" collapsed="false"/>
    <row r="688" customFormat="false" ht="12.75" hidden="false" customHeight="true" outlineLevel="0" collapsed="false"/>
    <row r="689" customFormat="false" ht="12.75" hidden="false" customHeight="true" outlineLevel="0" collapsed="false"/>
    <row r="690" customFormat="false" ht="12.75" hidden="false" customHeight="true" outlineLevel="0" collapsed="false"/>
    <row r="691" customFormat="false" ht="12.75" hidden="false" customHeight="true" outlineLevel="0" collapsed="false"/>
    <row r="692" customFormat="false" ht="12.75" hidden="false" customHeight="true" outlineLevel="0" collapsed="false"/>
    <row r="693" customFormat="false" ht="12.75" hidden="false" customHeight="true" outlineLevel="0" collapsed="false"/>
    <row r="694" customFormat="false" ht="12.75" hidden="false" customHeight="true" outlineLevel="0" collapsed="false"/>
    <row r="695" customFormat="false" ht="12.75" hidden="false" customHeight="true" outlineLevel="0" collapsed="false"/>
    <row r="696" customFormat="false" ht="12.75" hidden="false" customHeight="true" outlineLevel="0" collapsed="false"/>
    <row r="697" customFormat="false" ht="12.75" hidden="false" customHeight="true" outlineLevel="0" collapsed="false"/>
    <row r="698" customFormat="false" ht="12.75" hidden="false" customHeight="true" outlineLevel="0" collapsed="false"/>
    <row r="699" customFormat="false" ht="12.75" hidden="false" customHeight="true" outlineLevel="0" collapsed="false"/>
    <row r="700" customFormat="false" ht="12.75" hidden="false" customHeight="true" outlineLevel="0" collapsed="false"/>
    <row r="701" customFormat="false" ht="12.75" hidden="false" customHeight="true" outlineLevel="0" collapsed="false"/>
    <row r="702" customFormat="false" ht="12.75" hidden="false" customHeight="true" outlineLevel="0" collapsed="false"/>
    <row r="703" customFormat="false" ht="12.75" hidden="false" customHeight="true" outlineLevel="0" collapsed="false"/>
    <row r="704" customFormat="false" ht="12.75" hidden="false" customHeight="true" outlineLevel="0" collapsed="false"/>
    <row r="705" customFormat="false" ht="12.75" hidden="false" customHeight="true" outlineLevel="0" collapsed="false"/>
    <row r="706" customFormat="false" ht="12.75" hidden="false" customHeight="true" outlineLevel="0" collapsed="false"/>
    <row r="707" customFormat="false" ht="12.75" hidden="false" customHeight="true" outlineLevel="0" collapsed="false"/>
    <row r="708" customFormat="false" ht="12.75" hidden="false" customHeight="true" outlineLevel="0" collapsed="false"/>
    <row r="709" customFormat="false" ht="12.75" hidden="false" customHeight="true" outlineLevel="0" collapsed="false"/>
    <row r="710" customFormat="false" ht="12.75" hidden="false" customHeight="true" outlineLevel="0" collapsed="false"/>
    <row r="711" customFormat="false" ht="12.75" hidden="false" customHeight="true" outlineLevel="0" collapsed="false"/>
    <row r="712" customFormat="false" ht="12.75" hidden="false" customHeight="true" outlineLevel="0" collapsed="false"/>
    <row r="713" customFormat="false" ht="12.75" hidden="false" customHeight="true" outlineLevel="0" collapsed="false"/>
    <row r="714" customFormat="false" ht="12.75" hidden="false" customHeight="true" outlineLevel="0" collapsed="false"/>
    <row r="715" customFormat="false" ht="12.75" hidden="false" customHeight="true" outlineLevel="0" collapsed="false"/>
    <row r="716" customFormat="false" ht="12.75" hidden="false" customHeight="true" outlineLevel="0" collapsed="false"/>
    <row r="717" customFormat="false" ht="12.75" hidden="false" customHeight="true" outlineLevel="0" collapsed="false"/>
    <row r="718" customFormat="false" ht="12.75" hidden="false" customHeight="true" outlineLevel="0" collapsed="false"/>
    <row r="719" customFormat="false" ht="12.75" hidden="false" customHeight="true" outlineLevel="0" collapsed="false"/>
    <row r="720" customFormat="false" ht="12.75" hidden="false" customHeight="true" outlineLevel="0" collapsed="false"/>
    <row r="721" customFormat="false" ht="12.75" hidden="false" customHeight="true" outlineLevel="0" collapsed="false"/>
    <row r="722" customFormat="false" ht="12.75" hidden="false" customHeight="true" outlineLevel="0" collapsed="false"/>
    <row r="723" customFormat="false" ht="12.75" hidden="false" customHeight="true" outlineLevel="0" collapsed="false"/>
    <row r="724" customFormat="false" ht="12.75" hidden="false" customHeight="true" outlineLevel="0" collapsed="false"/>
    <row r="725" customFormat="false" ht="12.75" hidden="false" customHeight="true" outlineLevel="0" collapsed="false"/>
    <row r="726" customFormat="false" ht="12.75" hidden="false" customHeight="true" outlineLevel="0" collapsed="false"/>
    <row r="727" customFormat="false" ht="12.75" hidden="false" customHeight="true" outlineLevel="0" collapsed="false"/>
    <row r="728" customFormat="false" ht="12.75" hidden="false" customHeight="true" outlineLevel="0" collapsed="false"/>
    <row r="729" customFormat="false" ht="12.75" hidden="false" customHeight="true" outlineLevel="0" collapsed="false"/>
    <row r="730" customFormat="false" ht="12.75" hidden="false" customHeight="true" outlineLevel="0" collapsed="false"/>
    <row r="731" customFormat="false" ht="12.75" hidden="false" customHeight="true" outlineLevel="0" collapsed="false"/>
    <row r="732" customFormat="false" ht="12.75" hidden="false" customHeight="true" outlineLevel="0" collapsed="false"/>
    <row r="733" customFormat="false" ht="12.75" hidden="false" customHeight="true" outlineLevel="0" collapsed="false"/>
    <row r="734" customFormat="false" ht="12.75" hidden="false" customHeight="true" outlineLevel="0" collapsed="false"/>
    <row r="735" customFormat="false" ht="12.75" hidden="false" customHeight="true" outlineLevel="0" collapsed="false"/>
    <row r="736" customFormat="false" ht="12.75" hidden="false" customHeight="true" outlineLevel="0" collapsed="false"/>
    <row r="737" customFormat="false" ht="12.75" hidden="false" customHeight="true" outlineLevel="0" collapsed="false"/>
    <row r="738" customFormat="false" ht="12.75" hidden="false" customHeight="true" outlineLevel="0" collapsed="false"/>
    <row r="739" customFormat="false" ht="12.75" hidden="false" customHeight="true" outlineLevel="0" collapsed="false"/>
    <row r="740" customFormat="false" ht="12.75" hidden="false" customHeight="true" outlineLevel="0" collapsed="false"/>
    <row r="741" customFormat="false" ht="12.75" hidden="false" customHeight="true" outlineLevel="0" collapsed="false"/>
    <row r="742" customFormat="false" ht="12.75" hidden="false" customHeight="true" outlineLevel="0" collapsed="false"/>
    <row r="743" customFormat="false" ht="12.75" hidden="false" customHeight="true" outlineLevel="0" collapsed="false"/>
    <row r="744" customFormat="false" ht="12.75" hidden="false" customHeight="true" outlineLevel="0" collapsed="false"/>
    <row r="745" customFormat="false" ht="12.75" hidden="false" customHeight="true" outlineLevel="0" collapsed="false"/>
    <row r="746" customFormat="false" ht="12.75" hidden="false" customHeight="true" outlineLevel="0" collapsed="false"/>
    <row r="747" customFormat="false" ht="12.75" hidden="false" customHeight="true" outlineLevel="0" collapsed="false"/>
    <row r="748" customFormat="false" ht="12.75" hidden="false" customHeight="true" outlineLevel="0" collapsed="false"/>
    <row r="749" customFormat="false" ht="12.75" hidden="false" customHeight="true" outlineLevel="0" collapsed="false"/>
    <row r="750" customFormat="false" ht="12.75" hidden="false" customHeight="true" outlineLevel="0" collapsed="false"/>
    <row r="751" customFormat="false" ht="12.75" hidden="false" customHeight="true" outlineLevel="0" collapsed="false"/>
    <row r="752" customFormat="false" ht="12.75" hidden="false" customHeight="true" outlineLevel="0" collapsed="false"/>
    <row r="753" customFormat="false" ht="12.75" hidden="false" customHeight="true" outlineLevel="0" collapsed="false"/>
    <row r="754" customFormat="false" ht="12.75" hidden="false" customHeight="true" outlineLevel="0" collapsed="false"/>
    <row r="755" customFormat="false" ht="12.75" hidden="false" customHeight="true" outlineLevel="0" collapsed="false"/>
    <row r="756" customFormat="false" ht="12.75" hidden="false" customHeight="true" outlineLevel="0" collapsed="false"/>
    <row r="757" customFormat="false" ht="12.75" hidden="false" customHeight="true" outlineLevel="0" collapsed="false"/>
    <row r="758" customFormat="false" ht="12.75" hidden="false" customHeight="true" outlineLevel="0" collapsed="false"/>
    <row r="759" customFormat="false" ht="12.75" hidden="false" customHeight="true" outlineLevel="0" collapsed="false"/>
    <row r="760" customFormat="false" ht="12.75" hidden="false" customHeight="true" outlineLevel="0" collapsed="false"/>
    <row r="761" customFormat="false" ht="12.75" hidden="false" customHeight="true" outlineLevel="0" collapsed="false"/>
    <row r="762" customFormat="false" ht="12.75" hidden="false" customHeight="true" outlineLevel="0" collapsed="false"/>
    <row r="763" customFormat="false" ht="12.75" hidden="false" customHeight="true" outlineLevel="0" collapsed="false"/>
    <row r="764" customFormat="false" ht="12.75" hidden="false" customHeight="true" outlineLevel="0" collapsed="false"/>
    <row r="765" customFormat="false" ht="12.75" hidden="false" customHeight="true" outlineLevel="0" collapsed="false"/>
    <row r="766" customFormat="false" ht="12.75" hidden="false" customHeight="true" outlineLevel="0" collapsed="false"/>
    <row r="767" customFormat="false" ht="12.75" hidden="false" customHeight="true" outlineLevel="0" collapsed="false"/>
    <row r="768" customFormat="false" ht="12.75" hidden="false" customHeight="true" outlineLevel="0" collapsed="false"/>
    <row r="769" customFormat="false" ht="12.75" hidden="false" customHeight="true" outlineLevel="0" collapsed="false"/>
    <row r="770" customFormat="false" ht="12.75" hidden="false" customHeight="true" outlineLevel="0" collapsed="false"/>
    <row r="771" customFormat="false" ht="12.75" hidden="false" customHeight="true" outlineLevel="0" collapsed="false"/>
    <row r="772" customFormat="false" ht="12.75" hidden="false" customHeight="true" outlineLevel="0" collapsed="false"/>
    <row r="773" customFormat="false" ht="12.75" hidden="false" customHeight="true" outlineLevel="0" collapsed="false"/>
    <row r="774" customFormat="false" ht="12.75" hidden="false" customHeight="true" outlineLevel="0" collapsed="false"/>
    <row r="775" customFormat="false" ht="12.75" hidden="false" customHeight="true" outlineLevel="0" collapsed="false"/>
    <row r="776" customFormat="false" ht="12.75" hidden="false" customHeight="true" outlineLevel="0" collapsed="false"/>
    <row r="777" customFormat="false" ht="12.75" hidden="false" customHeight="true" outlineLevel="0" collapsed="false"/>
    <row r="778" customFormat="false" ht="12.75" hidden="false" customHeight="true" outlineLevel="0" collapsed="false"/>
    <row r="779" customFormat="false" ht="12.75" hidden="false" customHeight="true" outlineLevel="0" collapsed="false"/>
    <row r="780" customFormat="false" ht="12.75" hidden="false" customHeight="true" outlineLevel="0" collapsed="false"/>
    <row r="781" customFormat="false" ht="12.75" hidden="false" customHeight="true" outlineLevel="0" collapsed="false"/>
    <row r="782" customFormat="false" ht="12.75" hidden="false" customHeight="true" outlineLevel="0" collapsed="false"/>
    <row r="783" customFormat="false" ht="12.75" hidden="false" customHeight="true" outlineLevel="0" collapsed="false"/>
    <row r="784" customFormat="false" ht="12.75" hidden="false" customHeight="true" outlineLevel="0" collapsed="false"/>
    <row r="785" customFormat="false" ht="12.75" hidden="false" customHeight="true" outlineLevel="0" collapsed="false"/>
    <row r="786" customFormat="false" ht="12.75" hidden="false" customHeight="true" outlineLevel="0" collapsed="false"/>
    <row r="787" customFormat="false" ht="12.75" hidden="false" customHeight="true" outlineLevel="0" collapsed="false"/>
    <row r="788" customFormat="false" ht="12.75" hidden="false" customHeight="true" outlineLevel="0" collapsed="false"/>
    <row r="789" customFormat="false" ht="12.75" hidden="false" customHeight="true" outlineLevel="0" collapsed="false"/>
    <row r="790" customFormat="false" ht="12.75" hidden="false" customHeight="true" outlineLevel="0" collapsed="false"/>
    <row r="791" customFormat="false" ht="12.75" hidden="false" customHeight="true" outlineLevel="0" collapsed="false"/>
    <row r="792" customFormat="false" ht="12.75" hidden="false" customHeight="true" outlineLevel="0" collapsed="false"/>
    <row r="793" customFormat="false" ht="12.75" hidden="false" customHeight="true" outlineLevel="0" collapsed="false"/>
    <row r="794" customFormat="false" ht="12.75" hidden="false" customHeight="true" outlineLevel="0" collapsed="false"/>
    <row r="795" customFormat="false" ht="12.75" hidden="false" customHeight="true" outlineLevel="0" collapsed="false"/>
    <row r="796" customFormat="false" ht="12.75" hidden="false" customHeight="true" outlineLevel="0" collapsed="false"/>
    <row r="797" customFormat="false" ht="12.75" hidden="false" customHeight="true" outlineLevel="0" collapsed="false"/>
    <row r="798" customFormat="false" ht="12.75" hidden="false" customHeight="true" outlineLevel="0" collapsed="false"/>
    <row r="799" customFormat="false" ht="12.75" hidden="false" customHeight="true" outlineLevel="0" collapsed="false"/>
    <row r="800" customFormat="false" ht="12.75" hidden="false" customHeight="true" outlineLevel="0" collapsed="false"/>
    <row r="801" customFormat="false" ht="12.75" hidden="false" customHeight="true" outlineLevel="0" collapsed="false"/>
    <row r="802" customFormat="false" ht="12.75" hidden="false" customHeight="true" outlineLevel="0" collapsed="false"/>
    <row r="803" customFormat="false" ht="12.75" hidden="false" customHeight="true" outlineLevel="0" collapsed="false"/>
    <row r="804" customFormat="false" ht="12.75" hidden="false" customHeight="true" outlineLevel="0" collapsed="false"/>
    <row r="805" customFormat="false" ht="12.75" hidden="false" customHeight="true" outlineLevel="0" collapsed="false"/>
    <row r="806" customFormat="false" ht="12.75" hidden="false" customHeight="true" outlineLevel="0" collapsed="false"/>
    <row r="807" customFormat="false" ht="12.75" hidden="false" customHeight="true" outlineLevel="0" collapsed="false"/>
    <row r="808" customFormat="false" ht="12.75" hidden="false" customHeight="true" outlineLevel="0" collapsed="false"/>
    <row r="809" customFormat="false" ht="12.75" hidden="false" customHeight="true" outlineLevel="0" collapsed="false"/>
    <row r="810" customFormat="false" ht="12.75" hidden="false" customHeight="true" outlineLevel="0" collapsed="false"/>
    <row r="811" customFormat="false" ht="12.75" hidden="false" customHeight="true" outlineLevel="0" collapsed="false"/>
    <row r="812" customFormat="false" ht="12.75" hidden="false" customHeight="true" outlineLevel="0" collapsed="false"/>
    <row r="813" customFormat="false" ht="12.75" hidden="false" customHeight="true" outlineLevel="0" collapsed="false"/>
    <row r="814" customFormat="false" ht="12.75" hidden="false" customHeight="true" outlineLevel="0" collapsed="false"/>
    <row r="815" customFormat="false" ht="12.75" hidden="false" customHeight="true" outlineLevel="0" collapsed="false"/>
    <row r="816" customFormat="false" ht="12.75" hidden="false" customHeight="true" outlineLevel="0" collapsed="false"/>
    <row r="817" customFormat="false" ht="12.75" hidden="false" customHeight="true" outlineLevel="0" collapsed="false"/>
    <row r="818" customFormat="false" ht="12.75" hidden="false" customHeight="true" outlineLevel="0" collapsed="false"/>
    <row r="819" customFormat="false" ht="12.75" hidden="false" customHeight="true" outlineLevel="0" collapsed="false"/>
    <row r="820" customFormat="false" ht="12.75" hidden="false" customHeight="true" outlineLevel="0" collapsed="false"/>
    <row r="821" customFormat="false" ht="12.75" hidden="false" customHeight="true" outlineLevel="0" collapsed="false"/>
    <row r="822" customFormat="false" ht="12.75" hidden="false" customHeight="true" outlineLevel="0" collapsed="false"/>
    <row r="823" customFormat="false" ht="12.75" hidden="false" customHeight="true" outlineLevel="0" collapsed="false"/>
    <row r="824" customFormat="false" ht="12.75" hidden="false" customHeight="true" outlineLevel="0" collapsed="false"/>
    <row r="825" customFormat="false" ht="12.75" hidden="false" customHeight="true" outlineLevel="0" collapsed="false"/>
    <row r="826" customFormat="false" ht="12.75" hidden="false" customHeight="true" outlineLevel="0" collapsed="false"/>
    <row r="827" customFormat="false" ht="12.75" hidden="false" customHeight="true" outlineLevel="0" collapsed="false"/>
    <row r="828" customFormat="false" ht="12.75" hidden="false" customHeight="true" outlineLevel="0" collapsed="false"/>
    <row r="829" customFormat="false" ht="12.75" hidden="false" customHeight="true" outlineLevel="0" collapsed="false"/>
    <row r="830" customFormat="false" ht="12.75" hidden="false" customHeight="true" outlineLevel="0" collapsed="false"/>
    <row r="831" customFormat="false" ht="12.75" hidden="false" customHeight="true" outlineLevel="0" collapsed="false"/>
    <row r="832" customFormat="false" ht="12.75" hidden="false" customHeight="true" outlineLevel="0" collapsed="false"/>
    <row r="833" customFormat="false" ht="12.75" hidden="false" customHeight="true" outlineLevel="0" collapsed="false"/>
    <row r="834" customFormat="false" ht="12.75" hidden="false" customHeight="true" outlineLevel="0" collapsed="false"/>
    <row r="835" customFormat="false" ht="12.75" hidden="false" customHeight="true" outlineLevel="0" collapsed="false"/>
    <row r="836" customFormat="false" ht="12.75" hidden="false" customHeight="true" outlineLevel="0" collapsed="false"/>
    <row r="837" customFormat="false" ht="12.75" hidden="false" customHeight="true" outlineLevel="0" collapsed="false"/>
    <row r="838" customFormat="false" ht="12.75" hidden="false" customHeight="true" outlineLevel="0" collapsed="false"/>
    <row r="839" customFormat="false" ht="12.75" hidden="false" customHeight="true" outlineLevel="0" collapsed="false"/>
    <row r="840" customFormat="false" ht="12.75" hidden="false" customHeight="true" outlineLevel="0" collapsed="false"/>
    <row r="841" customFormat="false" ht="12.75" hidden="false" customHeight="true" outlineLevel="0" collapsed="false"/>
    <row r="842" customFormat="false" ht="12.75" hidden="false" customHeight="true" outlineLevel="0" collapsed="false"/>
    <row r="843" customFormat="false" ht="12.75" hidden="false" customHeight="true" outlineLevel="0" collapsed="false"/>
    <row r="844" customFormat="false" ht="12.75" hidden="false" customHeight="true" outlineLevel="0" collapsed="false"/>
    <row r="845" customFormat="false" ht="12.75" hidden="false" customHeight="true" outlineLevel="0" collapsed="false"/>
    <row r="846" customFormat="false" ht="12.75" hidden="false" customHeight="true" outlineLevel="0" collapsed="false"/>
    <row r="847" customFormat="false" ht="12.75" hidden="false" customHeight="true" outlineLevel="0" collapsed="false"/>
    <row r="848" customFormat="false" ht="12.75" hidden="false" customHeight="true" outlineLevel="0" collapsed="false"/>
    <row r="849" customFormat="false" ht="12.75" hidden="false" customHeight="true" outlineLevel="0" collapsed="false"/>
    <row r="850" customFormat="false" ht="12.75" hidden="false" customHeight="true" outlineLevel="0" collapsed="false"/>
    <row r="851" customFormat="false" ht="12.75" hidden="false" customHeight="true" outlineLevel="0" collapsed="false"/>
    <row r="852" customFormat="false" ht="12.75" hidden="false" customHeight="true" outlineLevel="0" collapsed="false"/>
    <row r="853" customFormat="false" ht="12.75" hidden="false" customHeight="true" outlineLevel="0" collapsed="false"/>
    <row r="854" customFormat="false" ht="12.75" hidden="false" customHeight="true" outlineLevel="0" collapsed="false"/>
    <row r="855" customFormat="false" ht="12.75" hidden="false" customHeight="true" outlineLevel="0" collapsed="false"/>
    <row r="856" customFormat="false" ht="12.75" hidden="false" customHeight="true" outlineLevel="0" collapsed="false"/>
    <row r="857" customFormat="false" ht="12.75" hidden="false" customHeight="true" outlineLevel="0" collapsed="false"/>
    <row r="858" customFormat="false" ht="12.75" hidden="false" customHeight="true" outlineLevel="0" collapsed="false"/>
    <row r="859" customFormat="false" ht="12.75" hidden="false" customHeight="true" outlineLevel="0" collapsed="false"/>
    <row r="860" customFormat="false" ht="12.75" hidden="false" customHeight="true" outlineLevel="0" collapsed="false"/>
    <row r="861" customFormat="false" ht="12.75" hidden="false" customHeight="true" outlineLevel="0" collapsed="false"/>
    <row r="862" customFormat="false" ht="12.75" hidden="false" customHeight="true" outlineLevel="0" collapsed="false"/>
    <row r="863" customFormat="false" ht="12.75" hidden="false" customHeight="true" outlineLevel="0" collapsed="false"/>
    <row r="864" customFormat="false" ht="12.75" hidden="false" customHeight="true" outlineLevel="0" collapsed="false"/>
    <row r="865" customFormat="false" ht="12.75" hidden="false" customHeight="true" outlineLevel="0" collapsed="false"/>
    <row r="866" customFormat="false" ht="12.75" hidden="false" customHeight="true" outlineLevel="0" collapsed="false"/>
    <row r="867" customFormat="false" ht="12.75" hidden="false" customHeight="true" outlineLevel="0" collapsed="false"/>
    <row r="868" customFormat="false" ht="12.75" hidden="false" customHeight="true" outlineLevel="0" collapsed="false"/>
    <row r="869" customFormat="false" ht="12.75" hidden="false" customHeight="true" outlineLevel="0" collapsed="false"/>
    <row r="870" customFormat="false" ht="12.75" hidden="false" customHeight="true" outlineLevel="0" collapsed="false"/>
    <row r="871" customFormat="false" ht="12.75" hidden="false" customHeight="true" outlineLevel="0" collapsed="false"/>
    <row r="872" customFormat="false" ht="12.75" hidden="false" customHeight="true" outlineLevel="0" collapsed="false"/>
    <row r="873" customFormat="false" ht="12.75" hidden="false" customHeight="true" outlineLevel="0" collapsed="false"/>
    <row r="874" customFormat="false" ht="12.75" hidden="false" customHeight="true" outlineLevel="0" collapsed="false"/>
    <row r="875" customFormat="false" ht="12.75" hidden="false" customHeight="true" outlineLevel="0" collapsed="false"/>
    <row r="876" customFormat="false" ht="12.75" hidden="false" customHeight="true" outlineLevel="0" collapsed="false"/>
    <row r="877" customFormat="false" ht="12.75" hidden="false" customHeight="true" outlineLevel="0" collapsed="false"/>
    <row r="878" customFormat="false" ht="12.75" hidden="false" customHeight="true" outlineLevel="0" collapsed="false"/>
    <row r="879" customFormat="false" ht="12.75" hidden="false" customHeight="true" outlineLevel="0" collapsed="false"/>
    <row r="880" customFormat="false" ht="12.75" hidden="false" customHeight="true" outlineLevel="0" collapsed="false"/>
    <row r="881" customFormat="false" ht="12.75" hidden="false" customHeight="true" outlineLevel="0" collapsed="false"/>
    <row r="882" customFormat="false" ht="12.75" hidden="false" customHeight="true" outlineLevel="0" collapsed="false"/>
    <row r="883" customFormat="false" ht="12.75" hidden="false" customHeight="true" outlineLevel="0" collapsed="false"/>
    <row r="884" customFormat="false" ht="12.75" hidden="false" customHeight="true" outlineLevel="0" collapsed="false"/>
    <row r="885" customFormat="false" ht="12.75" hidden="false" customHeight="true" outlineLevel="0" collapsed="false"/>
    <row r="886" customFormat="false" ht="12.75" hidden="false" customHeight="true" outlineLevel="0" collapsed="false"/>
    <row r="887" customFormat="false" ht="12.75" hidden="false" customHeight="true" outlineLevel="0" collapsed="false"/>
    <row r="888" customFormat="false" ht="12.75" hidden="false" customHeight="true" outlineLevel="0" collapsed="false"/>
    <row r="889" customFormat="false" ht="12.75" hidden="false" customHeight="true" outlineLevel="0" collapsed="false"/>
    <row r="890" customFormat="false" ht="12.75" hidden="false" customHeight="true" outlineLevel="0" collapsed="false"/>
    <row r="891" customFormat="false" ht="12.75" hidden="false" customHeight="true" outlineLevel="0" collapsed="false"/>
    <row r="892" customFormat="false" ht="12.75" hidden="false" customHeight="true" outlineLevel="0" collapsed="false"/>
    <row r="893" customFormat="false" ht="12.75" hidden="false" customHeight="true" outlineLevel="0" collapsed="false"/>
    <row r="894" customFormat="false" ht="12.75" hidden="false" customHeight="true" outlineLevel="0" collapsed="false"/>
    <row r="895" customFormat="false" ht="12.75" hidden="false" customHeight="true" outlineLevel="0" collapsed="false"/>
    <row r="896" customFormat="false" ht="12.75" hidden="false" customHeight="true" outlineLevel="0" collapsed="false"/>
    <row r="897" customFormat="false" ht="12.75" hidden="false" customHeight="true" outlineLevel="0" collapsed="false"/>
    <row r="898" customFormat="false" ht="12.75" hidden="false" customHeight="true" outlineLevel="0" collapsed="false"/>
    <row r="899" customFormat="false" ht="12.75" hidden="false" customHeight="true" outlineLevel="0" collapsed="false"/>
    <row r="900" customFormat="false" ht="12.75" hidden="false" customHeight="true" outlineLevel="0" collapsed="false"/>
    <row r="901" customFormat="false" ht="12.75" hidden="false" customHeight="true" outlineLevel="0" collapsed="false"/>
    <row r="902" customFormat="false" ht="12.75" hidden="false" customHeight="true" outlineLevel="0" collapsed="false"/>
    <row r="903" customFormat="false" ht="12.75" hidden="false" customHeight="true" outlineLevel="0" collapsed="false"/>
    <row r="904" customFormat="false" ht="12.75" hidden="false" customHeight="true" outlineLevel="0" collapsed="false"/>
    <row r="905" customFormat="false" ht="12.75" hidden="false" customHeight="true" outlineLevel="0" collapsed="false"/>
    <row r="906" customFormat="false" ht="12.75" hidden="false" customHeight="true" outlineLevel="0" collapsed="false"/>
    <row r="907" customFormat="false" ht="12.75" hidden="false" customHeight="true" outlineLevel="0" collapsed="false"/>
    <row r="908" customFormat="false" ht="12.75" hidden="false" customHeight="true" outlineLevel="0" collapsed="false"/>
    <row r="909" customFormat="false" ht="12.75" hidden="false" customHeight="true" outlineLevel="0" collapsed="false"/>
    <row r="910" customFormat="false" ht="12.75" hidden="false" customHeight="true" outlineLevel="0" collapsed="false"/>
    <row r="911" customFormat="false" ht="12.75" hidden="false" customHeight="true" outlineLevel="0" collapsed="false"/>
    <row r="912" customFormat="false" ht="12.75" hidden="false" customHeight="true" outlineLevel="0" collapsed="false"/>
    <row r="913" customFormat="false" ht="12.75" hidden="false" customHeight="true" outlineLevel="0" collapsed="false"/>
    <row r="914" customFormat="false" ht="12.75" hidden="false" customHeight="true" outlineLevel="0" collapsed="false"/>
    <row r="915" customFormat="false" ht="12.75" hidden="false" customHeight="true" outlineLevel="0" collapsed="false"/>
    <row r="916" customFormat="false" ht="12.75" hidden="false" customHeight="true" outlineLevel="0" collapsed="false"/>
    <row r="917" customFormat="false" ht="12.75" hidden="false" customHeight="true" outlineLevel="0" collapsed="false"/>
    <row r="918" customFormat="false" ht="12.75" hidden="false" customHeight="true" outlineLevel="0" collapsed="false"/>
    <row r="919" customFormat="false" ht="12.75" hidden="false" customHeight="true" outlineLevel="0" collapsed="false"/>
    <row r="920" customFormat="false" ht="12.75" hidden="false" customHeight="true" outlineLevel="0" collapsed="false"/>
    <row r="921" customFormat="false" ht="12.75" hidden="false" customHeight="true" outlineLevel="0" collapsed="false"/>
    <row r="922" customFormat="false" ht="12.75" hidden="false" customHeight="true" outlineLevel="0" collapsed="false"/>
    <row r="923" customFormat="false" ht="12.75" hidden="false" customHeight="true" outlineLevel="0" collapsed="false"/>
    <row r="924" customFormat="false" ht="12.75" hidden="false" customHeight="true" outlineLevel="0" collapsed="false"/>
    <row r="925" customFormat="false" ht="12.75" hidden="false" customHeight="true" outlineLevel="0" collapsed="false"/>
    <row r="926" customFormat="false" ht="12.75" hidden="false" customHeight="true" outlineLevel="0" collapsed="false"/>
    <row r="927" customFormat="false" ht="12.75" hidden="false" customHeight="true" outlineLevel="0" collapsed="false"/>
    <row r="928" customFormat="false" ht="12.75" hidden="false" customHeight="true" outlineLevel="0" collapsed="false"/>
    <row r="929" customFormat="false" ht="12.75" hidden="false" customHeight="true" outlineLevel="0" collapsed="false"/>
    <row r="930" customFormat="false" ht="12.75" hidden="false" customHeight="true" outlineLevel="0" collapsed="false"/>
    <row r="931" customFormat="false" ht="12.75" hidden="false" customHeight="true" outlineLevel="0" collapsed="false"/>
    <row r="932" customFormat="false" ht="12.75" hidden="false" customHeight="true" outlineLevel="0" collapsed="false"/>
    <row r="933" customFormat="false" ht="12.75" hidden="false" customHeight="true" outlineLevel="0" collapsed="false"/>
    <row r="934" customFormat="false" ht="12.75" hidden="false" customHeight="true" outlineLevel="0" collapsed="false"/>
    <row r="935" customFormat="false" ht="12.75" hidden="false" customHeight="true" outlineLevel="0" collapsed="false"/>
    <row r="936" customFormat="false" ht="12.75" hidden="false" customHeight="true" outlineLevel="0" collapsed="false"/>
    <row r="937" customFormat="false" ht="12.75" hidden="false" customHeight="true" outlineLevel="0" collapsed="false"/>
    <row r="938" customFormat="false" ht="12.75" hidden="false" customHeight="true" outlineLevel="0" collapsed="false"/>
    <row r="939" customFormat="false" ht="12.75" hidden="false" customHeight="true" outlineLevel="0" collapsed="false"/>
    <row r="940" customFormat="false" ht="12.75" hidden="false" customHeight="true" outlineLevel="0" collapsed="false"/>
    <row r="941" customFormat="false" ht="12.75" hidden="false" customHeight="true" outlineLevel="0" collapsed="false"/>
    <row r="942" customFormat="false" ht="12.75" hidden="false" customHeight="true" outlineLevel="0" collapsed="false"/>
    <row r="943" customFormat="false" ht="12.75" hidden="false" customHeight="true" outlineLevel="0" collapsed="false"/>
    <row r="944" customFormat="false" ht="12.75" hidden="false" customHeight="true" outlineLevel="0" collapsed="false"/>
    <row r="945" customFormat="false" ht="12.75" hidden="false" customHeight="true" outlineLevel="0" collapsed="false"/>
    <row r="946" customFormat="false" ht="12.75" hidden="false" customHeight="true" outlineLevel="0" collapsed="false"/>
    <row r="947" customFormat="false" ht="12.75" hidden="false" customHeight="true" outlineLevel="0" collapsed="false"/>
    <row r="948" customFormat="false" ht="12.75" hidden="false" customHeight="true" outlineLevel="0" collapsed="false"/>
    <row r="949" customFormat="false" ht="12.75" hidden="false" customHeight="true" outlineLevel="0" collapsed="false"/>
    <row r="950" customFormat="false" ht="12.75" hidden="false" customHeight="true" outlineLevel="0" collapsed="false"/>
    <row r="951" customFormat="false" ht="12.75" hidden="false" customHeight="true" outlineLevel="0" collapsed="false"/>
    <row r="952" customFormat="false" ht="12.75" hidden="false" customHeight="true" outlineLevel="0" collapsed="false"/>
    <row r="953" customFormat="false" ht="12.75" hidden="false" customHeight="true" outlineLevel="0" collapsed="false"/>
    <row r="954" customFormat="false" ht="12.75" hidden="false" customHeight="true" outlineLevel="0" collapsed="false"/>
    <row r="955" customFormat="false" ht="12.75" hidden="false" customHeight="true" outlineLevel="0" collapsed="false"/>
    <row r="956" customFormat="false" ht="12.75" hidden="false" customHeight="true" outlineLevel="0" collapsed="false"/>
    <row r="957" customFormat="false" ht="12.75" hidden="false" customHeight="true" outlineLevel="0" collapsed="false"/>
    <row r="958" customFormat="false" ht="12.75" hidden="false" customHeight="true" outlineLevel="0" collapsed="false"/>
    <row r="959" customFormat="false" ht="12.75" hidden="false" customHeight="true" outlineLevel="0" collapsed="false"/>
    <row r="960" customFormat="false" ht="12.75" hidden="false" customHeight="true" outlineLevel="0" collapsed="false"/>
    <row r="961" customFormat="false" ht="12.75" hidden="false" customHeight="true" outlineLevel="0" collapsed="false"/>
    <row r="962" customFormat="false" ht="12.75" hidden="false" customHeight="true" outlineLevel="0" collapsed="false"/>
    <row r="963" customFormat="false" ht="12.75" hidden="false" customHeight="true" outlineLevel="0" collapsed="false"/>
    <row r="964" customFormat="false" ht="12.75" hidden="false" customHeight="true" outlineLevel="0" collapsed="false"/>
    <row r="965" customFormat="false" ht="12.75" hidden="false" customHeight="true" outlineLevel="0" collapsed="false"/>
    <row r="966" customFormat="false" ht="12.75" hidden="false" customHeight="true" outlineLevel="0" collapsed="false"/>
    <row r="967" customFormat="false" ht="12.75" hidden="false" customHeight="true" outlineLevel="0" collapsed="false"/>
    <row r="968" customFormat="false" ht="12.75" hidden="false" customHeight="true" outlineLevel="0" collapsed="false"/>
    <row r="969" customFormat="false" ht="12.75" hidden="false" customHeight="true" outlineLevel="0" collapsed="false"/>
    <row r="970" customFormat="false" ht="12.75" hidden="false" customHeight="true" outlineLevel="0" collapsed="false"/>
    <row r="971" customFormat="false" ht="12.75" hidden="false" customHeight="true" outlineLevel="0" collapsed="false"/>
    <row r="972" customFormat="false" ht="12.75" hidden="false" customHeight="true" outlineLevel="0" collapsed="false"/>
    <row r="973" customFormat="false" ht="12.75" hidden="false" customHeight="true" outlineLevel="0" collapsed="false"/>
    <row r="974" customFormat="false" ht="12.75" hidden="false" customHeight="true" outlineLevel="0" collapsed="false"/>
    <row r="975" customFormat="false" ht="12.75" hidden="false" customHeight="true" outlineLevel="0" collapsed="false"/>
    <row r="976" customFormat="false" ht="12.75" hidden="false" customHeight="true" outlineLevel="0" collapsed="false"/>
    <row r="977" customFormat="false" ht="12.75" hidden="false" customHeight="true" outlineLevel="0" collapsed="false"/>
    <row r="978" customFormat="false" ht="12.75" hidden="false" customHeight="true" outlineLevel="0" collapsed="false"/>
    <row r="979" customFormat="false" ht="12.75" hidden="false" customHeight="true" outlineLevel="0" collapsed="false"/>
    <row r="980" customFormat="false" ht="12.75" hidden="false" customHeight="true" outlineLevel="0" collapsed="false"/>
    <row r="981" customFormat="false" ht="12.75" hidden="false" customHeight="true" outlineLevel="0" collapsed="false"/>
    <row r="982" customFormat="false" ht="12.75" hidden="false" customHeight="true" outlineLevel="0" collapsed="false"/>
    <row r="983" customFormat="false" ht="12.75" hidden="false" customHeight="true" outlineLevel="0" collapsed="false"/>
    <row r="984" customFormat="false" ht="12.75" hidden="false" customHeight="true" outlineLevel="0" collapsed="false"/>
    <row r="985" customFormat="false" ht="12.75" hidden="false" customHeight="true" outlineLevel="0" collapsed="false"/>
    <row r="986" customFormat="false" ht="12.75" hidden="false" customHeight="true" outlineLevel="0" collapsed="false"/>
    <row r="987" customFormat="false" ht="12.75" hidden="false" customHeight="true" outlineLevel="0" collapsed="false"/>
    <row r="988" customFormat="false" ht="12.75" hidden="false" customHeight="true" outlineLevel="0" collapsed="false"/>
    <row r="989" customFormat="false" ht="12.75" hidden="false" customHeight="true" outlineLevel="0" collapsed="false"/>
    <row r="990" customFormat="false" ht="12.75" hidden="false" customHeight="true" outlineLevel="0" collapsed="false"/>
    <row r="991" customFormat="false" ht="12.75" hidden="false" customHeight="true" outlineLevel="0" collapsed="false"/>
    <row r="992" customFormat="false" ht="12.75" hidden="false" customHeight="true" outlineLevel="0" collapsed="false"/>
    <row r="993" customFormat="false" ht="12.75" hidden="false" customHeight="true" outlineLevel="0" collapsed="false"/>
    <row r="994" customFormat="false" ht="12.75" hidden="false" customHeight="true" outlineLevel="0" collapsed="false"/>
    <row r="995" customFormat="false" ht="12.75" hidden="false" customHeight="true" outlineLevel="0" collapsed="false"/>
    <row r="996" customFormat="false" ht="12.75" hidden="false" customHeight="true" outlineLevel="0" collapsed="false"/>
    <row r="997" customFormat="false" ht="12.75" hidden="false" customHeight="true" outlineLevel="0" collapsed="false"/>
    <row r="998" customFormat="false" ht="12.75" hidden="false" customHeight="true" outlineLevel="0" collapsed="false"/>
    <row r="999" customFormat="false" ht="12.75" hidden="false" customHeight="true" outlineLevel="0" collapsed="false"/>
    <row r="1000" customFormat="false" ht="12.75" hidden="false" customHeight="true" outlineLevel="0" collapsed="false"/>
  </sheetData>
  <mergeCells count="13">
    <mergeCell ref="A1:H1"/>
    <mergeCell ref="A2:H2"/>
    <mergeCell ref="A324:B324"/>
    <mergeCell ref="D324:E324"/>
    <mergeCell ref="F324:H324"/>
    <mergeCell ref="A325:A326"/>
    <mergeCell ref="B325:B326"/>
    <mergeCell ref="C325:C326"/>
    <mergeCell ref="F325:G325"/>
    <mergeCell ref="H325:H326"/>
    <mergeCell ref="I325:I326"/>
    <mergeCell ref="J325:J326"/>
    <mergeCell ref="A328:H328"/>
  </mergeCells>
  <printOptions headings="false" gridLines="false" gridLinesSet="true" horizontalCentered="false" verticalCentered="false"/>
  <pageMargins left="0.7875" right="0.7875" top="1.05277777777778" bottom="1.05277777777778" header="0" footer="0"/>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I645"/>
  <sheetViews>
    <sheetView windowProtection="true" showFormulas="false" showGridLines="true" showRowColHeaders="true" showZeros="true" rightToLeft="false" tabSelected="false" showOutlineSymbols="true" defaultGridColor="true" view="normal" topLeftCell="A1" colorId="64" zoomScale="65" zoomScaleNormal="65" zoomScalePageLayoutView="100" workbookViewId="0">
      <pane xSplit="0" ySplit="4" topLeftCell="A414" activePane="bottomLeft" state="frozen"/>
      <selection pane="topLeft" activeCell="A1" activeCellId="0" sqref="A1"/>
      <selection pane="bottomLeft" activeCell="G447" activeCellId="0" sqref="G447"/>
    </sheetView>
  </sheetViews>
  <sheetFormatPr defaultRowHeight="15"/>
  <cols>
    <col collapsed="false" hidden="false" max="1" min="1" style="0" width="8.98139534883721"/>
    <col collapsed="false" hidden="false" max="2" min="2" style="0" width="20.9209302325581"/>
    <col collapsed="false" hidden="false" max="3" min="3" style="0" width="76.2976744186047"/>
    <col collapsed="false" hidden="false" max="4" min="4" style="0" width="8.86046511627907"/>
    <col collapsed="false" hidden="false" max="5" min="5" style="0" width="9.35348837209302"/>
    <col collapsed="false" hidden="false" max="6" min="6" style="0" width="15.506976744186"/>
    <col collapsed="false" hidden="false" max="7" min="7" style="0" width="14.153488372093"/>
    <col collapsed="false" hidden="true" max="9" min="8" style="0" width="0"/>
    <col collapsed="false" hidden="false" max="1025" min="10" style="0" width="12.9209302325581"/>
  </cols>
  <sheetData>
    <row r="1" customFormat="false" ht="15" hidden="false" customHeight="true" outlineLevel="0" collapsed="false">
      <c r="A1" s="168" t="s">
        <v>1025</v>
      </c>
      <c r="B1" s="168"/>
      <c r="C1" s="168"/>
      <c r="D1" s="168"/>
      <c r="E1" s="168"/>
      <c r="F1" s="2" t="s">
        <v>1</v>
      </c>
      <c r="G1" s="3" t="s">
        <v>2</v>
      </c>
      <c r="H1" s="4"/>
      <c r="I1" s="5"/>
    </row>
    <row r="2" customFormat="false" ht="15" hidden="false" customHeight="false" outlineLevel="0" collapsed="false">
      <c r="A2" s="168"/>
      <c r="B2" s="168"/>
      <c r="C2" s="168"/>
      <c r="D2" s="168"/>
      <c r="E2" s="168"/>
      <c r="F2" s="6" t="s">
        <v>3</v>
      </c>
      <c r="G2" s="7" t="n">
        <f aca="false">'BDI não desonerado'!D26</f>
        <v>0.2265108292</v>
      </c>
      <c r="H2" s="8"/>
      <c r="I2" s="9"/>
    </row>
    <row r="3" customFormat="false" ht="14.25" hidden="false" customHeight="true" outlineLevel="0" collapsed="false">
      <c r="A3" s="10" t="s">
        <v>4</v>
      </c>
      <c r="B3" s="11" t="s">
        <v>5</v>
      </c>
      <c r="C3" s="11" t="s">
        <v>6</v>
      </c>
      <c r="D3" s="12" t="s">
        <v>7</v>
      </c>
      <c r="E3" s="13" t="s">
        <v>8</v>
      </c>
      <c r="F3" s="14" t="s">
        <v>9</v>
      </c>
      <c r="G3" s="15" t="s">
        <v>10</v>
      </c>
      <c r="H3" s="16"/>
      <c r="I3" s="9"/>
    </row>
    <row r="4" customFormat="false" ht="14.25" hidden="false" customHeight="true" outlineLevel="0" collapsed="false">
      <c r="A4" s="10"/>
      <c r="B4" s="11"/>
      <c r="C4" s="11"/>
      <c r="D4" s="11"/>
      <c r="E4" s="13"/>
      <c r="F4" s="14"/>
      <c r="G4" s="15"/>
      <c r="H4" s="16"/>
      <c r="I4" s="9"/>
    </row>
    <row r="5" customFormat="false" ht="14.25" hidden="false" customHeight="true" outlineLevel="0" collapsed="false">
      <c r="A5" s="17" t="n">
        <v>1</v>
      </c>
      <c r="B5" s="18" t="s">
        <v>11</v>
      </c>
      <c r="C5" s="18"/>
      <c r="D5" s="18"/>
      <c r="E5" s="19"/>
      <c r="F5" s="14"/>
      <c r="G5" s="15"/>
      <c r="H5" s="16"/>
      <c r="I5" s="9"/>
    </row>
    <row r="6" customFormat="false" ht="14.25" hidden="false" customHeight="true" outlineLevel="0" collapsed="false">
      <c r="A6" s="20" t="s">
        <v>12</v>
      </c>
      <c r="B6" s="21" t="s">
        <v>13</v>
      </c>
      <c r="C6" s="22" t="s">
        <v>14</v>
      </c>
      <c r="D6" s="23" t="s">
        <v>15</v>
      </c>
      <c r="E6" s="24" t="n">
        <v>0.0025</v>
      </c>
      <c r="F6" s="25" t="n">
        <f aca="false">G15+G25+G66+G79+G157+G180+G312+G404+G427+G435+G439</f>
        <v>4571820.89</v>
      </c>
      <c r="G6" s="26" t="n">
        <f aca="false">ROUND(F6*E6,2)</f>
        <v>11429.55</v>
      </c>
      <c r="H6" s="27"/>
      <c r="I6" s="9"/>
    </row>
    <row r="7" customFormat="false" ht="14.25" hidden="false" customHeight="true" outlineLevel="0" collapsed="false">
      <c r="A7" s="28" t="s">
        <v>16</v>
      </c>
      <c r="B7" s="28"/>
      <c r="C7" s="28"/>
      <c r="D7" s="28"/>
      <c r="E7" s="28"/>
      <c r="F7" s="28"/>
      <c r="G7" s="29" t="n">
        <f aca="false">SUM(G6)</f>
        <v>11429.55</v>
      </c>
      <c r="H7" s="30" t="n">
        <v>10191.93</v>
      </c>
      <c r="I7" s="9"/>
    </row>
    <row r="8" customFormat="false" ht="14.25" hidden="false" customHeight="true" outlineLevel="0" collapsed="false">
      <c r="A8" s="31"/>
      <c r="B8" s="32"/>
      <c r="C8" s="33"/>
      <c r="D8" s="34"/>
      <c r="E8" s="35"/>
      <c r="F8" s="25"/>
      <c r="G8" s="26"/>
      <c r="H8" s="27"/>
      <c r="I8" s="9"/>
    </row>
    <row r="9" customFormat="false" ht="14.25" hidden="false" customHeight="true" outlineLevel="0" collapsed="false">
      <c r="A9" s="36" t="n">
        <v>2</v>
      </c>
      <c r="B9" s="37" t="s">
        <v>17</v>
      </c>
      <c r="C9" s="37"/>
      <c r="D9" s="38"/>
      <c r="E9" s="39"/>
      <c r="F9" s="14"/>
      <c r="G9" s="15"/>
      <c r="H9" s="16"/>
      <c r="I9" s="9"/>
    </row>
    <row r="10" customFormat="false" ht="14.25" hidden="false" customHeight="true" outlineLevel="0" collapsed="false">
      <c r="A10" s="40" t="s">
        <v>18</v>
      </c>
      <c r="B10" s="21" t="n">
        <v>93563</v>
      </c>
      <c r="C10" s="22" t="s">
        <v>19</v>
      </c>
      <c r="D10" s="41" t="s">
        <v>20</v>
      </c>
      <c r="E10" s="42" t="n">
        <v>12</v>
      </c>
      <c r="F10" s="43" t="n">
        <v>3843.77</v>
      </c>
      <c r="G10" s="26" t="n">
        <f aca="false">ROUND(F10*E10,2)</f>
        <v>46125.24</v>
      </c>
      <c r="H10" s="27"/>
      <c r="I10" s="9"/>
    </row>
    <row r="11" customFormat="false" ht="14.25" hidden="false" customHeight="true" outlineLevel="0" collapsed="false">
      <c r="A11" s="40" t="s">
        <v>21</v>
      </c>
      <c r="B11" s="21" t="n">
        <v>93572</v>
      </c>
      <c r="C11" s="22" t="s">
        <v>22</v>
      </c>
      <c r="D11" s="41" t="s">
        <v>20</v>
      </c>
      <c r="E11" s="42" t="n">
        <v>12</v>
      </c>
      <c r="F11" s="43" t="n">
        <v>7045.86</v>
      </c>
      <c r="G11" s="26" t="n">
        <f aca="false">ROUND(F11*E11,2)</f>
        <v>84550.32</v>
      </c>
      <c r="H11" s="27"/>
      <c r="I11" s="9"/>
    </row>
    <row r="12" customFormat="false" ht="14.25" hidden="false" customHeight="true" outlineLevel="0" collapsed="false">
      <c r="A12" s="40" t="s">
        <v>23</v>
      </c>
      <c r="B12" s="21" t="n">
        <v>100309</v>
      </c>
      <c r="C12" s="22" t="s">
        <v>24</v>
      </c>
      <c r="D12" s="41" t="s">
        <v>25</v>
      </c>
      <c r="E12" s="42" t="n">
        <f aca="false">110*E11</f>
        <v>1320</v>
      </c>
      <c r="F12" s="43" t="n">
        <v>34.68</v>
      </c>
      <c r="G12" s="26" t="n">
        <f aca="false">ROUND(F12*E12,2)</f>
        <v>45777.6</v>
      </c>
      <c r="H12" s="27"/>
      <c r="I12" s="9"/>
    </row>
    <row r="13" customFormat="false" ht="15" hidden="false" customHeight="false" outlineLevel="0" collapsed="false">
      <c r="A13" s="40" t="s">
        <v>26</v>
      </c>
      <c r="B13" s="21" t="n">
        <v>91677</v>
      </c>
      <c r="C13" s="22" t="s">
        <v>27</v>
      </c>
      <c r="D13" s="41" t="s">
        <v>25</v>
      </c>
      <c r="E13" s="42" t="n">
        <f aca="false">55*3</f>
        <v>165</v>
      </c>
      <c r="F13" s="43" t="n">
        <v>102.59</v>
      </c>
      <c r="G13" s="26" t="n">
        <f aca="false">ROUND(F13*E13,2)</f>
        <v>16927.35</v>
      </c>
      <c r="H13" s="27"/>
      <c r="I13" s="9"/>
    </row>
    <row r="14" customFormat="false" ht="14.25" hidden="false" customHeight="true" outlineLevel="0" collapsed="false">
      <c r="A14" s="40" t="s">
        <v>28</v>
      </c>
      <c r="B14" s="21" t="n">
        <v>100305</v>
      </c>
      <c r="C14" s="22" t="s">
        <v>29</v>
      </c>
      <c r="D14" s="41" t="s">
        <v>25</v>
      </c>
      <c r="E14" s="42" t="n">
        <f aca="false">55*E11</f>
        <v>660</v>
      </c>
      <c r="F14" s="43" t="n">
        <v>102.1</v>
      </c>
      <c r="G14" s="26" t="n">
        <f aca="false">ROUND(F14*E14,2)</f>
        <v>67386</v>
      </c>
      <c r="H14" s="27"/>
      <c r="I14" s="9"/>
    </row>
    <row r="15" customFormat="false" ht="14.25" hidden="false" customHeight="true" outlineLevel="0" collapsed="false">
      <c r="A15" s="44" t="s">
        <v>30</v>
      </c>
      <c r="B15" s="44"/>
      <c r="C15" s="44"/>
      <c r="D15" s="44"/>
      <c r="E15" s="44"/>
      <c r="F15" s="44"/>
      <c r="G15" s="45" t="n">
        <f aca="false">SUM(G10:G14)</f>
        <v>260766.51</v>
      </c>
      <c r="H15" s="46" t="n">
        <v>204146.22</v>
      </c>
      <c r="I15" s="9"/>
    </row>
    <row r="16" customFormat="false" ht="14.25" hidden="false" customHeight="true" outlineLevel="0" collapsed="false">
      <c r="A16" s="48"/>
      <c r="B16" s="49"/>
      <c r="C16" s="50"/>
      <c r="D16" s="51"/>
      <c r="E16" s="52"/>
      <c r="F16" s="53"/>
      <c r="G16" s="54"/>
      <c r="H16" s="55"/>
      <c r="I16" s="9"/>
    </row>
    <row r="17" customFormat="false" ht="14.25" hidden="false" customHeight="true" outlineLevel="0" collapsed="false">
      <c r="A17" s="17" t="n">
        <v>3</v>
      </c>
      <c r="B17" s="56" t="s">
        <v>31</v>
      </c>
      <c r="C17" s="56"/>
      <c r="D17" s="57"/>
      <c r="E17" s="58"/>
      <c r="F17" s="14"/>
      <c r="G17" s="15"/>
      <c r="H17" s="16"/>
      <c r="I17" s="9"/>
    </row>
    <row r="18" customFormat="false" ht="15" hidden="false" customHeight="false" outlineLevel="0" collapsed="false">
      <c r="A18" s="59" t="s">
        <v>32</v>
      </c>
      <c r="B18" s="21" t="s">
        <v>33</v>
      </c>
      <c r="C18" s="60" t="s">
        <v>34</v>
      </c>
      <c r="D18" s="61" t="s">
        <v>35</v>
      </c>
      <c r="E18" s="42" t="n">
        <v>45</v>
      </c>
      <c r="F18" s="43" t="n">
        <v>551.44</v>
      </c>
      <c r="G18" s="26" t="n">
        <f aca="false">ROUND(F18*E18,2)</f>
        <v>24814.8</v>
      </c>
      <c r="H18" s="27"/>
      <c r="I18" s="9"/>
    </row>
    <row r="19" customFormat="false" ht="14.25" hidden="false" customHeight="true" outlineLevel="0" collapsed="false">
      <c r="A19" s="59" t="s">
        <v>36</v>
      </c>
      <c r="B19" s="21" t="s">
        <v>37</v>
      </c>
      <c r="C19" s="62" t="s">
        <v>38</v>
      </c>
      <c r="D19" s="61" t="s">
        <v>39</v>
      </c>
      <c r="E19" s="63" t="n">
        <v>1</v>
      </c>
      <c r="F19" s="43" t="n">
        <v>370.84</v>
      </c>
      <c r="G19" s="26" t="n">
        <f aca="false">ROUND(F19*E19,2)</f>
        <v>370.84</v>
      </c>
      <c r="H19" s="27"/>
      <c r="I19" s="64"/>
    </row>
    <row r="20" customFormat="false" ht="14.25" hidden="false" customHeight="true" outlineLevel="0" collapsed="false">
      <c r="A20" s="59" t="s">
        <v>40</v>
      </c>
      <c r="B20" s="65" t="s">
        <v>41</v>
      </c>
      <c r="C20" s="62" t="s">
        <v>42</v>
      </c>
      <c r="D20" s="61" t="s">
        <v>39</v>
      </c>
      <c r="E20" s="42" t="n">
        <v>1</v>
      </c>
      <c r="F20" s="43" t="n">
        <v>639.93</v>
      </c>
      <c r="G20" s="26" t="n">
        <f aca="false">ROUND(F20*E20,2)</f>
        <v>639.93</v>
      </c>
      <c r="H20" s="27"/>
      <c r="I20" s="64"/>
    </row>
    <row r="21" customFormat="false" ht="54.75" hidden="false" customHeight="true" outlineLevel="0" collapsed="false">
      <c r="A21" s="59" t="s">
        <v>43</v>
      </c>
      <c r="B21" s="21" t="s">
        <v>44</v>
      </c>
      <c r="C21" s="62" t="s">
        <v>45</v>
      </c>
      <c r="D21" s="61" t="s">
        <v>35</v>
      </c>
      <c r="E21" s="42" t="n">
        <v>2</v>
      </c>
      <c r="F21" s="43" t="n">
        <v>210.39</v>
      </c>
      <c r="G21" s="26" t="n">
        <f aca="false">ROUND(F21*E21,2)</f>
        <v>420.78</v>
      </c>
      <c r="H21" s="27"/>
      <c r="I21" s="9"/>
    </row>
    <row r="22" customFormat="false" ht="14.25" hidden="false" customHeight="true" outlineLevel="0" collapsed="false">
      <c r="A22" s="59" t="s">
        <v>46</v>
      </c>
      <c r="B22" s="21" t="n">
        <v>98459</v>
      </c>
      <c r="C22" s="60" t="s">
        <v>47</v>
      </c>
      <c r="D22" s="61" t="s">
        <v>35</v>
      </c>
      <c r="E22" s="42" t="n">
        <v>373.19</v>
      </c>
      <c r="F22" s="43" t="n">
        <v>159.98</v>
      </c>
      <c r="G22" s="26" t="n">
        <f aca="false">ROUND(F22*E22,2)</f>
        <v>59702.94</v>
      </c>
      <c r="H22" s="27"/>
      <c r="I22" s="9"/>
    </row>
    <row r="23" customFormat="false" ht="14.25" hidden="false" customHeight="true" outlineLevel="0" collapsed="false">
      <c r="A23" s="59" t="s">
        <v>48</v>
      </c>
      <c r="B23" s="21" t="s">
        <v>49</v>
      </c>
      <c r="C23" s="22" t="s">
        <v>50</v>
      </c>
      <c r="D23" s="61" t="s">
        <v>39</v>
      </c>
      <c r="E23" s="42" t="n">
        <v>1</v>
      </c>
      <c r="F23" s="43" t="n">
        <v>352.19</v>
      </c>
      <c r="G23" s="26" t="n">
        <f aca="false">ROUND(F23*E23,2)</f>
        <v>352.19</v>
      </c>
      <c r="H23" s="27"/>
      <c r="I23" s="64" t="s">
        <v>51</v>
      </c>
    </row>
    <row r="24" customFormat="false" ht="14.25" hidden="false" customHeight="true" outlineLevel="0" collapsed="false">
      <c r="A24" s="59" t="s">
        <v>52</v>
      </c>
      <c r="B24" s="21" t="s">
        <v>53</v>
      </c>
      <c r="C24" s="22" t="s">
        <v>54</v>
      </c>
      <c r="D24" s="61" t="s">
        <v>39</v>
      </c>
      <c r="E24" s="42" t="n">
        <v>1</v>
      </c>
      <c r="F24" s="43" t="n">
        <v>167.21</v>
      </c>
      <c r="G24" s="26" t="n">
        <f aca="false">ROUND(F24*E24,2)</f>
        <v>167.21</v>
      </c>
      <c r="H24" s="27"/>
      <c r="I24" s="64" t="s">
        <v>51</v>
      </c>
    </row>
    <row r="25" customFormat="false" ht="14.25" hidden="false" customHeight="true" outlineLevel="0" collapsed="false">
      <c r="A25" s="44" t="s">
        <v>55</v>
      </c>
      <c r="B25" s="44"/>
      <c r="C25" s="44"/>
      <c r="D25" s="44"/>
      <c r="E25" s="44"/>
      <c r="F25" s="44"/>
      <c r="G25" s="45" t="n">
        <f aca="false">SUM(G18:G24)</f>
        <v>86468.69</v>
      </c>
      <c r="H25" s="46" t="n">
        <v>84415.2</v>
      </c>
      <c r="I25" s="9"/>
    </row>
    <row r="26" customFormat="false" ht="14.25" hidden="false" customHeight="true" outlineLevel="0" collapsed="false">
      <c r="A26" s="48"/>
      <c r="B26" s="49"/>
      <c r="C26" s="50"/>
      <c r="D26" s="51"/>
      <c r="E26" s="52"/>
      <c r="F26" s="53"/>
      <c r="G26" s="54"/>
      <c r="H26" s="55"/>
      <c r="I26" s="9"/>
    </row>
    <row r="27" customFormat="false" ht="15" hidden="false" customHeight="true" outlineLevel="0" collapsed="false">
      <c r="A27" s="17" t="n">
        <v>4</v>
      </c>
      <c r="B27" s="56" t="s">
        <v>56</v>
      </c>
      <c r="C27" s="56"/>
      <c r="D27" s="57"/>
      <c r="E27" s="58"/>
      <c r="F27" s="14"/>
      <c r="G27" s="15"/>
      <c r="H27" s="16"/>
      <c r="I27" s="64"/>
    </row>
    <row r="28" customFormat="false" ht="15" hidden="false" customHeight="true" outlineLevel="0" collapsed="false">
      <c r="A28" s="66" t="s">
        <v>57</v>
      </c>
      <c r="B28" s="67" t="s">
        <v>58</v>
      </c>
      <c r="C28" s="67"/>
      <c r="D28" s="68"/>
      <c r="E28" s="69"/>
      <c r="F28" s="70"/>
      <c r="G28" s="71" t="n">
        <f aca="false">SUM(G29:G32)</f>
        <v>199288.01</v>
      </c>
      <c r="H28" s="72"/>
      <c r="I28" s="64"/>
    </row>
    <row r="29" customFormat="false" ht="15" hidden="false" customHeight="true" outlineLevel="0" collapsed="false">
      <c r="A29" s="73" t="s">
        <v>59</v>
      </c>
      <c r="B29" s="21" t="s">
        <v>60</v>
      </c>
      <c r="C29" s="60" t="s">
        <v>61</v>
      </c>
      <c r="D29" s="61" t="s">
        <v>35</v>
      </c>
      <c r="E29" s="42" t="n">
        <v>1881.95</v>
      </c>
      <c r="F29" s="43" t="n">
        <v>2.69</v>
      </c>
      <c r="G29" s="26" t="n">
        <f aca="false">ROUND(F29*E29,2)</f>
        <v>5062.45</v>
      </c>
      <c r="H29" s="27"/>
      <c r="I29" s="64"/>
    </row>
    <row r="30" customFormat="false" ht="15" hidden="false" customHeight="false" outlineLevel="0" collapsed="false">
      <c r="A30" s="73" t="s">
        <v>62</v>
      </c>
      <c r="B30" s="21" t="s">
        <v>63</v>
      </c>
      <c r="C30" s="60" t="s">
        <v>64</v>
      </c>
      <c r="D30" s="61" t="s">
        <v>65</v>
      </c>
      <c r="E30" s="42" t="n">
        <v>2785.21</v>
      </c>
      <c r="F30" s="43" t="n">
        <v>16.09</v>
      </c>
      <c r="G30" s="26" t="n">
        <f aca="false">ROUND(F30*E30,2)</f>
        <v>44814.03</v>
      </c>
      <c r="H30" s="27"/>
      <c r="I30" s="64"/>
    </row>
    <row r="31" customFormat="false" ht="15" hidden="false" customHeight="false" outlineLevel="0" collapsed="false">
      <c r="A31" s="73" t="s">
        <v>66</v>
      </c>
      <c r="B31" s="21" t="n">
        <v>97096</v>
      </c>
      <c r="C31" s="60" t="s">
        <v>67</v>
      </c>
      <c r="D31" s="61" t="s">
        <v>68</v>
      </c>
      <c r="E31" s="42" t="n">
        <v>225.83</v>
      </c>
      <c r="F31" s="43" t="n">
        <v>625.11</v>
      </c>
      <c r="G31" s="26" t="n">
        <f aca="false">ROUND(F31*E31,2)</f>
        <v>141168.59</v>
      </c>
      <c r="H31" s="27"/>
      <c r="I31" s="64"/>
    </row>
    <row r="32" customFormat="false" ht="15" hidden="false" customHeight="true" outlineLevel="0" collapsed="false">
      <c r="A32" s="73" t="s">
        <v>69</v>
      </c>
      <c r="B32" s="21" t="s">
        <v>70</v>
      </c>
      <c r="C32" s="60" t="s">
        <v>71</v>
      </c>
      <c r="D32" s="61" t="s">
        <v>35</v>
      </c>
      <c r="E32" s="42" t="n">
        <v>1881.95</v>
      </c>
      <c r="F32" s="43" t="n">
        <v>4.38</v>
      </c>
      <c r="G32" s="26" t="n">
        <f aca="false">ROUND(F32*E32,2)</f>
        <v>8242.94</v>
      </c>
      <c r="H32" s="27"/>
      <c r="I32" s="64"/>
    </row>
    <row r="33" customFormat="false" ht="15" hidden="false" customHeight="true" outlineLevel="0" collapsed="false">
      <c r="A33" s="66" t="s">
        <v>72</v>
      </c>
      <c r="B33" s="67" t="s">
        <v>73</v>
      </c>
      <c r="C33" s="67"/>
      <c r="D33" s="68"/>
      <c r="E33" s="69"/>
      <c r="F33" s="70"/>
      <c r="G33" s="71" t="n">
        <f aca="false">SUM(G34:G42)</f>
        <v>324805.98</v>
      </c>
      <c r="H33" s="72"/>
      <c r="I33" s="64"/>
    </row>
    <row r="34" customFormat="false" ht="15" hidden="false" customHeight="false" outlineLevel="0" collapsed="false">
      <c r="A34" s="73" t="s">
        <v>74</v>
      </c>
      <c r="B34" s="74" t="n">
        <v>92775</v>
      </c>
      <c r="C34" s="75" t="s">
        <v>75</v>
      </c>
      <c r="D34" s="61" t="s">
        <v>65</v>
      </c>
      <c r="E34" s="76" t="n">
        <v>1627.9</v>
      </c>
      <c r="F34" s="43" t="n">
        <v>20.06</v>
      </c>
      <c r="G34" s="26" t="n">
        <f aca="false">ROUND(F34*E34,2)</f>
        <v>32655.67</v>
      </c>
      <c r="H34" s="27"/>
      <c r="I34" s="64"/>
    </row>
    <row r="35" customFormat="false" ht="15" hidden="false" customHeight="false" outlineLevel="0" collapsed="false">
      <c r="A35" s="73" t="s">
        <v>76</v>
      </c>
      <c r="B35" s="74" t="n">
        <v>92776</v>
      </c>
      <c r="C35" s="75" t="s">
        <v>77</v>
      </c>
      <c r="D35" s="61" t="s">
        <v>65</v>
      </c>
      <c r="E35" s="76" t="n">
        <v>1888.15</v>
      </c>
      <c r="F35" s="43" t="n">
        <v>18.8</v>
      </c>
      <c r="G35" s="26" t="n">
        <f aca="false">ROUND(F35*E35,2)</f>
        <v>35497.22</v>
      </c>
      <c r="H35" s="27"/>
      <c r="I35" s="64"/>
    </row>
    <row r="36" customFormat="false" ht="15" hidden="false" customHeight="false" outlineLevel="0" collapsed="false">
      <c r="A36" s="73" t="s">
        <v>78</v>
      </c>
      <c r="B36" s="74" t="n">
        <v>92777</v>
      </c>
      <c r="C36" s="75" t="s">
        <v>79</v>
      </c>
      <c r="D36" s="61" t="s">
        <v>65</v>
      </c>
      <c r="E36" s="76" t="n">
        <v>256.41</v>
      </c>
      <c r="F36" s="43" t="n">
        <v>17.52</v>
      </c>
      <c r="G36" s="26" t="n">
        <f aca="false">ROUND(F36*E36,2)</f>
        <v>4492.3</v>
      </c>
      <c r="H36" s="27"/>
      <c r="I36" s="64"/>
    </row>
    <row r="37" customFormat="false" ht="15" hidden="false" customHeight="false" outlineLevel="0" collapsed="false">
      <c r="A37" s="73" t="s">
        <v>80</v>
      </c>
      <c r="B37" s="74" t="n">
        <v>92778</v>
      </c>
      <c r="C37" s="75" t="s">
        <v>81</v>
      </c>
      <c r="D37" s="61" t="s">
        <v>65</v>
      </c>
      <c r="E37" s="76" t="n">
        <v>2265.99</v>
      </c>
      <c r="F37" s="43" t="n">
        <v>15.59</v>
      </c>
      <c r="G37" s="26" t="n">
        <f aca="false">ROUND(F37*E37,2)</f>
        <v>35326.78</v>
      </c>
      <c r="H37" s="27"/>
      <c r="I37" s="64"/>
    </row>
    <row r="38" customFormat="false" ht="15" hidden="false" customHeight="false" outlineLevel="0" collapsed="false">
      <c r="A38" s="73" t="s">
        <v>82</v>
      </c>
      <c r="B38" s="74" t="n">
        <v>92779</v>
      </c>
      <c r="C38" s="75" t="s">
        <v>83</v>
      </c>
      <c r="D38" s="61" t="s">
        <v>65</v>
      </c>
      <c r="E38" s="76" t="n">
        <v>281.95</v>
      </c>
      <c r="F38" s="43" t="n">
        <v>13.09</v>
      </c>
      <c r="G38" s="26" t="n">
        <f aca="false">ROUND(F38*E38,2)</f>
        <v>3690.73</v>
      </c>
      <c r="H38" s="27"/>
      <c r="I38" s="64"/>
    </row>
    <row r="39" customFormat="false" ht="15" hidden="false" customHeight="false" outlineLevel="0" collapsed="false">
      <c r="A39" s="73" t="s">
        <v>84</v>
      </c>
      <c r="B39" s="74" t="n">
        <v>92780</v>
      </c>
      <c r="C39" s="75" t="s">
        <v>85</v>
      </c>
      <c r="D39" s="61" t="s">
        <v>65</v>
      </c>
      <c r="E39" s="76" t="n">
        <v>2561.51</v>
      </c>
      <c r="F39" s="43" t="n">
        <v>12.35</v>
      </c>
      <c r="G39" s="26" t="n">
        <f aca="false">ROUND(F39*E39,2)</f>
        <v>31634.65</v>
      </c>
      <c r="H39" s="27"/>
      <c r="I39" s="64"/>
    </row>
    <row r="40" customFormat="false" ht="15" hidden="false" customHeight="false" outlineLevel="0" collapsed="false">
      <c r="A40" s="73" t="s">
        <v>86</v>
      </c>
      <c r="B40" s="74" t="n">
        <v>92781</v>
      </c>
      <c r="C40" s="75" t="s">
        <v>87</v>
      </c>
      <c r="D40" s="61" t="s">
        <v>65</v>
      </c>
      <c r="E40" s="76" t="n">
        <v>3361.5</v>
      </c>
      <c r="F40" s="43" t="n">
        <v>13.7</v>
      </c>
      <c r="G40" s="26" t="n">
        <f aca="false">ROUND(F40*E40,2)</f>
        <v>46052.55</v>
      </c>
      <c r="H40" s="27"/>
      <c r="I40" s="64"/>
    </row>
    <row r="41" customFormat="false" ht="18.75" hidden="false" customHeight="true" outlineLevel="0" collapsed="false">
      <c r="A41" s="73" t="s">
        <v>88</v>
      </c>
      <c r="B41" s="74" t="s">
        <v>89</v>
      </c>
      <c r="C41" s="75" t="s">
        <v>90</v>
      </c>
      <c r="D41" s="61" t="s">
        <v>35</v>
      </c>
      <c r="E41" s="76" t="n">
        <v>882.06</v>
      </c>
      <c r="F41" s="43" t="n">
        <v>53.31</v>
      </c>
      <c r="G41" s="26" t="n">
        <f aca="false">ROUND(F41*E41,2)</f>
        <v>47022.62</v>
      </c>
      <c r="H41" s="27"/>
      <c r="I41" s="64"/>
    </row>
    <row r="42" customFormat="false" ht="15" hidden="false" customHeight="false" outlineLevel="0" collapsed="false">
      <c r="A42" s="73" t="s">
        <v>91</v>
      </c>
      <c r="B42" s="74" t="s">
        <v>92</v>
      </c>
      <c r="C42" s="75" t="s">
        <v>93</v>
      </c>
      <c r="D42" s="61" t="s">
        <v>68</v>
      </c>
      <c r="E42" s="76" t="n">
        <v>169.16</v>
      </c>
      <c r="F42" s="43" t="n">
        <v>522.78</v>
      </c>
      <c r="G42" s="26" t="n">
        <f aca="false">ROUND(F42*E42,2)</f>
        <v>88433.46</v>
      </c>
      <c r="H42" s="27"/>
      <c r="I42" s="64"/>
    </row>
    <row r="43" customFormat="false" ht="15" hidden="false" customHeight="true" outlineLevel="0" collapsed="false">
      <c r="A43" s="66" t="s">
        <v>94</v>
      </c>
      <c r="B43" s="67" t="s">
        <v>95</v>
      </c>
      <c r="C43" s="67"/>
      <c r="D43" s="68"/>
      <c r="E43" s="69"/>
      <c r="F43" s="70"/>
      <c r="G43" s="71" t="n">
        <f aca="false">SUM(G44:G47)</f>
        <v>5357.48</v>
      </c>
      <c r="H43" s="72"/>
      <c r="I43" s="64"/>
    </row>
    <row r="44" customFormat="false" ht="15" hidden="false" customHeight="false" outlineLevel="0" collapsed="false">
      <c r="A44" s="77" t="s">
        <v>96</v>
      </c>
      <c r="B44" s="74" t="n">
        <v>92775</v>
      </c>
      <c r="C44" s="75" t="s">
        <v>75</v>
      </c>
      <c r="D44" s="61" t="s">
        <v>65</v>
      </c>
      <c r="E44" s="76" t="n">
        <v>35.78</v>
      </c>
      <c r="F44" s="43" t="n">
        <v>20.06</v>
      </c>
      <c r="G44" s="26" t="n">
        <f aca="false">ROUND(F44*E44,2)</f>
        <v>717.75</v>
      </c>
      <c r="H44" s="27"/>
      <c r="I44" s="64"/>
    </row>
    <row r="45" customFormat="false" ht="15" hidden="false" customHeight="false" outlineLevel="0" collapsed="false">
      <c r="A45" s="77" t="s">
        <v>97</v>
      </c>
      <c r="B45" s="74" t="n">
        <v>92778</v>
      </c>
      <c r="C45" s="75" t="s">
        <v>98</v>
      </c>
      <c r="D45" s="61" t="s">
        <v>65</v>
      </c>
      <c r="E45" s="76" t="n">
        <v>102.24</v>
      </c>
      <c r="F45" s="43" t="n">
        <v>15.59</v>
      </c>
      <c r="G45" s="26" t="n">
        <f aca="false">ROUND(F45*E45,2)</f>
        <v>1593.92</v>
      </c>
      <c r="H45" s="27"/>
      <c r="I45" s="64"/>
    </row>
    <row r="46" customFormat="false" ht="15.75" hidden="false" customHeight="true" outlineLevel="0" collapsed="false">
      <c r="A46" s="77" t="s">
        <v>99</v>
      </c>
      <c r="B46" s="74" t="s">
        <v>89</v>
      </c>
      <c r="C46" s="75" t="s">
        <v>90</v>
      </c>
      <c r="D46" s="61" t="s">
        <v>35</v>
      </c>
      <c r="E46" s="76" t="n">
        <v>36.05</v>
      </c>
      <c r="F46" s="43" t="n">
        <v>53.31</v>
      </c>
      <c r="G46" s="26" t="n">
        <f aca="false">ROUND(F46*E46,2)</f>
        <v>1921.83</v>
      </c>
      <c r="H46" s="27"/>
      <c r="I46" s="64"/>
    </row>
    <row r="47" customFormat="false" ht="15" hidden="false" customHeight="false" outlineLevel="0" collapsed="false">
      <c r="A47" s="77" t="s">
        <v>100</v>
      </c>
      <c r="B47" s="74" t="s">
        <v>92</v>
      </c>
      <c r="C47" s="75" t="s">
        <v>93</v>
      </c>
      <c r="D47" s="61" t="s">
        <v>68</v>
      </c>
      <c r="E47" s="76" t="n">
        <v>2.15</v>
      </c>
      <c r="F47" s="43" t="n">
        <v>522.78</v>
      </c>
      <c r="G47" s="26" t="n">
        <f aca="false">ROUND(F47*E47,2)</f>
        <v>1123.98</v>
      </c>
      <c r="H47" s="27"/>
      <c r="I47" s="64"/>
    </row>
    <row r="48" customFormat="false" ht="15" hidden="false" customHeight="true" outlineLevel="0" collapsed="false">
      <c r="A48" s="66" t="s">
        <v>101</v>
      </c>
      <c r="B48" s="67" t="s">
        <v>102</v>
      </c>
      <c r="C48" s="67"/>
      <c r="D48" s="68"/>
      <c r="E48" s="69"/>
      <c r="F48" s="70"/>
      <c r="G48" s="71" t="n">
        <f aca="false">SUM(G49:G57)</f>
        <v>696139.78</v>
      </c>
      <c r="H48" s="72"/>
      <c r="I48" s="64"/>
    </row>
    <row r="49" customFormat="false" ht="15" hidden="false" customHeight="false" outlineLevel="0" collapsed="false">
      <c r="A49" s="77" t="s">
        <v>103</v>
      </c>
      <c r="B49" s="74" t="n">
        <v>92500</v>
      </c>
      <c r="C49" s="75" t="s">
        <v>104</v>
      </c>
      <c r="D49" s="61" t="s">
        <v>35</v>
      </c>
      <c r="E49" s="76" t="n">
        <v>1818.19</v>
      </c>
      <c r="F49" s="43" t="n">
        <v>99.96</v>
      </c>
      <c r="G49" s="26" t="n">
        <f aca="false">ROUND(F49*E49,2)</f>
        <v>181746.27</v>
      </c>
      <c r="H49" s="27"/>
      <c r="I49" s="64"/>
    </row>
    <row r="50" customFormat="false" ht="15" hidden="false" customHeight="false" outlineLevel="0" collapsed="false">
      <c r="A50" s="77" t="s">
        <v>105</v>
      </c>
      <c r="B50" s="74" t="s">
        <v>106</v>
      </c>
      <c r="C50" s="75" t="s">
        <v>107</v>
      </c>
      <c r="D50" s="61" t="s">
        <v>108</v>
      </c>
      <c r="E50" s="76" t="n">
        <v>1818.19</v>
      </c>
      <c r="F50" s="43" t="n">
        <v>11.42</v>
      </c>
      <c r="G50" s="26" t="n">
        <f aca="false">ROUND(F50*E50,2)</f>
        <v>20763.73</v>
      </c>
      <c r="H50" s="27"/>
      <c r="I50" s="64"/>
    </row>
    <row r="51" customFormat="false" ht="15" hidden="false" customHeight="false" outlineLevel="0" collapsed="false">
      <c r="A51" s="77" t="s">
        <v>109</v>
      </c>
      <c r="B51" s="74" t="n">
        <v>92786</v>
      </c>
      <c r="C51" s="75" t="s">
        <v>110</v>
      </c>
      <c r="D51" s="61" t="s">
        <v>65</v>
      </c>
      <c r="E51" s="76" t="n">
        <v>173.67</v>
      </c>
      <c r="F51" s="43" t="n">
        <v>16.18</v>
      </c>
      <c r="G51" s="26" t="n">
        <f aca="false">ROUND(F51*E51,2)</f>
        <v>2809.98</v>
      </c>
      <c r="H51" s="27"/>
      <c r="I51" s="64"/>
    </row>
    <row r="52" customFormat="false" ht="15" hidden="false" customHeight="false" outlineLevel="0" collapsed="false">
      <c r="A52" s="77" t="s">
        <v>111</v>
      </c>
      <c r="B52" s="74" t="n">
        <v>92787</v>
      </c>
      <c r="C52" s="75" t="s">
        <v>112</v>
      </c>
      <c r="D52" s="61" t="s">
        <v>65</v>
      </c>
      <c r="E52" s="76" t="n">
        <v>1398.32</v>
      </c>
      <c r="F52" s="43" t="n">
        <v>14.53</v>
      </c>
      <c r="G52" s="26" t="n">
        <f aca="false">ROUND(F52*E52,2)</f>
        <v>20317.59</v>
      </c>
      <c r="H52" s="27"/>
      <c r="I52" s="64"/>
    </row>
    <row r="53" customFormat="false" ht="15" hidden="false" customHeight="false" outlineLevel="0" collapsed="false">
      <c r="A53" s="77" t="s">
        <v>113</v>
      </c>
      <c r="B53" s="74" t="n">
        <v>92788</v>
      </c>
      <c r="C53" s="75" t="s">
        <v>114</v>
      </c>
      <c r="D53" s="61" t="s">
        <v>65</v>
      </c>
      <c r="E53" s="76" t="n">
        <v>4324.19</v>
      </c>
      <c r="F53" s="43" t="n">
        <v>12.29</v>
      </c>
      <c r="G53" s="26" t="n">
        <f aca="false">ROUND(F53*E53,2)</f>
        <v>53144.3</v>
      </c>
      <c r="H53" s="27"/>
      <c r="I53" s="64"/>
    </row>
    <row r="54" customFormat="false" ht="15" hidden="false" customHeight="false" outlineLevel="0" collapsed="false">
      <c r="A54" s="77" t="s">
        <v>115</v>
      </c>
      <c r="B54" s="74" t="n">
        <v>92789</v>
      </c>
      <c r="C54" s="75" t="s">
        <v>116</v>
      </c>
      <c r="D54" s="61" t="s">
        <v>65</v>
      </c>
      <c r="E54" s="76" t="n">
        <v>5898.94</v>
      </c>
      <c r="F54" s="43" t="n">
        <v>11.75</v>
      </c>
      <c r="G54" s="26" t="n">
        <f aca="false">ROUND(F54*E54,2)</f>
        <v>69312.55</v>
      </c>
      <c r="H54" s="27"/>
      <c r="I54" s="64"/>
    </row>
    <row r="55" customFormat="false" ht="15" hidden="false" customHeight="false" outlineLevel="0" collapsed="false">
      <c r="A55" s="77" t="s">
        <v>117</v>
      </c>
      <c r="B55" s="74" t="n">
        <v>92790</v>
      </c>
      <c r="C55" s="75" t="s">
        <v>118</v>
      </c>
      <c r="D55" s="61" t="s">
        <v>65</v>
      </c>
      <c r="E55" s="76" t="n">
        <v>6139.84</v>
      </c>
      <c r="F55" s="43" t="n">
        <v>13.28</v>
      </c>
      <c r="G55" s="26" t="n">
        <f aca="false">ROUND(F55*E55,2)</f>
        <v>81537.08</v>
      </c>
      <c r="H55" s="27"/>
      <c r="I55" s="64"/>
    </row>
    <row r="56" customFormat="false" ht="15" hidden="false" customHeight="false" outlineLevel="0" collapsed="false">
      <c r="A56" s="77" t="s">
        <v>119</v>
      </c>
      <c r="B56" s="74" t="s">
        <v>63</v>
      </c>
      <c r="C56" s="75" t="s">
        <v>64</v>
      </c>
      <c r="D56" s="61" t="s">
        <v>65</v>
      </c>
      <c r="E56" s="76" t="n">
        <v>2690.92</v>
      </c>
      <c r="F56" s="43" t="n">
        <v>16.09</v>
      </c>
      <c r="G56" s="26" t="n">
        <f aca="false">ROUND(F56*E56,2)</f>
        <v>43296.9</v>
      </c>
      <c r="H56" s="27"/>
      <c r="I56" s="64"/>
    </row>
    <row r="57" customFormat="false" ht="15" hidden="false" customHeight="false" outlineLevel="0" collapsed="false">
      <c r="A57" s="77" t="s">
        <v>120</v>
      </c>
      <c r="B57" s="74" t="s">
        <v>92</v>
      </c>
      <c r="C57" s="75" t="s">
        <v>93</v>
      </c>
      <c r="D57" s="61" t="s">
        <v>68</v>
      </c>
      <c r="E57" s="76" t="n">
        <v>426.97</v>
      </c>
      <c r="F57" s="43" t="n">
        <v>522.78</v>
      </c>
      <c r="G57" s="26" t="n">
        <f aca="false">ROUND(F57*E57,2)</f>
        <v>223211.38</v>
      </c>
      <c r="H57" s="27"/>
      <c r="I57" s="64"/>
    </row>
    <row r="58" customFormat="false" ht="15" hidden="false" customHeight="true" outlineLevel="0" collapsed="false">
      <c r="A58" s="66" t="s">
        <v>121</v>
      </c>
      <c r="B58" s="67" t="s">
        <v>122</v>
      </c>
      <c r="C58" s="67"/>
      <c r="D58" s="68"/>
      <c r="E58" s="69"/>
      <c r="F58" s="78"/>
      <c r="G58" s="71" t="n">
        <f aca="false">SUM(G59:G65)</f>
        <v>18169.1</v>
      </c>
      <c r="H58" s="72"/>
      <c r="I58" s="64"/>
    </row>
    <row r="59" customFormat="false" ht="15" hidden="false" customHeight="false" outlineLevel="0" collapsed="false">
      <c r="A59" s="77" t="s">
        <v>123</v>
      </c>
      <c r="B59" s="74" t="n">
        <v>92787</v>
      </c>
      <c r="C59" s="75" t="s">
        <v>112</v>
      </c>
      <c r="D59" s="61" t="s">
        <v>65</v>
      </c>
      <c r="E59" s="76" t="n">
        <v>15.95</v>
      </c>
      <c r="F59" s="43" t="n">
        <v>14.53</v>
      </c>
      <c r="G59" s="26" t="n">
        <f aca="false">ROUND(F59*E59,2)</f>
        <v>231.75</v>
      </c>
      <c r="H59" s="27"/>
      <c r="I59" s="64"/>
    </row>
    <row r="60" customFormat="false" ht="15" hidden="false" customHeight="false" outlineLevel="0" collapsed="false">
      <c r="A60" s="77" t="s">
        <v>124</v>
      </c>
      <c r="B60" s="74" t="n">
        <v>92788</v>
      </c>
      <c r="C60" s="75" t="s">
        <v>114</v>
      </c>
      <c r="D60" s="61" t="s">
        <v>65</v>
      </c>
      <c r="E60" s="76" t="n">
        <v>49.61</v>
      </c>
      <c r="F60" s="43" t="n">
        <v>12.29</v>
      </c>
      <c r="G60" s="26" t="n">
        <f aca="false">ROUND(F60*E60,2)</f>
        <v>609.71</v>
      </c>
      <c r="H60" s="27"/>
      <c r="I60" s="64"/>
    </row>
    <row r="61" customFormat="false" ht="15" hidden="false" customHeight="false" outlineLevel="0" collapsed="false">
      <c r="A61" s="77" t="s">
        <v>125</v>
      </c>
      <c r="B61" s="74" t="n">
        <v>92789</v>
      </c>
      <c r="C61" s="75" t="s">
        <v>116</v>
      </c>
      <c r="D61" s="61" t="s">
        <v>65</v>
      </c>
      <c r="E61" s="76" t="n">
        <v>175.81</v>
      </c>
      <c r="F61" s="43" t="n">
        <v>11.75</v>
      </c>
      <c r="G61" s="26" t="n">
        <f aca="false">ROUND(F61*E61,2)</f>
        <v>2065.77</v>
      </c>
      <c r="H61" s="27"/>
      <c r="I61" s="64"/>
    </row>
    <row r="62" customFormat="false" ht="15.75" hidden="false" customHeight="true" outlineLevel="0" collapsed="false">
      <c r="A62" s="77" t="s">
        <v>126</v>
      </c>
      <c r="B62" s="74" t="s">
        <v>89</v>
      </c>
      <c r="C62" s="75" t="s">
        <v>90</v>
      </c>
      <c r="D62" s="61" t="s">
        <v>35</v>
      </c>
      <c r="E62" s="76" t="n">
        <v>63.76</v>
      </c>
      <c r="F62" s="43" t="n">
        <v>53.31</v>
      </c>
      <c r="G62" s="26" t="n">
        <f aca="false">ROUND(F62*E62,2)</f>
        <v>3399.05</v>
      </c>
      <c r="H62" s="27"/>
      <c r="I62" s="64"/>
    </row>
    <row r="63" customFormat="false" ht="15.75" hidden="false" customHeight="true" outlineLevel="0" collapsed="false">
      <c r="A63" s="77" t="s">
        <v>127</v>
      </c>
      <c r="B63" s="74" t="s">
        <v>106</v>
      </c>
      <c r="C63" s="75" t="s">
        <v>107</v>
      </c>
      <c r="D63" s="61" t="s">
        <v>108</v>
      </c>
      <c r="E63" s="76" t="n">
        <v>63.76</v>
      </c>
      <c r="F63" s="43" t="n">
        <v>11.42</v>
      </c>
      <c r="G63" s="26" t="n">
        <f aca="false">ROUND(F63*E63,2)</f>
        <v>728.14</v>
      </c>
      <c r="H63" s="27"/>
      <c r="I63" s="64"/>
    </row>
    <row r="64" customFormat="false" ht="15" hidden="false" customHeight="false" outlineLevel="0" collapsed="false">
      <c r="A64" s="77" t="s">
        <v>128</v>
      </c>
      <c r="B64" s="74" t="s">
        <v>92</v>
      </c>
      <c r="C64" s="75" t="s">
        <v>93</v>
      </c>
      <c r="D64" s="61" t="s">
        <v>68</v>
      </c>
      <c r="E64" s="76" t="n">
        <v>9.56</v>
      </c>
      <c r="F64" s="43" t="n">
        <v>522.78</v>
      </c>
      <c r="G64" s="26" t="n">
        <f aca="false">ROUND(F64*E64,2)</f>
        <v>4997.78</v>
      </c>
      <c r="H64" s="27"/>
      <c r="I64" s="64"/>
    </row>
    <row r="65" customFormat="false" ht="15" hidden="false" customHeight="false" outlineLevel="0" collapsed="false">
      <c r="A65" s="77" t="s">
        <v>129</v>
      </c>
      <c r="B65" s="74" t="n">
        <v>98546</v>
      </c>
      <c r="C65" s="75" t="s">
        <v>130</v>
      </c>
      <c r="D65" s="61" t="s">
        <v>35</v>
      </c>
      <c r="E65" s="76" t="n">
        <v>63.76</v>
      </c>
      <c r="F65" s="43" t="n">
        <v>96.25</v>
      </c>
      <c r="G65" s="26" t="n">
        <f aca="false">ROUND(F65*E65,2)</f>
        <v>6136.9</v>
      </c>
      <c r="H65" s="27"/>
      <c r="I65" s="64"/>
    </row>
    <row r="66" customFormat="false" ht="14.25" hidden="false" customHeight="true" outlineLevel="0" collapsed="false">
      <c r="A66" s="44" t="s">
        <v>131</v>
      </c>
      <c r="B66" s="44"/>
      <c r="C66" s="44"/>
      <c r="D66" s="44"/>
      <c r="E66" s="44"/>
      <c r="F66" s="44"/>
      <c r="G66" s="45" t="n">
        <f aca="false">G58+G48+G43+G33+G28</f>
        <v>1243760.35</v>
      </c>
      <c r="H66" s="46" t="n">
        <v>1070206.84</v>
      </c>
      <c r="I66" s="9"/>
    </row>
    <row r="67" customFormat="false" ht="14.25" hidden="false" customHeight="true" outlineLevel="0" collapsed="false">
      <c r="A67" s="79"/>
      <c r="B67" s="80"/>
      <c r="C67" s="81"/>
      <c r="D67" s="82"/>
      <c r="E67" s="83"/>
      <c r="F67" s="53"/>
      <c r="G67" s="54"/>
      <c r="H67" s="55"/>
      <c r="I67" s="9"/>
    </row>
    <row r="68" customFormat="false" ht="14.25" hidden="false" customHeight="true" outlineLevel="0" collapsed="false">
      <c r="A68" s="17" t="n">
        <v>5</v>
      </c>
      <c r="B68" s="56" t="s">
        <v>132</v>
      </c>
      <c r="C68" s="56"/>
      <c r="D68" s="84"/>
      <c r="E68" s="85"/>
      <c r="F68" s="86"/>
      <c r="G68" s="87"/>
      <c r="H68" s="88"/>
      <c r="I68" s="9"/>
    </row>
    <row r="69" customFormat="false" ht="14.25" hidden="false" customHeight="true" outlineLevel="0" collapsed="false">
      <c r="A69" s="17" t="s">
        <v>133</v>
      </c>
      <c r="B69" s="56" t="s">
        <v>134</v>
      </c>
      <c r="C69" s="56"/>
      <c r="D69" s="84"/>
      <c r="E69" s="85"/>
      <c r="F69" s="86"/>
      <c r="G69" s="87" t="n">
        <f aca="false">SUM(G70)</f>
        <v>697731.28</v>
      </c>
      <c r="H69" s="88"/>
      <c r="I69" s="9"/>
    </row>
    <row r="70" customFormat="false" ht="15" hidden="false" customHeight="false" outlineLevel="0" collapsed="false">
      <c r="A70" s="20" t="s">
        <v>135</v>
      </c>
      <c r="B70" s="74" t="s">
        <v>136</v>
      </c>
      <c r="C70" s="75" t="s">
        <v>137</v>
      </c>
      <c r="D70" s="61" t="s">
        <v>65</v>
      </c>
      <c r="E70" s="76" t="n">
        <v>29527.35</v>
      </c>
      <c r="F70" s="43" t="n">
        <v>23.63</v>
      </c>
      <c r="G70" s="26" t="n">
        <f aca="false">ROUND(F70*E70,2)</f>
        <v>697731.28</v>
      </c>
      <c r="H70" s="27"/>
      <c r="I70" s="9"/>
    </row>
    <row r="71" customFormat="false" ht="14.25" hidden="false" customHeight="true" outlineLevel="0" collapsed="false">
      <c r="A71" s="17" t="s">
        <v>138</v>
      </c>
      <c r="B71" s="56" t="s">
        <v>139</v>
      </c>
      <c r="C71" s="56"/>
      <c r="D71" s="84"/>
      <c r="E71" s="85"/>
      <c r="F71" s="89"/>
      <c r="G71" s="87" t="n">
        <f aca="false">SUM(G72:G74)</f>
        <v>473723.87</v>
      </c>
      <c r="H71" s="88"/>
      <c r="I71" s="9"/>
    </row>
    <row r="72" customFormat="false" ht="15" hidden="false" customHeight="false" outlineLevel="0" collapsed="false">
      <c r="A72" s="20" t="s">
        <v>140</v>
      </c>
      <c r="B72" s="74" t="s">
        <v>141</v>
      </c>
      <c r="C72" s="75" t="s">
        <v>142</v>
      </c>
      <c r="D72" s="61" t="s">
        <v>35</v>
      </c>
      <c r="E72" s="76" t="n">
        <v>1881.95</v>
      </c>
      <c r="F72" s="43" t="n">
        <v>221.46</v>
      </c>
      <c r="G72" s="26" t="n">
        <f aca="false">ROUND(F72*E72,2)</f>
        <v>416776.65</v>
      </c>
      <c r="H72" s="27"/>
      <c r="I72" s="9"/>
    </row>
    <row r="73" customFormat="false" ht="15" hidden="false" customHeight="false" outlineLevel="0" collapsed="false">
      <c r="A73" s="20" t="s">
        <v>143</v>
      </c>
      <c r="B73" s="74" t="n">
        <v>100739</v>
      </c>
      <c r="C73" s="75" t="s">
        <v>144</v>
      </c>
      <c r="D73" s="61" t="s">
        <v>35</v>
      </c>
      <c r="E73" s="76" t="n">
        <f aca="false">E72</f>
        <v>1881.95</v>
      </c>
      <c r="F73" s="43" t="n">
        <v>10.13</v>
      </c>
      <c r="G73" s="26" t="n">
        <f aca="false">ROUND(F73*E73,2)</f>
        <v>19064.15</v>
      </c>
      <c r="H73" s="27"/>
      <c r="I73" s="9"/>
    </row>
    <row r="74" customFormat="false" ht="15" hidden="false" customHeight="false" outlineLevel="0" collapsed="false">
      <c r="A74" s="20" t="s">
        <v>145</v>
      </c>
      <c r="B74" s="74" t="s">
        <v>146</v>
      </c>
      <c r="C74" s="75" t="s">
        <v>147</v>
      </c>
      <c r="D74" s="61" t="s">
        <v>35</v>
      </c>
      <c r="E74" s="76" t="n">
        <v>1681.45</v>
      </c>
      <c r="F74" s="43" t="n">
        <v>22.53</v>
      </c>
      <c r="G74" s="26" t="n">
        <f aca="false">ROUND(F74*E74,2)</f>
        <v>37883.07</v>
      </c>
      <c r="H74" s="27"/>
      <c r="I74" s="9"/>
    </row>
    <row r="75" customFormat="false" ht="14.25" hidden="false" customHeight="true" outlineLevel="0" collapsed="false">
      <c r="A75" s="17" t="s">
        <v>148</v>
      </c>
      <c r="B75" s="56" t="s">
        <v>149</v>
      </c>
      <c r="C75" s="56"/>
      <c r="D75" s="84"/>
      <c r="E75" s="85"/>
      <c r="F75" s="89"/>
      <c r="G75" s="87" t="n">
        <f aca="false">SUM(G76:G78)</f>
        <v>49155.55</v>
      </c>
      <c r="H75" s="88"/>
      <c r="I75" s="9"/>
    </row>
    <row r="76" customFormat="false" ht="15" hidden="false" customHeight="false" outlineLevel="0" collapsed="false">
      <c r="A76" s="20" t="s">
        <v>150</v>
      </c>
      <c r="B76" s="74" t="n">
        <v>94229</v>
      </c>
      <c r="C76" s="75" t="s">
        <v>151</v>
      </c>
      <c r="D76" s="61" t="s">
        <v>152</v>
      </c>
      <c r="E76" s="76" t="n">
        <f aca="false">47.61+67.48+5.56*2+10.94</f>
        <v>137.15</v>
      </c>
      <c r="F76" s="43" t="n">
        <v>217.79</v>
      </c>
      <c r="G76" s="26" t="n">
        <f aca="false">ROUND(F76*E76,2)</f>
        <v>29869.9</v>
      </c>
      <c r="H76" s="90"/>
      <c r="I76" s="91" t="n">
        <v>75.88</v>
      </c>
    </row>
    <row r="77" customFormat="false" ht="15" hidden="false" customHeight="false" outlineLevel="0" collapsed="false">
      <c r="A77" s="20" t="s">
        <v>153</v>
      </c>
      <c r="B77" s="74" t="s">
        <v>154</v>
      </c>
      <c r="C77" s="75" t="s">
        <v>155</v>
      </c>
      <c r="D77" s="61" t="s">
        <v>152</v>
      </c>
      <c r="E77" s="76" t="n">
        <f aca="false">121.04+18.85+6.2+52.93+96.78</f>
        <v>295.8</v>
      </c>
      <c r="F77" s="43" t="n">
        <v>40.29</v>
      </c>
      <c r="G77" s="26" t="n">
        <f aca="false">ROUND(F77*E77,2)</f>
        <v>11917.78</v>
      </c>
      <c r="H77" s="27"/>
      <c r="I77" s="9"/>
    </row>
    <row r="78" customFormat="false" ht="27.75" hidden="false" customHeight="true" outlineLevel="0" collapsed="false">
      <c r="A78" s="20" t="s">
        <v>156</v>
      </c>
      <c r="B78" s="74" t="n">
        <v>91790</v>
      </c>
      <c r="C78" s="75" t="s">
        <v>157</v>
      </c>
      <c r="D78" s="61" t="s">
        <v>152</v>
      </c>
      <c r="E78" s="76" t="n">
        <f aca="false">7.65*10*1.2</f>
        <v>91.8</v>
      </c>
      <c r="F78" s="43" t="n">
        <v>80.26</v>
      </c>
      <c r="G78" s="26" t="n">
        <f aca="false">ROUND(F78*E78,2)</f>
        <v>7367.87</v>
      </c>
      <c r="H78" s="27"/>
      <c r="I78" s="9"/>
    </row>
    <row r="79" customFormat="false" ht="14.25" hidden="false" customHeight="true" outlineLevel="0" collapsed="false">
      <c r="A79" s="44" t="s">
        <v>158</v>
      </c>
      <c r="B79" s="44"/>
      <c r="C79" s="44"/>
      <c r="D79" s="44"/>
      <c r="E79" s="44"/>
      <c r="F79" s="44"/>
      <c r="G79" s="45" t="n">
        <f aca="false">G69+G71+G75</f>
        <v>1220610.7</v>
      </c>
      <c r="H79" s="46" t="n">
        <v>1111521.34</v>
      </c>
      <c r="I79" s="9"/>
    </row>
    <row r="80" customFormat="false" ht="14.25" hidden="false" customHeight="true" outlineLevel="0" collapsed="false">
      <c r="A80" s="92"/>
      <c r="B80" s="32"/>
      <c r="C80" s="93"/>
      <c r="D80" s="94"/>
      <c r="E80" s="35"/>
      <c r="F80" s="95"/>
      <c r="G80" s="26"/>
      <c r="H80" s="27"/>
      <c r="I80" s="9"/>
    </row>
    <row r="81" customFormat="false" ht="14.25" hidden="false" customHeight="true" outlineLevel="0" collapsed="false">
      <c r="A81" s="17" t="n">
        <v>6</v>
      </c>
      <c r="B81" s="56" t="s">
        <v>159</v>
      </c>
      <c r="C81" s="56"/>
      <c r="D81" s="57"/>
      <c r="E81" s="58"/>
      <c r="F81" s="14"/>
      <c r="G81" s="15"/>
      <c r="H81" s="16"/>
      <c r="I81" s="64"/>
    </row>
    <row r="82" customFormat="false" ht="14.25" hidden="false" customHeight="true" outlineLevel="0" collapsed="false">
      <c r="A82" s="17" t="s">
        <v>160</v>
      </c>
      <c r="B82" s="56" t="s">
        <v>161</v>
      </c>
      <c r="C82" s="56"/>
      <c r="D82" s="57"/>
      <c r="E82" s="58"/>
      <c r="F82" s="14"/>
      <c r="G82" s="87" t="n">
        <f aca="false">SUM(G83:G84)</f>
        <v>2212.69</v>
      </c>
      <c r="H82" s="88"/>
      <c r="I82" s="64"/>
    </row>
    <row r="83" customFormat="false" ht="19.5" hidden="false" customHeight="true" outlineLevel="0" collapsed="false">
      <c r="A83" s="20" t="s">
        <v>162</v>
      </c>
      <c r="B83" s="21" t="n">
        <v>97622</v>
      </c>
      <c r="C83" s="62" t="s">
        <v>163</v>
      </c>
      <c r="D83" s="61" t="s">
        <v>68</v>
      </c>
      <c r="E83" s="42" t="n">
        <v>12.3</v>
      </c>
      <c r="F83" s="43" t="n">
        <v>47.54</v>
      </c>
      <c r="G83" s="26" t="n">
        <f aca="false">ROUND(F83*E83,2)</f>
        <v>584.74</v>
      </c>
      <c r="H83" s="27"/>
      <c r="I83" s="9"/>
    </row>
    <row r="84" customFormat="false" ht="15.75" hidden="false" customHeight="true" outlineLevel="0" collapsed="false">
      <c r="A84" s="20" t="s">
        <v>164</v>
      </c>
      <c r="B84" s="96" t="s">
        <v>165</v>
      </c>
      <c r="C84" s="62" t="s">
        <v>166</v>
      </c>
      <c r="D84" s="61" t="s">
        <v>35</v>
      </c>
      <c r="E84" s="42" t="n">
        <v>565.26</v>
      </c>
      <c r="F84" s="43" t="n">
        <v>2.88</v>
      </c>
      <c r="G84" s="26" t="n">
        <f aca="false">ROUND(F84*E84,2)</f>
        <v>1627.95</v>
      </c>
      <c r="H84" s="27"/>
      <c r="I84" s="9"/>
    </row>
    <row r="85" customFormat="false" ht="14.25" hidden="false" customHeight="true" outlineLevel="0" collapsed="false">
      <c r="A85" s="17" t="s">
        <v>167</v>
      </c>
      <c r="B85" s="97" t="s">
        <v>168</v>
      </c>
      <c r="C85" s="97"/>
      <c r="D85" s="98"/>
      <c r="E85" s="99"/>
      <c r="F85" s="89"/>
      <c r="G85" s="87" t="n">
        <f aca="false">SUM(G86:G91)</f>
        <v>158849.01</v>
      </c>
      <c r="H85" s="88"/>
      <c r="I85" s="64"/>
    </row>
    <row r="86" customFormat="false" ht="15" hidden="false" customHeight="false" outlineLevel="0" collapsed="false">
      <c r="A86" s="40" t="s">
        <v>169</v>
      </c>
      <c r="B86" s="21" t="n">
        <v>103324</v>
      </c>
      <c r="C86" s="60" t="s">
        <v>170</v>
      </c>
      <c r="D86" s="61" t="s">
        <v>35</v>
      </c>
      <c r="E86" s="76" t="n">
        <v>1279.52</v>
      </c>
      <c r="F86" s="43" t="n">
        <v>73.28</v>
      </c>
      <c r="G86" s="26" t="n">
        <f aca="false">ROUND(F86*E86,2)</f>
        <v>93763.23</v>
      </c>
      <c r="H86" s="27"/>
      <c r="I86" s="9"/>
    </row>
    <row r="87" customFormat="false" ht="15" hidden="false" customHeight="false" outlineLevel="0" collapsed="false">
      <c r="A87" s="40" t="s">
        <v>171</v>
      </c>
      <c r="B87" s="21" t="n">
        <v>103322</v>
      </c>
      <c r="C87" s="60" t="s">
        <v>172</v>
      </c>
      <c r="D87" s="61" t="s">
        <v>35</v>
      </c>
      <c r="E87" s="76" t="n">
        <v>851.97</v>
      </c>
      <c r="F87" s="43" t="n">
        <v>54.69</v>
      </c>
      <c r="G87" s="26" t="n">
        <f aca="false">ROUND(F87*E87,2)</f>
        <v>46594.24</v>
      </c>
      <c r="H87" s="27"/>
      <c r="I87" s="9"/>
    </row>
    <row r="88" customFormat="false" ht="15" hidden="false" customHeight="false" outlineLevel="0" collapsed="false">
      <c r="A88" s="40" t="s">
        <v>173</v>
      </c>
      <c r="B88" s="21" t="n">
        <v>93191</v>
      </c>
      <c r="C88" s="60" t="s">
        <v>174</v>
      </c>
      <c r="D88" s="61" t="s">
        <v>152</v>
      </c>
      <c r="E88" s="76" t="n">
        <v>180.59</v>
      </c>
      <c r="F88" s="43" t="n">
        <v>48.68</v>
      </c>
      <c r="G88" s="26" t="n">
        <f aca="false">ROUND(F88*E88,2)</f>
        <v>8791.12</v>
      </c>
      <c r="H88" s="27"/>
      <c r="I88" s="9"/>
    </row>
    <row r="89" customFormat="false" ht="15" hidden="false" customHeight="false" outlineLevel="0" collapsed="false">
      <c r="A89" s="40" t="s">
        <v>175</v>
      </c>
      <c r="B89" s="21" t="n">
        <v>93199</v>
      </c>
      <c r="C89" s="60" t="s">
        <v>176</v>
      </c>
      <c r="D89" s="61" t="s">
        <v>152</v>
      </c>
      <c r="E89" s="76" t="n">
        <v>144.37</v>
      </c>
      <c r="F89" s="43" t="n">
        <v>36.95</v>
      </c>
      <c r="G89" s="26" t="n">
        <f aca="false">ROUND(F89*E89,2)</f>
        <v>5334.47</v>
      </c>
      <c r="H89" s="27"/>
      <c r="I89" s="9"/>
    </row>
    <row r="90" customFormat="false" ht="15" hidden="false" customHeight="false" outlineLevel="0" collapsed="false">
      <c r="A90" s="40" t="s">
        <v>177</v>
      </c>
      <c r="B90" s="21" t="n">
        <v>101162</v>
      </c>
      <c r="C90" s="60" t="s">
        <v>178</v>
      </c>
      <c r="D90" s="61" t="s">
        <v>35</v>
      </c>
      <c r="E90" s="76" t="n">
        <v>21.02</v>
      </c>
      <c r="F90" s="43" t="n">
        <v>145.68</v>
      </c>
      <c r="G90" s="26" t="n">
        <f aca="false">ROUND(F90*E90,2)</f>
        <v>3062.19</v>
      </c>
      <c r="H90" s="27"/>
      <c r="I90" s="9"/>
    </row>
    <row r="91" customFormat="false" ht="15.75" hidden="false" customHeight="true" outlineLevel="0" collapsed="false">
      <c r="A91" s="40" t="s">
        <v>179</v>
      </c>
      <c r="B91" s="21" t="n">
        <v>93200</v>
      </c>
      <c r="C91" s="60" t="s">
        <v>180</v>
      </c>
      <c r="D91" s="61" t="s">
        <v>152</v>
      </c>
      <c r="E91" s="76" t="n">
        <v>455.86</v>
      </c>
      <c r="F91" s="43" t="n">
        <v>2.86</v>
      </c>
      <c r="G91" s="26" t="n">
        <f aca="false">ROUND(F91*E91,2)</f>
        <v>1303.76</v>
      </c>
      <c r="H91" s="27"/>
      <c r="I91" s="9"/>
    </row>
    <row r="92" customFormat="false" ht="14.25" hidden="false" customHeight="true" outlineLevel="0" collapsed="false">
      <c r="A92" s="17" t="s">
        <v>181</v>
      </c>
      <c r="B92" s="100" t="s">
        <v>182</v>
      </c>
      <c r="C92" s="100"/>
      <c r="D92" s="101"/>
      <c r="E92" s="102"/>
      <c r="F92" s="89"/>
      <c r="G92" s="87" t="n">
        <f aca="false">SUM(G93:G96)</f>
        <v>224967.16</v>
      </c>
      <c r="H92" s="88"/>
      <c r="I92" s="9"/>
    </row>
    <row r="93" customFormat="false" ht="15" hidden="false" customHeight="false" outlineLevel="0" collapsed="false">
      <c r="A93" s="40" t="s">
        <v>183</v>
      </c>
      <c r="B93" s="21" t="n">
        <v>87905</v>
      </c>
      <c r="C93" s="60" t="s">
        <v>184</v>
      </c>
      <c r="D93" s="61" t="s">
        <v>35</v>
      </c>
      <c r="E93" s="42" t="n">
        <v>3742.96</v>
      </c>
      <c r="F93" s="43" t="n">
        <v>8.3</v>
      </c>
      <c r="G93" s="26" t="n">
        <f aca="false">ROUND(F93*E93,2)</f>
        <v>31066.57</v>
      </c>
      <c r="H93" s="27"/>
      <c r="I93" s="9"/>
    </row>
    <row r="94" customFormat="false" ht="15" hidden="false" customHeight="false" outlineLevel="0" collapsed="false">
      <c r="A94" s="40" t="s">
        <v>185</v>
      </c>
      <c r="B94" s="21" t="n">
        <v>89048</v>
      </c>
      <c r="C94" s="60" t="s">
        <v>186</v>
      </c>
      <c r="D94" s="61" t="s">
        <v>35</v>
      </c>
      <c r="E94" s="42" t="n">
        <v>2451.25</v>
      </c>
      <c r="F94" s="43" t="n">
        <v>33.86</v>
      </c>
      <c r="G94" s="26" t="n">
        <f aca="false">ROUND(F94*E94,2)</f>
        <v>82999.33</v>
      </c>
      <c r="H94" s="27"/>
      <c r="I94" s="9"/>
    </row>
    <row r="95" customFormat="false" ht="15" hidden="false" customHeight="false" outlineLevel="0" collapsed="false">
      <c r="A95" s="40" t="s">
        <v>187</v>
      </c>
      <c r="B95" s="21" t="n">
        <v>87775</v>
      </c>
      <c r="C95" s="60" t="s">
        <v>188</v>
      </c>
      <c r="D95" s="61" t="s">
        <v>35</v>
      </c>
      <c r="E95" s="42" t="n">
        <v>1291.71</v>
      </c>
      <c r="F95" s="43" t="n">
        <v>52.29</v>
      </c>
      <c r="G95" s="26" t="n">
        <f aca="false">ROUND(F95*E95,2)</f>
        <v>67543.52</v>
      </c>
      <c r="H95" s="27"/>
      <c r="I95" s="9"/>
    </row>
    <row r="96" customFormat="false" ht="15" hidden="false" customHeight="false" outlineLevel="0" collapsed="false">
      <c r="A96" s="40" t="s">
        <v>189</v>
      </c>
      <c r="B96" s="21" t="n">
        <v>89170</v>
      </c>
      <c r="C96" s="60" t="s">
        <v>190</v>
      </c>
      <c r="D96" s="61" t="s">
        <v>35</v>
      </c>
      <c r="E96" s="42" t="n">
        <v>690.3</v>
      </c>
      <c r="F96" s="43" t="n">
        <v>62.81</v>
      </c>
      <c r="G96" s="26" t="n">
        <f aca="false">ROUND(F96*E96,2)</f>
        <v>43357.74</v>
      </c>
      <c r="H96" s="27"/>
      <c r="I96" s="9"/>
    </row>
    <row r="97" customFormat="false" ht="14.25" hidden="false" customHeight="true" outlineLevel="0" collapsed="false">
      <c r="A97" s="17" t="s">
        <v>191</v>
      </c>
      <c r="B97" s="103" t="s">
        <v>192</v>
      </c>
      <c r="C97" s="103"/>
      <c r="D97" s="104"/>
      <c r="E97" s="39"/>
      <c r="F97" s="89"/>
      <c r="G97" s="87" t="n">
        <f aca="false">SUM(G98)</f>
        <v>152603.61</v>
      </c>
      <c r="H97" s="88"/>
      <c r="I97" s="9"/>
    </row>
    <row r="98" customFormat="false" ht="15.75" hidden="false" customHeight="true" outlineLevel="0" collapsed="false">
      <c r="A98" s="20" t="s">
        <v>193</v>
      </c>
      <c r="B98" s="21" t="n">
        <v>96486</v>
      </c>
      <c r="C98" s="62" t="s">
        <v>194</v>
      </c>
      <c r="D98" s="61" t="s">
        <v>35</v>
      </c>
      <c r="E98" s="42" t="n">
        <v>1786.3</v>
      </c>
      <c r="F98" s="43" t="n">
        <v>85.43</v>
      </c>
      <c r="G98" s="26" t="n">
        <f aca="false">ROUND(F98*E98,2)</f>
        <v>152603.61</v>
      </c>
      <c r="H98" s="27"/>
      <c r="I98" s="9"/>
    </row>
    <row r="99" customFormat="false" ht="14.25" hidden="false" customHeight="true" outlineLevel="0" collapsed="false">
      <c r="A99" s="17" t="s">
        <v>195</v>
      </c>
      <c r="B99" s="97" t="s">
        <v>196</v>
      </c>
      <c r="C99" s="97"/>
      <c r="D99" s="98"/>
      <c r="E99" s="99"/>
      <c r="F99" s="89"/>
      <c r="G99" s="87" t="n">
        <f aca="false">SUM(G100:G102)</f>
        <v>29272.22</v>
      </c>
      <c r="H99" s="88"/>
      <c r="I99" s="64"/>
    </row>
    <row r="100" customFormat="false" ht="15.75" hidden="false" customHeight="true" outlineLevel="0" collapsed="false">
      <c r="A100" s="40" t="s">
        <v>197</v>
      </c>
      <c r="B100" s="21" t="n">
        <v>88489</v>
      </c>
      <c r="C100" s="105" t="s">
        <v>198</v>
      </c>
      <c r="D100" s="61" t="s">
        <v>35</v>
      </c>
      <c r="E100" s="106" t="n">
        <v>1769.45</v>
      </c>
      <c r="F100" s="43" t="n">
        <v>13.41</v>
      </c>
      <c r="G100" s="26" t="n">
        <f aca="false">ROUND(F100*E100,2)</f>
        <v>23728.32</v>
      </c>
      <c r="H100" s="27"/>
      <c r="I100" s="64"/>
    </row>
    <row r="101" customFormat="false" ht="15.75" hidden="false" customHeight="true" outlineLevel="0" collapsed="false">
      <c r="A101" s="40" t="s">
        <v>199</v>
      </c>
      <c r="B101" s="21" t="n">
        <v>88485</v>
      </c>
      <c r="C101" s="105" t="s">
        <v>200</v>
      </c>
      <c r="D101" s="61" t="s">
        <v>35</v>
      </c>
      <c r="E101" s="106" t="n">
        <f aca="false">E100</f>
        <v>1769.45</v>
      </c>
      <c r="F101" s="43" t="n">
        <v>2.87</v>
      </c>
      <c r="G101" s="26" t="n">
        <f aca="false">ROUND(F101*E101,2)</f>
        <v>5078.32</v>
      </c>
      <c r="H101" s="27"/>
      <c r="I101" s="64"/>
    </row>
    <row r="102" customFormat="false" ht="15.75" hidden="false" customHeight="true" outlineLevel="0" collapsed="false">
      <c r="A102" s="40" t="s">
        <v>201</v>
      </c>
      <c r="B102" s="21" t="n">
        <v>102218</v>
      </c>
      <c r="C102" s="105" t="s">
        <v>202</v>
      </c>
      <c r="D102" s="61" t="s">
        <v>35</v>
      </c>
      <c r="E102" s="106" t="n">
        <v>31.08</v>
      </c>
      <c r="F102" s="43" t="n">
        <v>14.98</v>
      </c>
      <c r="G102" s="26" t="n">
        <f aca="false">ROUND(F102*E102,2)</f>
        <v>465.58</v>
      </c>
      <c r="H102" s="27"/>
      <c r="I102" s="64"/>
    </row>
    <row r="103" customFormat="false" ht="14.25" hidden="false" customHeight="true" outlineLevel="0" collapsed="false">
      <c r="A103" s="17" t="s">
        <v>203</v>
      </c>
      <c r="B103" s="56" t="s">
        <v>204</v>
      </c>
      <c r="C103" s="57"/>
      <c r="D103" s="57"/>
      <c r="E103" s="58"/>
      <c r="F103" s="89"/>
      <c r="G103" s="87" t="n">
        <f aca="false">SUM(G104:G105)</f>
        <v>23857.89</v>
      </c>
      <c r="H103" s="88"/>
      <c r="I103" s="9"/>
    </row>
    <row r="104" customFormat="false" ht="15.75" hidden="false" customHeight="true" outlineLevel="0" collapsed="false">
      <c r="A104" s="20" t="s">
        <v>205</v>
      </c>
      <c r="B104" s="96" t="n">
        <v>88423</v>
      </c>
      <c r="C104" s="60" t="s">
        <v>206</v>
      </c>
      <c r="D104" s="61" t="s">
        <v>35</v>
      </c>
      <c r="E104" s="42" t="n">
        <v>1291.71</v>
      </c>
      <c r="F104" s="43" t="n">
        <v>15.6</v>
      </c>
      <c r="G104" s="26" t="n">
        <f aca="false">ROUND(F104*E104,2)</f>
        <v>20150.68</v>
      </c>
      <c r="H104" s="27"/>
      <c r="I104" s="9"/>
    </row>
    <row r="105" customFormat="false" ht="15.75" hidden="false" customHeight="true" outlineLevel="0" collapsed="false">
      <c r="A105" s="20" t="s">
        <v>207</v>
      </c>
      <c r="B105" s="107" t="n">
        <v>88485</v>
      </c>
      <c r="C105" s="60" t="s">
        <v>200</v>
      </c>
      <c r="D105" s="61" t="s">
        <v>35</v>
      </c>
      <c r="E105" s="42" t="n">
        <f aca="false">E104</f>
        <v>1291.71</v>
      </c>
      <c r="F105" s="43" t="n">
        <v>2.87</v>
      </c>
      <c r="G105" s="26" t="n">
        <f aca="false">ROUND(F105*E105,2)</f>
        <v>3707.21</v>
      </c>
      <c r="H105" s="27"/>
      <c r="I105" s="9"/>
    </row>
    <row r="106" customFormat="false" ht="14.25" hidden="false" customHeight="true" outlineLevel="0" collapsed="false">
      <c r="A106" s="17" t="s">
        <v>208</v>
      </c>
      <c r="B106" s="56" t="s">
        <v>209</v>
      </c>
      <c r="C106" s="56"/>
      <c r="D106" s="57"/>
      <c r="E106" s="58"/>
      <c r="F106" s="89"/>
      <c r="G106" s="87" t="n">
        <f aca="false">SUM(G107:G112)</f>
        <v>151577.38</v>
      </c>
      <c r="H106" s="88"/>
      <c r="I106" s="64"/>
    </row>
    <row r="107" customFormat="false" ht="15" hidden="false" customHeight="false" outlineLevel="0" collapsed="false">
      <c r="A107" s="20" t="s">
        <v>210</v>
      </c>
      <c r="B107" s="108" t="s">
        <v>211</v>
      </c>
      <c r="C107" s="109" t="s">
        <v>212</v>
      </c>
      <c r="D107" s="110" t="s">
        <v>35</v>
      </c>
      <c r="E107" s="111" t="n">
        <v>1444.42</v>
      </c>
      <c r="F107" s="43" t="n">
        <v>67.95</v>
      </c>
      <c r="G107" s="26" t="n">
        <f aca="false">ROUND(F107*E107,2)</f>
        <v>98148.34</v>
      </c>
      <c r="H107" s="27"/>
      <c r="I107" s="64"/>
    </row>
    <row r="108" customFormat="false" ht="14.25" hidden="false" customHeight="true" outlineLevel="0" collapsed="false">
      <c r="A108" s="20" t="s">
        <v>213</v>
      </c>
      <c r="B108" s="21" t="s">
        <v>214</v>
      </c>
      <c r="C108" s="62" t="s">
        <v>215</v>
      </c>
      <c r="D108" s="61" t="s">
        <v>35</v>
      </c>
      <c r="E108" s="106" t="n">
        <v>3.76</v>
      </c>
      <c r="F108" s="43" t="n">
        <v>156.01</v>
      </c>
      <c r="G108" s="26" t="n">
        <f aca="false">ROUND(F108*E108,2)</f>
        <v>586.6</v>
      </c>
      <c r="H108" s="27"/>
      <c r="I108" s="64"/>
    </row>
    <row r="109" customFormat="false" ht="15" hidden="false" customHeight="false" outlineLevel="0" collapsed="false">
      <c r="A109" s="20" t="s">
        <v>216</v>
      </c>
      <c r="B109" s="21" t="s">
        <v>217</v>
      </c>
      <c r="C109" s="62" t="s">
        <v>218</v>
      </c>
      <c r="D109" s="61" t="s">
        <v>152</v>
      </c>
      <c r="E109" s="106" t="n">
        <v>195.59</v>
      </c>
      <c r="F109" s="43" t="n">
        <v>58.76</v>
      </c>
      <c r="G109" s="26" t="n">
        <f aca="false">ROUND(F109*E109,2)</f>
        <v>11492.87</v>
      </c>
      <c r="H109" s="27"/>
      <c r="I109" s="64" t="s">
        <v>51</v>
      </c>
    </row>
    <row r="110" customFormat="false" ht="15" hidden="false" customHeight="false" outlineLevel="0" collapsed="false">
      <c r="A110" s="20" t="s">
        <v>219</v>
      </c>
      <c r="B110" s="21" t="s">
        <v>220</v>
      </c>
      <c r="C110" s="62" t="s">
        <v>221</v>
      </c>
      <c r="D110" s="61" t="s">
        <v>152</v>
      </c>
      <c r="E110" s="76" t="n">
        <v>12</v>
      </c>
      <c r="F110" s="43" t="n">
        <v>18.39</v>
      </c>
      <c r="G110" s="26" t="n">
        <f aca="false">ROUND(F110*E110,2)</f>
        <v>220.68</v>
      </c>
      <c r="H110" s="27"/>
      <c r="I110" s="64"/>
    </row>
    <row r="111" customFormat="false" ht="15.75" hidden="false" customHeight="true" outlineLevel="0" collapsed="false">
      <c r="A111" s="20" t="s">
        <v>222</v>
      </c>
      <c r="B111" s="21" t="s">
        <v>223</v>
      </c>
      <c r="C111" s="62" t="s">
        <v>224</v>
      </c>
      <c r="D111" s="61" t="s">
        <v>152</v>
      </c>
      <c r="E111" s="106" t="n">
        <v>151.7</v>
      </c>
      <c r="F111" s="43" t="n">
        <v>32.16</v>
      </c>
      <c r="G111" s="26" t="n">
        <f aca="false">ROUND(F111*E111,2)</f>
        <v>4878.67</v>
      </c>
      <c r="H111" s="27"/>
      <c r="I111" s="64"/>
    </row>
    <row r="112" customFormat="false" ht="27" hidden="false" customHeight="true" outlineLevel="0" collapsed="false">
      <c r="A112" s="20" t="s">
        <v>225</v>
      </c>
      <c r="B112" s="21" t="s">
        <v>226</v>
      </c>
      <c r="C112" s="62" t="s">
        <v>227</v>
      </c>
      <c r="D112" s="61" t="s">
        <v>35</v>
      </c>
      <c r="E112" s="106" t="n">
        <v>342.08</v>
      </c>
      <c r="F112" s="43" t="n">
        <v>105.97</v>
      </c>
      <c r="G112" s="26" t="n">
        <f aca="false">ROUND(F112*E112,2)</f>
        <v>36250.22</v>
      </c>
      <c r="H112" s="27"/>
      <c r="I112" s="64" t="s">
        <v>51</v>
      </c>
    </row>
    <row r="113" customFormat="false" ht="14.25" hidden="false" customHeight="true" outlineLevel="0" collapsed="false">
      <c r="A113" s="17" t="s">
        <v>228</v>
      </c>
      <c r="B113" s="103" t="s">
        <v>229</v>
      </c>
      <c r="C113" s="103"/>
      <c r="D113" s="112"/>
      <c r="E113" s="39"/>
      <c r="F113" s="89"/>
      <c r="G113" s="87" t="n">
        <f aca="false">SUM(G114:G122)</f>
        <v>52331.53</v>
      </c>
      <c r="H113" s="88"/>
      <c r="I113" s="9"/>
    </row>
    <row r="114" customFormat="false" ht="15" hidden="false" customHeight="false" outlineLevel="0" collapsed="false">
      <c r="A114" s="20" t="s">
        <v>230</v>
      </c>
      <c r="B114" s="21" t="s">
        <v>231</v>
      </c>
      <c r="C114" s="62" t="s">
        <v>232</v>
      </c>
      <c r="D114" s="61" t="s">
        <v>35</v>
      </c>
      <c r="E114" s="106" t="n">
        <v>19.01</v>
      </c>
      <c r="F114" s="43" t="n">
        <v>615.77</v>
      </c>
      <c r="G114" s="26" t="n">
        <f aca="false">ROUND(F114*E114,2)</f>
        <v>11705.79</v>
      </c>
      <c r="H114" s="27"/>
      <c r="I114" s="9"/>
    </row>
    <row r="115" customFormat="false" ht="15" hidden="false" customHeight="false" outlineLevel="0" collapsed="false">
      <c r="A115" s="20" t="s">
        <v>233</v>
      </c>
      <c r="B115" s="21" t="s">
        <v>234</v>
      </c>
      <c r="C115" s="62" t="s">
        <v>235</v>
      </c>
      <c r="D115" s="61" t="s">
        <v>39</v>
      </c>
      <c r="E115" s="106" t="n">
        <v>7</v>
      </c>
      <c r="F115" s="43" t="n">
        <v>98.55</v>
      </c>
      <c r="G115" s="26" t="n">
        <f aca="false">ROUND(F115*E115,2)</f>
        <v>689.85</v>
      </c>
      <c r="H115" s="27"/>
      <c r="I115" s="9"/>
    </row>
    <row r="116" customFormat="false" ht="15" hidden="false" customHeight="false" outlineLevel="0" collapsed="false">
      <c r="A116" s="20" t="s">
        <v>236</v>
      </c>
      <c r="B116" s="21" t="s">
        <v>237</v>
      </c>
      <c r="C116" s="62" t="s">
        <v>238</v>
      </c>
      <c r="D116" s="61" t="s">
        <v>39</v>
      </c>
      <c r="E116" s="106" t="n">
        <v>5</v>
      </c>
      <c r="F116" s="43" t="n">
        <v>141.41</v>
      </c>
      <c r="G116" s="26" t="n">
        <f aca="false">ROUND(F116*E116,2)</f>
        <v>707.05</v>
      </c>
      <c r="H116" s="27"/>
      <c r="I116" s="9"/>
    </row>
    <row r="117" customFormat="false" ht="15" hidden="false" customHeight="false" outlineLevel="0" collapsed="false">
      <c r="A117" s="20" t="s">
        <v>239</v>
      </c>
      <c r="B117" s="21" t="s">
        <v>240</v>
      </c>
      <c r="C117" s="62" t="s">
        <v>241</v>
      </c>
      <c r="D117" s="61" t="s">
        <v>39</v>
      </c>
      <c r="E117" s="106" t="n">
        <v>7</v>
      </c>
      <c r="F117" s="43" t="n">
        <v>848</v>
      </c>
      <c r="G117" s="26" t="n">
        <f aca="false">ROUND(F117*E117,2)</f>
        <v>5936</v>
      </c>
      <c r="H117" s="27"/>
      <c r="I117" s="9"/>
    </row>
    <row r="118" customFormat="false" ht="15.75" hidden="false" customHeight="true" outlineLevel="0" collapsed="false">
      <c r="A118" s="20" t="s">
        <v>242</v>
      </c>
      <c r="B118" s="21" t="s">
        <v>243</v>
      </c>
      <c r="C118" s="62" t="s">
        <v>244</v>
      </c>
      <c r="D118" s="61" t="s">
        <v>39</v>
      </c>
      <c r="E118" s="106" t="n">
        <v>2</v>
      </c>
      <c r="F118" s="43" t="n">
        <v>156.53</v>
      </c>
      <c r="G118" s="26" t="n">
        <f aca="false">ROUND(F118*E118,2)</f>
        <v>313.06</v>
      </c>
      <c r="H118" s="27"/>
      <c r="I118" s="9"/>
    </row>
    <row r="119" customFormat="false" ht="15.75" hidden="false" customHeight="true" outlineLevel="0" collapsed="false">
      <c r="A119" s="20" t="s">
        <v>245</v>
      </c>
      <c r="B119" s="21" t="s">
        <v>246</v>
      </c>
      <c r="C119" s="62" t="s">
        <v>247</v>
      </c>
      <c r="D119" s="61" t="s">
        <v>35</v>
      </c>
      <c r="E119" s="106" t="n">
        <v>2.52</v>
      </c>
      <c r="F119" s="43" t="n">
        <v>468.57</v>
      </c>
      <c r="G119" s="26" t="n">
        <f aca="false">ROUND(F119*E119,2)</f>
        <v>1180.8</v>
      </c>
      <c r="H119" s="27"/>
      <c r="I119" s="9"/>
    </row>
    <row r="120" customFormat="false" ht="41.25" hidden="false" customHeight="true" outlineLevel="0" collapsed="false">
      <c r="A120" s="20" t="s">
        <v>248</v>
      </c>
      <c r="B120" s="21" t="s">
        <v>249</v>
      </c>
      <c r="C120" s="62" t="s">
        <v>250</v>
      </c>
      <c r="D120" s="61" t="s">
        <v>39</v>
      </c>
      <c r="E120" s="106" t="n">
        <v>2</v>
      </c>
      <c r="F120" s="43" t="n">
        <v>925.02</v>
      </c>
      <c r="G120" s="26" t="n">
        <f aca="false">ROUND(F120*E120,2)</f>
        <v>1850.04</v>
      </c>
      <c r="H120" s="27"/>
      <c r="I120" s="9"/>
    </row>
    <row r="121" customFormat="false" ht="15" hidden="false" customHeight="false" outlineLevel="0" collapsed="false">
      <c r="A121" s="20" t="s">
        <v>251</v>
      </c>
      <c r="B121" s="21" t="s">
        <v>252</v>
      </c>
      <c r="C121" s="62" t="s">
        <v>253</v>
      </c>
      <c r="D121" s="61" t="s">
        <v>35</v>
      </c>
      <c r="E121" s="106" t="n">
        <v>2</v>
      </c>
      <c r="F121" s="43" t="n">
        <v>3999.7</v>
      </c>
      <c r="G121" s="26" t="n">
        <f aca="false">ROUND(F121*E121,2)</f>
        <v>7999.4</v>
      </c>
      <c r="H121" s="27"/>
      <c r="I121" s="9"/>
    </row>
    <row r="122" customFormat="false" ht="15" hidden="false" customHeight="false" outlineLevel="0" collapsed="false">
      <c r="A122" s="20" t="s">
        <v>254</v>
      </c>
      <c r="B122" s="21" t="s">
        <v>255</v>
      </c>
      <c r="C122" s="62" t="s">
        <v>256</v>
      </c>
      <c r="D122" s="61" t="s">
        <v>35</v>
      </c>
      <c r="E122" s="106" t="n">
        <v>43.34</v>
      </c>
      <c r="F122" s="43" t="n">
        <v>506.45</v>
      </c>
      <c r="G122" s="26" t="n">
        <f aca="false">ROUND(F122*E122,2)</f>
        <v>21949.54</v>
      </c>
      <c r="H122" s="27"/>
      <c r="I122" s="9"/>
    </row>
    <row r="123" customFormat="false" ht="14.25" hidden="false" customHeight="true" outlineLevel="0" collapsed="false">
      <c r="A123" s="17" t="s">
        <v>257</v>
      </c>
      <c r="B123" s="56" t="s">
        <v>258</v>
      </c>
      <c r="C123" s="56"/>
      <c r="D123" s="84"/>
      <c r="E123" s="58"/>
      <c r="F123" s="89"/>
      <c r="G123" s="87" t="n">
        <f aca="false">SUM(G124:G128)</f>
        <v>168812.96</v>
      </c>
      <c r="H123" s="88"/>
      <c r="I123" s="9"/>
    </row>
    <row r="124" customFormat="false" ht="15" hidden="false" customHeight="false" outlineLevel="0" collapsed="false">
      <c r="A124" s="20" t="s">
        <v>259</v>
      </c>
      <c r="B124" s="21" t="s">
        <v>260</v>
      </c>
      <c r="C124" s="62" t="s">
        <v>261</v>
      </c>
      <c r="D124" s="61" t="s">
        <v>35</v>
      </c>
      <c r="E124" s="106" t="n">
        <v>240.84</v>
      </c>
      <c r="F124" s="43" t="n">
        <v>441.09</v>
      </c>
      <c r="G124" s="26" t="n">
        <f aca="false">ROUND(F124*E124,2)</f>
        <v>106232.12</v>
      </c>
      <c r="H124" s="27"/>
      <c r="I124" s="9" t="s">
        <v>51</v>
      </c>
    </row>
    <row r="125" customFormat="false" ht="15" hidden="false" customHeight="false" outlineLevel="0" collapsed="false">
      <c r="A125" s="20" t="s">
        <v>262</v>
      </c>
      <c r="B125" s="21" t="s">
        <v>263</v>
      </c>
      <c r="C125" s="62" t="s">
        <v>264</v>
      </c>
      <c r="D125" s="61" t="s">
        <v>35</v>
      </c>
      <c r="E125" s="106" t="n">
        <v>43.66</v>
      </c>
      <c r="F125" s="43" t="n">
        <v>439.87</v>
      </c>
      <c r="G125" s="26" t="n">
        <f aca="false">ROUND(F125*E125,2)</f>
        <v>19204.72</v>
      </c>
      <c r="H125" s="27"/>
      <c r="I125" s="9"/>
    </row>
    <row r="126" customFormat="false" ht="15.75" hidden="false" customHeight="true" outlineLevel="0" collapsed="false">
      <c r="A126" s="20" t="s">
        <v>265</v>
      </c>
      <c r="B126" s="21" t="s">
        <v>266</v>
      </c>
      <c r="C126" s="62" t="s">
        <v>267</v>
      </c>
      <c r="D126" s="61" t="s">
        <v>35</v>
      </c>
      <c r="E126" s="106" t="n">
        <v>22.62</v>
      </c>
      <c r="F126" s="43" t="n">
        <v>156.01</v>
      </c>
      <c r="G126" s="26" t="n">
        <f aca="false">ROUND(F126*E126,2)</f>
        <v>3528.95</v>
      </c>
      <c r="H126" s="27"/>
      <c r="I126" s="9"/>
    </row>
    <row r="127" customFormat="false" ht="15" hidden="false" customHeight="false" outlineLevel="0" collapsed="false">
      <c r="A127" s="20" t="s">
        <v>268</v>
      </c>
      <c r="B127" s="21" t="s">
        <v>269</v>
      </c>
      <c r="C127" s="62" t="s">
        <v>270</v>
      </c>
      <c r="D127" s="61" t="s">
        <v>35</v>
      </c>
      <c r="E127" s="106" t="n">
        <v>240.84</v>
      </c>
      <c r="F127" s="43" t="n">
        <v>151.6</v>
      </c>
      <c r="G127" s="26" t="n">
        <f aca="false">ROUND(F127*E127,2)</f>
        <v>36511.34</v>
      </c>
      <c r="H127" s="27"/>
      <c r="I127" s="9" t="s">
        <v>51</v>
      </c>
    </row>
    <row r="128" customFormat="false" ht="15" hidden="false" customHeight="false" outlineLevel="0" collapsed="false">
      <c r="A128" s="20" t="s">
        <v>271</v>
      </c>
      <c r="B128" s="21" t="s">
        <v>272</v>
      </c>
      <c r="C128" s="62" t="s">
        <v>273</v>
      </c>
      <c r="D128" s="61" t="s">
        <v>35</v>
      </c>
      <c r="E128" s="106" t="n">
        <v>7.2</v>
      </c>
      <c r="F128" s="43" t="n">
        <v>463.31</v>
      </c>
      <c r="G128" s="26" t="n">
        <f aca="false">ROUND(F128*E128,2)</f>
        <v>3335.83</v>
      </c>
      <c r="H128" s="27"/>
      <c r="I128" s="9" t="s">
        <v>51</v>
      </c>
    </row>
    <row r="129" customFormat="false" ht="14.25" hidden="false" customHeight="true" outlineLevel="0" collapsed="false">
      <c r="A129" s="17" t="s">
        <v>274</v>
      </c>
      <c r="B129" s="56" t="s">
        <v>275</v>
      </c>
      <c r="C129" s="56"/>
      <c r="D129" s="84"/>
      <c r="E129" s="58"/>
      <c r="F129" s="89"/>
      <c r="G129" s="87" t="n">
        <f aca="false">SUM(G130:G132)</f>
        <v>20468.52</v>
      </c>
      <c r="H129" s="88"/>
      <c r="I129" s="9"/>
    </row>
    <row r="130" customFormat="false" ht="14.25" hidden="false" customHeight="true" outlineLevel="0" collapsed="false">
      <c r="A130" s="20" t="s">
        <v>276</v>
      </c>
      <c r="B130" s="21" t="s">
        <v>277</v>
      </c>
      <c r="C130" s="62" t="s">
        <v>278</v>
      </c>
      <c r="D130" s="61" t="s">
        <v>35</v>
      </c>
      <c r="E130" s="106" t="n">
        <v>38.12</v>
      </c>
      <c r="F130" s="43" t="n">
        <v>211.75</v>
      </c>
      <c r="G130" s="26" t="n">
        <f aca="false">ROUND(F130*E130,2)</f>
        <v>8071.91</v>
      </c>
      <c r="H130" s="27"/>
      <c r="I130" s="9"/>
    </row>
    <row r="131" customFormat="false" ht="14.25" hidden="false" customHeight="true" outlineLevel="0" collapsed="false">
      <c r="A131" s="20" t="s">
        <v>279</v>
      </c>
      <c r="B131" s="21" t="s">
        <v>280</v>
      </c>
      <c r="C131" s="62" t="s">
        <v>281</v>
      </c>
      <c r="D131" s="61" t="s">
        <v>35</v>
      </c>
      <c r="E131" s="106" t="n">
        <v>44.67</v>
      </c>
      <c r="F131" s="43" t="n">
        <v>247.43</v>
      </c>
      <c r="G131" s="26" t="n">
        <f aca="false">ROUND(F131*E131,2)</f>
        <v>11052.7</v>
      </c>
      <c r="H131" s="27"/>
      <c r="I131" s="9"/>
    </row>
    <row r="132" customFormat="false" ht="14.25" hidden="false" customHeight="true" outlineLevel="0" collapsed="false">
      <c r="A132" s="20" t="s">
        <v>282</v>
      </c>
      <c r="B132" s="21" t="s">
        <v>283</v>
      </c>
      <c r="C132" s="62" t="s">
        <v>284</v>
      </c>
      <c r="D132" s="61" t="s">
        <v>152</v>
      </c>
      <c r="E132" s="106" t="n">
        <v>35.08</v>
      </c>
      <c r="F132" s="43" t="n">
        <v>38.31</v>
      </c>
      <c r="G132" s="26" t="n">
        <f aca="false">ROUND(F132*E132,2)</f>
        <v>1343.91</v>
      </c>
      <c r="H132" s="27"/>
      <c r="I132" s="9"/>
    </row>
    <row r="133" customFormat="false" ht="14.25" hidden="false" customHeight="true" outlineLevel="0" collapsed="false">
      <c r="A133" s="17" t="s">
        <v>285</v>
      </c>
      <c r="B133" s="56" t="s">
        <v>286</v>
      </c>
      <c r="C133" s="56"/>
      <c r="D133" s="84"/>
      <c r="E133" s="58"/>
      <c r="F133" s="89"/>
      <c r="G133" s="87" t="n">
        <f aca="false">SUM(G134:G136)</f>
        <v>5970.69</v>
      </c>
      <c r="H133" s="88"/>
      <c r="I133" s="9"/>
    </row>
    <row r="134" customFormat="false" ht="14.25" hidden="false" customHeight="true" outlineLevel="0" collapsed="false">
      <c r="A134" s="20" t="s">
        <v>287</v>
      </c>
      <c r="B134" s="21" t="s">
        <v>288</v>
      </c>
      <c r="C134" s="62" t="s">
        <v>289</v>
      </c>
      <c r="D134" s="61" t="s">
        <v>152</v>
      </c>
      <c r="E134" s="106" t="n">
        <v>121</v>
      </c>
      <c r="F134" s="43" t="n">
        <v>21.21</v>
      </c>
      <c r="G134" s="26" t="n">
        <f aca="false">ROUND(F134*E134,2)</f>
        <v>2566.41</v>
      </c>
      <c r="H134" s="27"/>
      <c r="I134" s="9"/>
    </row>
    <row r="135" customFormat="false" ht="14.25" hidden="false" customHeight="true" outlineLevel="0" collapsed="false">
      <c r="A135" s="20" t="s">
        <v>290</v>
      </c>
      <c r="B135" s="21" t="s">
        <v>291</v>
      </c>
      <c r="C135" s="62" t="s">
        <v>292</v>
      </c>
      <c r="D135" s="61" t="s">
        <v>152</v>
      </c>
      <c r="E135" s="106" t="n">
        <v>121</v>
      </c>
      <c r="F135" s="43" t="n">
        <v>27.35</v>
      </c>
      <c r="G135" s="26" t="n">
        <f aca="false">ROUND(F135*E135,2)</f>
        <v>3309.35</v>
      </c>
      <c r="H135" s="27"/>
      <c r="I135" s="9"/>
    </row>
    <row r="136" customFormat="false" ht="14.25" hidden="false" customHeight="true" outlineLevel="0" collapsed="false">
      <c r="A136" s="20" t="s">
        <v>293</v>
      </c>
      <c r="B136" s="21" t="s">
        <v>294</v>
      </c>
      <c r="C136" s="62" t="s">
        <v>295</v>
      </c>
      <c r="D136" s="61" t="s">
        <v>35</v>
      </c>
      <c r="E136" s="106" t="n">
        <v>12.14</v>
      </c>
      <c r="F136" s="43" t="n">
        <v>7.82</v>
      </c>
      <c r="G136" s="26" t="n">
        <f aca="false">ROUND(F136*E136,2)</f>
        <v>94.93</v>
      </c>
      <c r="H136" s="27"/>
      <c r="I136" s="9"/>
    </row>
    <row r="137" customFormat="false" ht="14.25" hidden="false" customHeight="true" outlineLevel="0" collapsed="false">
      <c r="A137" s="17" t="s">
        <v>296</v>
      </c>
      <c r="B137" s="56" t="s">
        <v>297</v>
      </c>
      <c r="C137" s="56"/>
      <c r="D137" s="84"/>
      <c r="E137" s="58"/>
      <c r="F137" s="89"/>
      <c r="G137" s="87" t="n">
        <f aca="false">SUM(G138:G145)</f>
        <v>34711.31</v>
      </c>
      <c r="H137" s="88"/>
      <c r="I137" s="9"/>
    </row>
    <row r="138" customFormat="false" ht="15" hidden="false" customHeight="false" outlineLevel="0" collapsed="false">
      <c r="A138" s="20" t="s">
        <v>298</v>
      </c>
      <c r="B138" s="21" t="s">
        <v>299</v>
      </c>
      <c r="C138" s="62" t="s">
        <v>300</v>
      </c>
      <c r="D138" s="61" t="s">
        <v>152</v>
      </c>
      <c r="E138" s="106" t="n">
        <v>21</v>
      </c>
      <c r="F138" s="43" t="n">
        <v>1157.96</v>
      </c>
      <c r="G138" s="26" t="n">
        <f aca="false">ROUND(F138*E138,2)</f>
        <v>24317.16</v>
      </c>
      <c r="H138" s="27"/>
      <c r="I138" s="9"/>
    </row>
    <row r="139" customFormat="false" ht="15" hidden="false" customHeight="false" outlineLevel="0" collapsed="false">
      <c r="A139" s="20" t="s">
        <v>301</v>
      </c>
      <c r="B139" s="21" t="s">
        <v>302</v>
      </c>
      <c r="C139" s="62" t="s">
        <v>303</v>
      </c>
      <c r="D139" s="61" t="s">
        <v>39</v>
      </c>
      <c r="E139" s="106" t="n">
        <v>13</v>
      </c>
      <c r="F139" s="43" t="n">
        <v>35.31</v>
      </c>
      <c r="G139" s="26" t="n">
        <f aca="false">ROUND(F139*E139,2)</f>
        <v>459.03</v>
      </c>
      <c r="H139" s="27"/>
      <c r="I139" s="9"/>
    </row>
    <row r="140" customFormat="false" ht="14.25" hidden="false" customHeight="true" outlineLevel="0" collapsed="false">
      <c r="A140" s="20" t="s">
        <v>304</v>
      </c>
      <c r="B140" s="21" t="s">
        <v>305</v>
      </c>
      <c r="C140" s="62" t="s">
        <v>306</v>
      </c>
      <c r="D140" s="61" t="s">
        <v>39</v>
      </c>
      <c r="E140" s="106" t="n">
        <v>13</v>
      </c>
      <c r="F140" s="43" t="n">
        <v>58.94</v>
      </c>
      <c r="G140" s="26" t="n">
        <f aca="false">ROUND(F140*E140,2)</f>
        <v>766.22</v>
      </c>
      <c r="H140" s="27"/>
      <c r="I140" s="9"/>
    </row>
    <row r="141" customFormat="false" ht="14.25" hidden="false" customHeight="true" outlineLevel="0" collapsed="false">
      <c r="A141" s="20" t="s">
        <v>307</v>
      </c>
      <c r="B141" s="21" t="s">
        <v>308</v>
      </c>
      <c r="C141" s="62" t="s">
        <v>309</v>
      </c>
      <c r="D141" s="61" t="s">
        <v>39</v>
      </c>
      <c r="E141" s="106" t="n">
        <v>13</v>
      </c>
      <c r="F141" s="43" t="n">
        <v>53.68</v>
      </c>
      <c r="G141" s="26" t="n">
        <f aca="false">ROUND(F141*E141,2)</f>
        <v>697.84</v>
      </c>
      <c r="H141" s="27"/>
      <c r="I141" s="9"/>
    </row>
    <row r="142" customFormat="false" ht="15" hidden="false" customHeight="false" outlineLevel="0" collapsed="false">
      <c r="A142" s="20" t="s">
        <v>310</v>
      </c>
      <c r="B142" s="21" t="s">
        <v>311</v>
      </c>
      <c r="C142" s="62" t="s">
        <v>312</v>
      </c>
      <c r="D142" s="61" t="s">
        <v>39</v>
      </c>
      <c r="E142" s="106" t="n">
        <v>18</v>
      </c>
      <c r="F142" s="43" t="n">
        <v>108.2</v>
      </c>
      <c r="G142" s="26" t="n">
        <f aca="false">ROUND(F142*E142,2)</f>
        <v>1947.6</v>
      </c>
      <c r="H142" s="27"/>
      <c r="I142" s="9"/>
    </row>
    <row r="143" customFormat="false" ht="15" hidden="false" customHeight="false" outlineLevel="0" collapsed="false">
      <c r="A143" s="20" t="s">
        <v>313</v>
      </c>
      <c r="B143" s="21" t="s">
        <v>314</v>
      </c>
      <c r="C143" s="62" t="s">
        <v>315</v>
      </c>
      <c r="D143" s="61" t="s">
        <v>39</v>
      </c>
      <c r="E143" s="106" t="n">
        <v>4</v>
      </c>
      <c r="F143" s="43" t="n">
        <v>191.53</v>
      </c>
      <c r="G143" s="26" t="n">
        <f aca="false">ROUND(F143*E143,2)</f>
        <v>766.12</v>
      </c>
      <c r="H143" s="27"/>
      <c r="I143" s="9"/>
    </row>
    <row r="144" customFormat="false" ht="15" hidden="false" customHeight="false" outlineLevel="0" collapsed="false">
      <c r="A144" s="20" t="s">
        <v>316</v>
      </c>
      <c r="B144" s="21" t="s">
        <v>317</v>
      </c>
      <c r="C144" s="62" t="s">
        <v>318</v>
      </c>
      <c r="D144" s="61" t="s">
        <v>39</v>
      </c>
      <c r="E144" s="106" t="n">
        <v>2</v>
      </c>
      <c r="F144" s="43" t="n">
        <v>226.86</v>
      </c>
      <c r="G144" s="26" t="n">
        <f aca="false">ROUND(F144*E144,2)</f>
        <v>453.72</v>
      </c>
      <c r="H144" s="27"/>
      <c r="I144" s="9"/>
    </row>
    <row r="145" customFormat="false" ht="15" hidden="false" customHeight="false" outlineLevel="0" collapsed="false">
      <c r="A145" s="20" t="s">
        <v>319</v>
      </c>
      <c r="B145" s="21" t="s">
        <v>320</v>
      </c>
      <c r="C145" s="62" t="s">
        <v>321</v>
      </c>
      <c r="D145" s="61" t="s">
        <v>152</v>
      </c>
      <c r="E145" s="106" t="n">
        <v>7</v>
      </c>
      <c r="F145" s="43" t="n">
        <v>757.66</v>
      </c>
      <c r="G145" s="26" t="n">
        <f aca="false">ROUND(F145*E145,2)</f>
        <v>5303.62</v>
      </c>
      <c r="H145" s="27"/>
      <c r="I145" s="9"/>
    </row>
    <row r="146" customFormat="false" ht="14.25" hidden="false" customHeight="true" outlineLevel="0" collapsed="false">
      <c r="A146" s="17" t="s">
        <v>322</v>
      </c>
      <c r="B146" s="56" t="s">
        <v>323</v>
      </c>
      <c r="C146" s="56"/>
      <c r="D146" s="84"/>
      <c r="E146" s="58"/>
      <c r="F146" s="89"/>
      <c r="G146" s="87" t="n">
        <f aca="false">SUM(G147:G156)</f>
        <v>112230.26</v>
      </c>
      <c r="H146" s="88"/>
      <c r="I146" s="9"/>
    </row>
    <row r="147" customFormat="false" ht="15" hidden="false" customHeight="false" outlineLevel="0" collapsed="false">
      <c r="A147" s="40" t="s">
        <v>324</v>
      </c>
      <c r="B147" s="21" t="s">
        <v>325</v>
      </c>
      <c r="C147" s="62" t="s">
        <v>326</v>
      </c>
      <c r="D147" s="61" t="s">
        <v>35</v>
      </c>
      <c r="E147" s="106" t="n">
        <v>1266.1</v>
      </c>
      <c r="F147" s="43" t="n">
        <v>0.37</v>
      </c>
      <c r="G147" s="26" t="n">
        <f aca="false">ROUND(F147*E147,2)</f>
        <v>468.46</v>
      </c>
      <c r="H147" s="27"/>
      <c r="I147" s="9"/>
    </row>
    <row r="148" customFormat="false" ht="18.75" hidden="false" customHeight="true" outlineLevel="0" collapsed="false">
      <c r="A148" s="40" t="s">
        <v>327</v>
      </c>
      <c r="B148" s="21" t="s">
        <v>328</v>
      </c>
      <c r="C148" s="62" t="s">
        <v>329</v>
      </c>
      <c r="D148" s="61" t="s">
        <v>35</v>
      </c>
      <c r="E148" s="106" t="n">
        <v>795.23</v>
      </c>
      <c r="F148" s="43" t="n">
        <v>2.12</v>
      </c>
      <c r="G148" s="26" t="n">
        <f aca="false">ROUND(F148*E148,2)</f>
        <v>1685.89</v>
      </c>
      <c r="H148" s="27"/>
      <c r="I148" s="9"/>
    </row>
    <row r="149" customFormat="false" ht="15" hidden="false" customHeight="false" outlineLevel="0" collapsed="false">
      <c r="A149" s="40" t="s">
        <v>330</v>
      </c>
      <c r="B149" s="21" t="s">
        <v>331</v>
      </c>
      <c r="C149" s="62" t="s">
        <v>332</v>
      </c>
      <c r="D149" s="61" t="s">
        <v>35</v>
      </c>
      <c r="E149" s="106" t="n">
        <v>795.23</v>
      </c>
      <c r="F149" s="43" t="n">
        <v>87.17</v>
      </c>
      <c r="G149" s="26" t="n">
        <f aca="false">ROUND(F149*E149,2)</f>
        <v>69320.2</v>
      </c>
      <c r="H149" s="27"/>
      <c r="I149" s="9"/>
    </row>
    <row r="150" customFormat="false" ht="27.75" hidden="false" customHeight="true" outlineLevel="0" collapsed="false">
      <c r="A150" s="40" t="s">
        <v>333</v>
      </c>
      <c r="B150" s="21" t="s">
        <v>334</v>
      </c>
      <c r="C150" s="62" t="s">
        <v>335</v>
      </c>
      <c r="D150" s="61" t="s">
        <v>152</v>
      </c>
      <c r="E150" s="106" t="n">
        <v>303.78</v>
      </c>
      <c r="F150" s="43" t="n">
        <v>64.78</v>
      </c>
      <c r="G150" s="26" t="n">
        <f aca="false">ROUND(F150*E150,2)</f>
        <v>19678.87</v>
      </c>
      <c r="H150" s="27"/>
      <c r="I150" s="9"/>
    </row>
    <row r="151" customFormat="false" ht="15.75" hidden="false" customHeight="true" outlineLevel="0" collapsed="false">
      <c r="A151" s="40" t="s">
        <v>336</v>
      </c>
      <c r="B151" s="21" t="s">
        <v>337</v>
      </c>
      <c r="C151" s="62" t="s">
        <v>338</v>
      </c>
      <c r="D151" s="61" t="s">
        <v>35</v>
      </c>
      <c r="E151" s="106" t="n">
        <v>177.36</v>
      </c>
      <c r="F151" s="43" t="n">
        <v>18.12</v>
      </c>
      <c r="G151" s="26" t="n">
        <f aca="false">ROUND(F151*E151,2)</f>
        <v>3213.76</v>
      </c>
      <c r="H151" s="27"/>
      <c r="I151" s="9"/>
    </row>
    <row r="152" customFormat="false" ht="15.75" hidden="false" customHeight="true" outlineLevel="0" collapsed="false">
      <c r="A152" s="40" t="s">
        <v>339</v>
      </c>
      <c r="B152" s="21" t="s">
        <v>340</v>
      </c>
      <c r="C152" s="62" t="s">
        <v>341</v>
      </c>
      <c r="D152" s="61" t="s">
        <v>35</v>
      </c>
      <c r="E152" s="106" t="n">
        <f aca="false">177.36+617.82</f>
        <v>795.18</v>
      </c>
      <c r="F152" s="43" t="n">
        <v>12.59</v>
      </c>
      <c r="G152" s="26" t="n">
        <f aca="false">ROUND(F152*E152,2)</f>
        <v>10011.32</v>
      </c>
      <c r="H152" s="27"/>
      <c r="I152" s="9"/>
    </row>
    <row r="153" customFormat="false" ht="15.75" hidden="false" customHeight="true" outlineLevel="0" collapsed="false">
      <c r="A153" s="40" t="s">
        <v>342</v>
      </c>
      <c r="B153" s="21" t="s">
        <v>343</v>
      </c>
      <c r="C153" s="62" t="s">
        <v>344</v>
      </c>
      <c r="D153" s="61" t="s">
        <v>35</v>
      </c>
      <c r="E153" s="76" t="n">
        <f aca="false">E152</f>
        <v>795.18</v>
      </c>
      <c r="F153" s="43" t="n">
        <v>5.72</v>
      </c>
      <c r="G153" s="26" t="n">
        <f aca="false">ROUND(F153*E153,2)</f>
        <v>4548.43</v>
      </c>
      <c r="H153" s="27"/>
      <c r="I153" s="9"/>
    </row>
    <row r="154" customFormat="false" ht="15" hidden="false" customHeight="false" outlineLevel="0" collapsed="false">
      <c r="A154" s="40" t="s">
        <v>345</v>
      </c>
      <c r="B154" s="21" t="s">
        <v>346</v>
      </c>
      <c r="C154" s="62" t="s">
        <v>347</v>
      </c>
      <c r="D154" s="61" t="s">
        <v>39</v>
      </c>
      <c r="E154" s="106" t="n">
        <v>2</v>
      </c>
      <c r="F154" s="43" t="n">
        <v>155.54</v>
      </c>
      <c r="G154" s="26" t="n">
        <f aca="false">ROUND(F154*E154,2)</f>
        <v>311.08</v>
      </c>
      <c r="H154" s="27"/>
      <c r="I154" s="9"/>
    </row>
    <row r="155" customFormat="false" ht="15" hidden="false" customHeight="false" outlineLevel="0" collapsed="false">
      <c r="A155" s="40" t="s">
        <v>348</v>
      </c>
      <c r="B155" s="21" t="s">
        <v>349</v>
      </c>
      <c r="C155" s="62" t="s">
        <v>350</v>
      </c>
      <c r="D155" s="61" t="s">
        <v>39</v>
      </c>
      <c r="E155" s="106" t="n">
        <v>5</v>
      </c>
      <c r="F155" s="43" t="n">
        <v>355.69</v>
      </c>
      <c r="G155" s="26" t="n">
        <f aca="false">ROUND(F155*E155,2)</f>
        <v>1778.45</v>
      </c>
      <c r="H155" s="27"/>
      <c r="I155" s="9"/>
    </row>
    <row r="156" customFormat="false" ht="15" hidden="false" customHeight="false" outlineLevel="0" collapsed="false">
      <c r="A156" s="40" t="s">
        <v>351</v>
      </c>
      <c r="B156" s="21" t="s">
        <v>352</v>
      </c>
      <c r="C156" s="62" t="s">
        <v>353</v>
      </c>
      <c r="D156" s="61" t="s">
        <v>39</v>
      </c>
      <c r="E156" s="106" t="n">
        <v>15</v>
      </c>
      <c r="F156" s="43" t="n">
        <v>80.92</v>
      </c>
      <c r="G156" s="26" t="n">
        <f aca="false">ROUND(F156*E156,2)</f>
        <v>1213.8</v>
      </c>
      <c r="H156" s="27"/>
      <c r="I156" s="9"/>
    </row>
    <row r="157" customFormat="false" ht="14.25" hidden="false" customHeight="true" outlineLevel="0" collapsed="false">
      <c r="A157" s="44" t="s">
        <v>354</v>
      </c>
      <c r="B157" s="44"/>
      <c r="C157" s="44"/>
      <c r="D157" s="44"/>
      <c r="E157" s="44"/>
      <c r="F157" s="44"/>
      <c r="G157" s="45" t="n">
        <f aca="false">G146+G137+G133+G129+G123+G113+G106+G103+G92+G85+G82+G99+G97</f>
        <v>1137865.23</v>
      </c>
      <c r="H157" s="46" t="n">
        <v>1026787.02</v>
      </c>
      <c r="I157" s="9"/>
    </row>
    <row r="158" customFormat="false" ht="14.25" hidden="false" customHeight="true" outlineLevel="0" collapsed="false">
      <c r="A158" s="113"/>
      <c r="B158" s="114"/>
      <c r="C158" s="93"/>
      <c r="D158" s="115"/>
      <c r="E158" s="35"/>
      <c r="F158" s="95"/>
      <c r="G158" s="26"/>
      <c r="H158" s="27"/>
      <c r="I158" s="9"/>
    </row>
    <row r="159" customFormat="false" ht="14.25" hidden="false" customHeight="true" outlineLevel="0" collapsed="false">
      <c r="A159" s="17" t="n">
        <v>7</v>
      </c>
      <c r="B159" s="56" t="s">
        <v>355</v>
      </c>
      <c r="C159" s="57"/>
      <c r="D159" s="57"/>
      <c r="E159" s="58"/>
      <c r="F159" s="14"/>
      <c r="G159" s="15"/>
      <c r="H159" s="16"/>
      <c r="I159" s="9"/>
    </row>
    <row r="160" customFormat="false" ht="15" hidden="false" customHeight="false" outlineLevel="0" collapsed="false">
      <c r="A160" s="20" t="s">
        <v>356</v>
      </c>
      <c r="B160" s="74" t="n">
        <v>96765</v>
      </c>
      <c r="C160" s="60" t="s">
        <v>357</v>
      </c>
      <c r="D160" s="61" t="s">
        <v>39</v>
      </c>
      <c r="E160" s="42" t="n">
        <v>4</v>
      </c>
      <c r="F160" s="43" t="n">
        <v>1461.58</v>
      </c>
      <c r="G160" s="26" t="n">
        <f aca="false">ROUND(F160*E160,2)</f>
        <v>5846.32</v>
      </c>
      <c r="H160" s="27"/>
      <c r="I160" s="9"/>
    </row>
    <row r="161" customFormat="false" ht="28.5" hidden="false" customHeight="true" outlineLevel="0" collapsed="false">
      <c r="A161" s="20" t="s">
        <v>358</v>
      </c>
      <c r="B161" s="74" t="n">
        <v>101915</v>
      </c>
      <c r="C161" s="60" t="s">
        <v>359</v>
      </c>
      <c r="D161" s="61" t="s">
        <v>39</v>
      </c>
      <c r="E161" s="42" t="n">
        <f aca="false">E160</f>
        <v>4</v>
      </c>
      <c r="F161" s="43" t="n">
        <v>362.44</v>
      </c>
      <c r="G161" s="26" t="n">
        <f aca="false">ROUND(F161*E161,2)</f>
        <v>1449.76</v>
      </c>
      <c r="H161" s="27"/>
      <c r="I161" s="9"/>
    </row>
    <row r="162" customFormat="false" ht="15" hidden="false" customHeight="false" outlineLevel="0" collapsed="false">
      <c r="A162" s="20" t="s">
        <v>360</v>
      </c>
      <c r="B162" s="74" t="n">
        <v>92367</v>
      </c>
      <c r="C162" s="60" t="s">
        <v>361</v>
      </c>
      <c r="D162" s="61" t="s">
        <v>152</v>
      </c>
      <c r="E162" s="42" t="n">
        <v>159.68</v>
      </c>
      <c r="F162" s="43" t="n">
        <v>129.81</v>
      </c>
      <c r="G162" s="26" t="n">
        <f aca="false">ROUND(F162*E162,2)</f>
        <v>20728.06</v>
      </c>
      <c r="H162" s="27"/>
      <c r="I162" s="9"/>
    </row>
    <row r="163" customFormat="false" ht="15" hidden="false" customHeight="false" outlineLevel="0" collapsed="false">
      <c r="A163" s="20" t="s">
        <v>362</v>
      </c>
      <c r="B163" s="74" t="n">
        <v>97495</v>
      </c>
      <c r="C163" s="60" t="s">
        <v>363</v>
      </c>
      <c r="D163" s="61" t="s">
        <v>39</v>
      </c>
      <c r="E163" s="42" t="n">
        <v>4</v>
      </c>
      <c r="F163" s="43" t="n">
        <v>531.56</v>
      </c>
      <c r="G163" s="26" t="n">
        <f aca="false">ROUND(F163*E163,2)</f>
        <v>2126.24</v>
      </c>
      <c r="H163" s="27"/>
      <c r="I163" s="9"/>
    </row>
    <row r="164" customFormat="false" ht="15" hidden="false" customHeight="false" outlineLevel="0" collapsed="false">
      <c r="A164" s="20" t="s">
        <v>364</v>
      </c>
      <c r="B164" s="74" t="n">
        <v>94473</v>
      </c>
      <c r="C164" s="60" t="s">
        <v>365</v>
      </c>
      <c r="D164" s="61" t="s">
        <v>39</v>
      </c>
      <c r="E164" s="42" t="n">
        <v>18</v>
      </c>
      <c r="F164" s="43" t="n">
        <v>114.22</v>
      </c>
      <c r="G164" s="26" t="n">
        <f aca="false">ROUND(F164*E164,2)</f>
        <v>2055.96</v>
      </c>
      <c r="H164" s="27"/>
      <c r="I164" s="9"/>
    </row>
    <row r="165" customFormat="false" ht="15" hidden="false" customHeight="false" outlineLevel="0" collapsed="false">
      <c r="A165" s="20" t="s">
        <v>366</v>
      </c>
      <c r="B165" s="74" t="n">
        <v>94474</v>
      </c>
      <c r="C165" s="60" t="s">
        <v>367</v>
      </c>
      <c r="D165" s="61" t="s">
        <v>39</v>
      </c>
      <c r="E165" s="42" t="n">
        <v>2</v>
      </c>
      <c r="F165" s="43" t="n">
        <v>124.27</v>
      </c>
      <c r="G165" s="26" t="n">
        <f aca="false">ROUND(F165*E165,2)</f>
        <v>248.54</v>
      </c>
      <c r="H165" s="27"/>
      <c r="I165" s="9"/>
    </row>
    <row r="166" customFormat="false" ht="15" hidden="false" customHeight="false" outlineLevel="0" collapsed="false">
      <c r="A166" s="20" t="s">
        <v>368</v>
      </c>
      <c r="B166" s="74" t="n">
        <v>94467</v>
      </c>
      <c r="C166" s="60" t="s">
        <v>369</v>
      </c>
      <c r="D166" s="61" t="s">
        <v>39</v>
      </c>
      <c r="E166" s="42" t="n">
        <v>28</v>
      </c>
      <c r="F166" s="43" t="n">
        <v>79.85</v>
      </c>
      <c r="G166" s="26" t="n">
        <f aca="false">ROUND(F166*E166,2)</f>
        <v>2235.8</v>
      </c>
      <c r="H166" s="27"/>
      <c r="I166" s="9"/>
    </row>
    <row r="167" customFormat="false" ht="15.75" hidden="false" customHeight="true" outlineLevel="0" collapsed="false">
      <c r="A167" s="20" t="s">
        <v>370</v>
      </c>
      <c r="B167" s="74" t="s">
        <v>371</v>
      </c>
      <c r="C167" s="60" t="s">
        <v>372</v>
      </c>
      <c r="D167" s="61" t="s">
        <v>39</v>
      </c>
      <c r="E167" s="42" t="n">
        <v>1</v>
      </c>
      <c r="F167" s="43" t="n">
        <v>531.63</v>
      </c>
      <c r="G167" s="26" t="n">
        <f aca="false">ROUND(F167*E167,2)</f>
        <v>531.63</v>
      </c>
      <c r="H167" s="90"/>
      <c r="I167" s="116" t="n">
        <v>377.93</v>
      </c>
    </row>
    <row r="168" customFormat="false" ht="15.75" hidden="false" customHeight="true" outlineLevel="0" collapsed="false">
      <c r="A168" s="20" t="s">
        <v>373</v>
      </c>
      <c r="B168" s="74" t="s">
        <v>374</v>
      </c>
      <c r="C168" s="60" t="s">
        <v>375</v>
      </c>
      <c r="D168" s="61" t="s">
        <v>39</v>
      </c>
      <c r="E168" s="42" t="n">
        <v>4</v>
      </c>
      <c r="F168" s="43" t="n">
        <v>426.03</v>
      </c>
      <c r="G168" s="26" t="n">
        <f aca="false">ROUND(F168*E168,2)</f>
        <v>1704.12</v>
      </c>
      <c r="H168" s="27"/>
      <c r="I168" s="9"/>
    </row>
    <row r="169" customFormat="false" ht="15.75" hidden="false" customHeight="true" outlineLevel="0" collapsed="false">
      <c r="A169" s="20" t="s">
        <v>376</v>
      </c>
      <c r="B169" s="74" t="s">
        <v>377</v>
      </c>
      <c r="C169" s="60" t="s">
        <v>378</v>
      </c>
      <c r="D169" s="61" t="s">
        <v>39</v>
      </c>
      <c r="E169" s="42" t="n">
        <v>4</v>
      </c>
      <c r="F169" s="43" t="n">
        <v>116.44</v>
      </c>
      <c r="G169" s="26" t="n">
        <f aca="false">ROUND(F169*E169,2)</f>
        <v>465.76</v>
      </c>
      <c r="H169" s="27"/>
      <c r="I169" s="9"/>
    </row>
    <row r="170" customFormat="false" ht="15.75" hidden="false" customHeight="true" outlineLevel="0" collapsed="false">
      <c r="A170" s="20" t="s">
        <v>379</v>
      </c>
      <c r="B170" s="74" t="s">
        <v>380</v>
      </c>
      <c r="C170" s="60" t="s">
        <v>381</v>
      </c>
      <c r="D170" s="61" t="s">
        <v>39</v>
      </c>
      <c r="E170" s="42" t="n">
        <v>8</v>
      </c>
      <c r="F170" s="43" t="n">
        <v>172.13</v>
      </c>
      <c r="G170" s="26" t="n">
        <f aca="false">ROUND(F170*E170,2)</f>
        <v>1377.04</v>
      </c>
      <c r="H170" s="27"/>
      <c r="I170" s="9"/>
    </row>
    <row r="171" customFormat="false" ht="15.75" hidden="false" customHeight="true" outlineLevel="0" collapsed="false">
      <c r="A171" s="20" t="s">
        <v>382</v>
      </c>
      <c r="B171" s="74" t="s">
        <v>383</v>
      </c>
      <c r="C171" s="60" t="s">
        <v>384</v>
      </c>
      <c r="D171" s="61" t="s">
        <v>39</v>
      </c>
      <c r="E171" s="42" t="n">
        <v>2</v>
      </c>
      <c r="F171" s="43" t="n">
        <v>177.43</v>
      </c>
      <c r="G171" s="26" t="n">
        <f aca="false">ROUND(F171*E171,2)</f>
        <v>354.86</v>
      </c>
      <c r="H171" s="27"/>
      <c r="I171" s="9"/>
    </row>
    <row r="172" customFormat="false" ht="15.75" hidden="false" customHeight="true" outlineLevel="0" collapsed="false">
      <c r="A172" s="20" t="s">
        <v>385</v>
      </c>
      <c r="B172" s="74" t="s">
        <v>386</v>
      </c>
      <c r="C172" s="60" t="s">
        <v>387</v>
      </c>
      <c r="D172" s="61" t="s">
        <v>39</v>
      </c>
      <c r="E172" s="42" t="n">
        <v>2</v>
      </c>
      <c r="F172" s="43" t="n">
        <v>201.81</v>
      </c>
      <c r="G172" s="26" t="n">
        <f aca="false">ROUND(F172*E172,2)</f>
        <v>403.62</v>
      </c>
      <c r="H172" s="90"/>
      <c r="I172" s="116" t="n">
        <v>204.12</v>
      </c>
    </row>
    <row r="173" customFormat="false" ht="15.75" hidden="false" customHeight="true" outlineLevel="0" collapsed="false">
      <c r="A173" s="20" t="s">
        <v>388</v>
      </c>
      <c r="B173" s="74" t="n">
        <v>97599</v>
      </c>
      <c r="C173" s="60" t="s">
        <v>389</v>
      </c>
      <c r="D173" s="61" t="s">
        <v>39</v>
      </c>
      <c r="E173" s="42" t="n">
        <v>11</v>
      </c>
      <c r="F173" s="43" t="n">
        <v>28.44</v>
      </c>
      <c r="G173" s="26" t="n">
        <f aca="false">ROUND(F173*E173,2)</f>
        <v>312.84</v>
      </c>
      <c r="H173" s="27"/>
      <c r="I173" s="9"/>
    </row>
    <row r="174" customFormat="false" ht="15.75" hidden="false" customHeight="true" outlineLevel="0" collapsed="false">
      <c r="A174" s="20" t="s">
        <v>390</v>
      </c>
      <c r="B174" s="74" t="s">
        <v>391</v>
      </c>
      <c r="C174" s="60" t="s">
        <v>392</v>
      </c>
      <c r="D174" s="61" t="s">
        <v>39</v>
      </c>
      <c r="E174" s="42" t="n">
        <v>39</v>
      </c>
      <c r="F174" s="43" t="n">
        <v>22.44</v>
      </c>
      <c r="G174" s="26" t="n">
        <f aca="false">ROUND(F174*E174,2)</f>
        <v>875.16</v>
      </c>
      <c r="H174" s="27"/>
      <c r="I174" s="9"/>
    </row>
    <row r="175" customFormat="false" ht="15.75" hidden="false" customHeight="true" outlineLevel="0" collapsed="false">
      <c r="A175" s="20" t="s">
        <v>393</v>
      </c>
      <c r="B175" s="74" t="s">
        <v>394</v>
      </c>
      <c r="C175" s="60" t="s">
        <v>395</v>
      </c>
      <c r="D175" s="61" t="s">
        <v>39</v>
      </c>
      <c r="E175" s="42" t="n">
        <v>1</v>
      </c>
      <c r="F175" s="43" t="n">
        <v>705.08</v>
      </c>
      <c r="G175" s="26" t="n">
        <f aca="false">ROUND(F175*E175,2)</f>
        <v>705.08</v>
      </c>
      <c r="H175" s="27"/>
      <c r="I175" s="9"/>
    </row>
    <row r="176" customFormat="false" ht="15.75" hidden="false" customHeight="true" outlineLevel="0" collapsed="false">
      <c r="A176" s="20" t="s">
        <v>396</v>
      </c>
      <c r="B176" s="74" t="s">
        <v>397</v>
      </c>
      <c r="C176" s="60" t="s">
        <v>398</v>
      </c>
      <c r="D176" s="61" t="s">
        <v>152</v>
      </c>
      <c r="E176" s="42" t="n">
        <v>1.5</v>
      </c>
      <c r="F176" s="43" t="n">
        <v>177.14</v>
      </c>
      <c r="G176" s="26" t="n">
        <f aca="false">ROUND(F176*E176,2)</f>
        <v>265.71</v>
      </c>
      <c r="H176" s="27"/>
      <c r="I176" s="9"/>
    </row>
    <row r="177" customFormat="false" ht="42.75" hidden="false" customHeight="true" outlineLevel="0" collapsed="false">
      <c r="A177" s="20" t="s">
        <v>399</v>
      </c>
      <c r="B177" s="74" t="s">
        <v>400</v>
      </c>
      <c r="C177" s="60" t="s">
        <v>401</v>
      </c>
      <c r="D177" s="61" t="s">
        <v>39</v>
      </c>
      <c r="E177" s="42" t="n">
        <v>1</v>
      </c>
      <c r="F177" s="43" t="n">
        <v>27983.66</v>
      </c>
      <c r="G177" s="26" t="n">
        <f aca="false">ROUND(F177*E177,2)</f>
        <v>27983.66</v>
      </c>
      <c r="H177" s="27"/>
      <c r="I177" s="9"/>
    </row>
    <row r="178" customFormat="false" ht="15" hidden="false" customHeight="false" outlineLevel="0" collapsed="false">
      <c r="A178" s="20" t="s">
        <v>402</v>
      </c>
      <c r="B178" s="74" t="s">
        <v>403</v>
      </c>
      <c r="C178" s="60" t="s">
        <v>404</v>
      </c>
      <c r="D178" s="61" t="s">
        <v>39</v>
      </c>
      <c r="E178" s="42" t="n">
        <v>1</v>
      </c>
      <c r="F178" s="43" t="n">
        <v>492.77</v>
      </c>
      <c r="G178" s="26" t="n">
        <f aca="false">ROUND(F178*E178,2)</f>
        <v>492.77</v>
      </c>
      <c r="H178" s="27"/>
      <c r="I178" s="9"/>
    </row>
    <row r="179" customFormat="false" ht="15" hidden="false" customHeight="false" outlineLevel="0" collapsed="false">
      <c r="A179" s="20" t="s">
        <v>405</v>
      </c>
      <c r="B179" s="74" t="n">
        <v>102118</v>
      </c>
      <c r="C179" s="60" t="s">
        <v>406</v>
      </c>
      <c r="D179" s="61" t="s">
        <v>39</v>
      </c>
      <c r="E179" s="42" t="n">
        <v>1</v>
      </c>
      <c r="F179" s="43" t="n">
        <v>2711.98</v>
      </c>
      <c r="G179" s="26" t="n">
        <f aca="false">ROUND(F179*E179,2)</f>
        <v>2711.98</v>
      </c>
      <c r="H179" s="27"/>
      <c r="I179" s="9"/>
    </row>
    <row r="180" customFormat="false" ht="14.25" hidden="false" customHeight="true" outlineLevel="0" collapsed="false">
      <c r="A180" s="28" t="s">
        <v>407</v>
      </c>
      <c r="B180" s="28"/>
      <c r="C180" s="28"/>
      <c r="D180" s="28"/>
      <c r="E180" s="28"/>
      <c r="F180" s="28"/>
      <c r="G180" s="45" t="n">
        <f aca="false">SUM(G160:G179)</f>
        <v>72874.91</v>
      </c>
      <c r="H180" s="46" t="n">
        <v>68794.56</v>
      </c>
      <c r="I180" s="9"/>
    </row>
    <row r="181" customFormat="false" ht="14.25" hidden="false" customHeight="true" outlineLevel="0" collapsed="false">
      <c r="A181" s="92"/>
      <c r="B181" s="32"/>
      <c r="C181" s="93"/>
      <c r="D181" s="94"/>
      <c r="E181" s="35"/>
      <c r="F181" s="95"/>
      <c r="G181" s="26"/>
      <c r="H181" s="27"/>
      <c r="I181" s="9"/>
    </row>
    <row r="182" customFormat="false" ht="14.25" hidden="false" customHeight="true" outlineLevel="0" collapsed="false">
      <c r="A182" s="36" t="n">
        <v>8</v>
      </c>
      <c r="B182" s="103" t="s">
        <v>408</v>
      </c>
      <c r="C182" s="103"/>
      <c r="D182" s="112"/>
      <c r="E182" s="39"/>
      <c r="F182" s="14"/>
      <c r="G182" s="15"/>
      <c r="H182" s="16"/>
      <c r="I182" s="9"/>
    </row>
    <row r="183" customFormat="false" ht="14.25" hidden="false" customHeight="true" outlineLevel="0" collapsed="false">
      <c r="A183" s="36" t="s">
        <v>409</v>
      </c>
      <c r="B183" s="103" t="s">
        <v>410</v>
      </c>
      <c r="C183" s="103"/>
      <c r="D183" s="112"/>
      <c r="E183" s="39"/>
      <c r="F183" s="14"/>
      <c r="G183" s="87" t="n">
        <f aca="false">SUM(G184:G227)</f>
        <v>65692.72</v>
      </c>
      <c r="H183" s="88"/>
      <c r="I183" s="9"/>
    </row>
    <row r="184" customFormat="false" ht="15" hidden="false" customHeight="false" outlineLevel="0" collapsed="false">
      <c r="A184" s="20" t="s">
        <v>411</v>
      </c>
      <c r="B184" s="74" t="n">
        <v>90373</v>
      </c>
      <c r="C184" s="60" t="s">
        <v>412</v>
      </c>
      <c r="D184" s="61" t="s">
        <v>39</v>
      </c>
      <c r="E184" s="42" t="n">
        <v>75</v>
      </c>
      <c r="F184" s="43" t="n">
        <v>16.57</v>
      </c>
      <c r="G184" s="26" t="n">
        <f aca="false">ROUND(F184*E184,2)</f>
        <v>1242.75</v>
      </c>
      <c r="H184" s="27"/>
      <c r="I184" s="9"/>
    </row>
    <row r="185" customFormat="false" ht="15" hidden="false" customHeight="false" outlineLevel="0" collapsed="false">
      <c r="A185" s="20" t="s">
        <v>413</v>
      </c>
      <c r="B185" s="74" t="n">
        <v>89366</v>
      </c>
      <c r="C185" s="60" t="s">
        <v>414</v>
      </c>
      <c r="D185" s="61" t="s">
        <v>39</v>
      </c>
      <c r="E185" s="42" t="n">
        <v>5</v>
      </c>
      <c r="F185" s="43" t="n">
        <v>18.23</v>
      </c>
      <c r="G185" s="26" t="n">
        <f aca="false">ROUND(F185*E185,2)</f>
        <v>91.15</v>
      </c>
      <c r="H185" s="27"/>
      <c r="I185" s="9"/>
    </row>
    <row r="186" customFormat="false" ht="15" hidden="false" customHeight="false" outlineLevel="0" collapsed="false">
      <c r="A186" s="20" t="s">
        <v>415</v>
      </c>
      <c r="B186" s="74" t="n">
        <v>89427</v>
      </c>
      <c r="C186" s="60" t="s">
        <v>416</v>
      </c>
      <c r="D186" s="61" t="s">
        <v>39</v>
      </c>
      <c r="E186" s="42" t="n">
        <v>10</v>
      </c>
      <c r="F186" s="43" t="n">
        <v>13.5</v>
      </c>
      <c r="G186" s="26" t="n">
        <f aca="false">ROUND(F186*E186,2)</f>
        <v>135</v>
      </c>
      <c r="H186" s="27"/>
      <c r="I186" s="9"/>
    </row>
    <row r="187" customFormat="false" ht="15" hidden="false" customHeight="false" outlineLevel="0" collapsed="false">
      <c r="A187" s="20" t="s">
        <v>417</v>
      </c>
      <c r="B187" s="74" t="s">
        <v>418</v>
      </c>
      <c r="C187" s="60" t="s">
        <v>419</v>
      </c>
      <c r="D187" s="61" t="s">
        <v>39</v>
      </c>
      <c r="E187" s="42" t="n">
        <v>21</v>
      </c>
      <c r="F187" s="43" t="n">
        <v>80.98</v>
      </c>
      <c r="G187" s="26" t="n">
        <f aca="false">ROUND(F187*E187,2)</f>
        <v>1700.58</v>
      </c>
      <c r="H187" s="27"/>
      <c r="I187" s="9"/>
    </row>
    <row r="188" customFormat="false" ht="15" hidden="false" customHeight="false" outlineLevel="0" collapsed="false">
      <c r="A188" s="20" t="s">
        <v>420</v>
      </c>
      <c r="B188" s="74" t="s">
        <v>421</v>
      </c>
      <c r="C188" s="60" t="s">
        <v>422</v>
      </c>
      <c r="D188" s="61" t="s">
        <v>39</v>
      </c>
      <c r="E188" s="42" t="n">
        <v>5</v>
      </c>
      <c r="F188" s="43" t="n">
        <v>93.27</v>
      </c>
      <c r="G188" s="26" t="n">
        <f aca="false">ROUND(F188*E188,2)</f>
        <v>466.35</v>
      </c>
      <c r="H188" s="27"/>
      <c r="I188" s="9"/>
    </row>
    <row r="189" customFormat="false" ht="15" hidden="false" customHeight="false" outlineLevel="0" collapsed="false">
      <c r="A189" s="20" t="s">
        <v>423</v>
      </c>
      <c r="B189" s="74" t="n">
        <v>89383</v>
      </c>
      <c r="C189" s="60" t="s">
        <v>424</v>
      </c>
      <c r="D189" s="61" t="s">
        <v>39</v>
      </c>
      <c r="E189" s="42" t="n">
        <v>42</v>
      </c>
      <c r="F189" s="43" t="n">
        <v>6.73</v>
      </c>
      <c r="G189" s="26" t="n">
        <f aca="false">ROUND(F189*E189,2)</f>
        <v>282.66</v>
      </c>
      <c r="H189" s="27"/>
      <c r="I189" s="9"/>
    </row>
    <row r="190" customFormat="false" ht="15" hidden="false" customHeight="false" outlineLevel="0" collapsed="false">
      <c r="A190" s="20" t="s">
        <v>425</v>
      </c>
      <c r="B190" s="74" t="n">
        <v>89391</v>
      </c>
      <c r="C190" s="60" t="s">
        <v>426</v>
      </c>
      <c r="D190" s="61" t="s">
        <v>39</v>
      </c>
      <c r="E190" s="42" t="n">
        <v>10</v>
      </c>
      <c r="F190" s="43" t="n">
        <v>9.28</v>
      </c>
      <c r="G190" s="26" t="n">
        <f aca="false">ROUND(F190*E190,2)</f>
        <v>92.8</v>
      </c>
      <c r="H190" s="27"/>
      <c r="I190" s="9"/>
    </row>
    <row r="191" customFormat="false" ht="15" hidden="false" customHeight="false" outlineLevel="0" collapsed="false">
      <c r="A191" s="20" t="s">
        <v>427</v>
      </c>
      <c r="B191" s="74" t="n">
        <v>94703</v>
      </c>
      <c r="C191" s="60" t="s">
        <v>428</v>
      </c>
      <c r="D191" s="61" t="s">
        <v>39</v>
      </c>
      <c r="E191" s="42" t="n">
        <v>1</v>
      </c>
      <c r="F191" s="43" t="n">
        <v>23.9</v>
      </c>
      <c r="G191" s="26" t="n">
        <f aca="false">ROUND(F191*E191,2)</f>
        <v>23.9</v>
      </c>
      <c r="H191" s="27"/>
      <c r="I191" s="9"/>
    </row>
    <row r="192" customFormat="false" ht="15" hidden="false" customHeight="false" outlineLevel="0" collapsed="false">
      <c r="A192" s="20" t="s">
        <v>429</v>
      </c>
      <c r="B192" s="74" t="n">
        <v>94796</v>
      </c>
      <c r="C192" s="60" t="s">
        <v>430</v>
      </c>
      <c r="D192" s="61" t="s">
        <v>39</v>
      </c>
      <c r="E192" s="42" t="n">
        <v>1</v>
      </c>
      <c r="F192" s="43" t="n">
        <v>38.78</v>
      </c>
      <c r="G192" s="26" t="n">
        <f aca="false">ROUND(F192*E192,2)</f>
        <v>38.78</v>
      </c>
      <c r="H192" s="27"/>
      <c r="I192" s="9"/>
    </row>
    <row r="193" customFormat="false" ht="15" hidden="false" customHeight="false" outlineLevel="0" collapsed="false">
      <c r="A193" s="20" t="s">
        <v>431</v>
      </c>
      <c r="B193" s="74" t="n">
        <v>94707</v>
      </c>
      <c r="C193" s="60" t="s">
        <v>432</v>
      </c>
      <c r="D193" s="61" t="s">
        <v>39</v>
      </c>
      <c r="E193" s="42" t="n">
        <v>1</v>
      </c>
      <c r="F193" s="43" t="n">
        <v>63.45</v>
      </c>
      <c r="G193" s="26" t="n">
        <f aca="false">ROUND(F193*E193,2)</f>
        <v>63.45</v>
      </c>
      <c r="H193" s="27"/>
      <c r="I193" s="9"/>
    </row>
    <row r="194" customFormat="false" ht="15" hidden="false" customHeight="false" outlineLevel="0" collapsed="false">
      <c r="A194" s="20" t="s">
        <v>433</v>
      </c>
      <c r="B194" s="74" t="n">
        <v>89408</v>
      </c>
      <c r="C194" s="60" t="s">
        <v>434</v>
      </c>
      <c r="D194" s="61" t="s">
        <v>39</v>
      </c>
      <c r="E194" s="42" t="n">
        <v>53</v>
      </c>
      <c r="F194" s="43" t="n">
        <v>6.03</v>
      </c>
      <c r="G194" s="26" t="n">
        <f aca="false">ROUND(F194*E194,2)</f>
        <v>319.59</v>
      </c>
      <c r="H194" s="27"/>
      <c r="I194" s="9"/>
    </row>
    <row r="195" customFormat="false" ht="15" hidden="false" customHeight="false" outlineLevel="0" collapsed="false">
      <c r="A195" s="20" t="s">
        <v>435</v>
      </c>
      <c r="B195" s="74" t="n">
        <v>89413</v>
      </c>
      <c r="C195" s="60" t="s">
        <v>436</v>
      </c>
      <c r="D195" s="61" t="s">
        <v>39</v>
      </c>
      <c r="E195" s="42" t="n">
        <v>8</v>
      </c>
      <c r="F195" s="43" t="n">
        <v>9.24</v>
      </c>
      <c r="G195" s="26" t="n">
        <f aca="false">ROUND(F195*E195,2)</f>
        <v>73.92</v>
      </c>
      <c r="H195" s="27"/>
      <c r="I195" s="9"/>
    </row>
    <row r="196" customFormat="false" ht="15" hidden="false" customHeight="false" outlineLevel="0" collapsed="false">
      <c r="A196" s="20" t="s">
        <v>437</v>
      </c>
      <c r="B196" s="74" t="n">
        <v>89497</v>
      </c>
      <c r="C196" s="60" t="s">
        <v>438</v>
      </c>
      <c r="D196" s="61" t="s">
        <v>39</v>
      </c>
      <c r="E196" s="42" t="n">
        <v>2</v>
      </c>
      <c r="F196" s="43" t="n">
        <v>13.17</v>
      </c>
      <c r="G196" s="26" t="n">
        <f aca="false">ROUND(F196*E196,2)</f>
        <v>26.34</v>
      </c>
      <c r="H196" s="27"/>
      <c r="I196" s="9"/>
    </row>
    <row r="197" customFormat="false" ht="15" hidden="false" customHeight="false" outlineLevel="0" collapsed="false">
      <c r="A197" s="20" t="s">
        <v>439</v>
      </c>
      <c r="B197" s="74" t="n">
        <v>94680</v>
      </c>
      <c r="C197" s="60" t="s">
        <v>440</v>
      </c>
      <c r="D197" s="61" t="s">
        <v>39</v>
      </c>
      <c r="E197" s="42" t="n">
        <v>6</v>
      </c>
      <c r="F197" s="43" t="n">
        <v>53.5</v>
      </c>
      <c r="G197" s="26" t="n">
        <f aca="false">ROUND(F197*E197,2)</f>
        <v>321</v>
      </c>
      <c r="H197" s="27"/>
      <c r="I197" s="9"/>
    </row>
    <row r="198" customFormat="false" ht="15" hidden="false" customHeight="false" outlineLevel="0" collapsed="false">
      <c r="A198" s="20" t="s">
        <v>441</v>
      </c>
      <c r="B198" s="74" t="s">
        <v>442</v>
      </c>
      <c r="C198" s="60" t="s">
        <v>443</v>
      </c>
      <c r="D198" s="61" t="s">
        <v>39</v>
      </c>
      <c r="E198" s="42" t="n">
        <v>40</v>
      </c>
      <c r="F198" s="43" t="n">
        <v>14.91</v>
      </c>
      <c r="G198" s="26" t="n">
        <f aca="false">ROUND(F198*E198,2)</f>
        <v>596.4</v>
      </c>
      <c r="H198" s="27"/>
      <c r="I198" s="9" t="s">
        <v>444</v>
      </c>
    </row>
    <row r="199" customFormat="false" ht="15" hidden="false" customHeight="false" outlineLevel="0" collapsed="false">
      <c r="A199" s="20" t="s">
        <v>445</v>
      </c>
      <c r="B199" s="74" t="n">
        <v>89386</v>
      </c>
      <c r="C199" s="60" t="s">
        <v>446</v>
      </c>
      <c r="D199" s="61" t="s">
        <v>39</v>
      </c>
      <c r="E199" s="42" t="n">
        <v>3</v>
      </c>
      <c r="F199" s="43" t="n">
        <v>9.43</v>
      </c>
      <c r="G199" s="26" t="n">
        <f aca="false">ROUND(F199*E199,2)</f>
        <v>28.29</v>
      </c>
      <c r="H199" s="27"/>
      <c r="I199" s="9"/>
    </row>
    <row r="200" customFormat="false" ht="15" hidden="false" customHeight="false" outlineLevel="0" collapsed="false">
      <c r="A200" s="20" t="s">
        <v>447</v>
      </c>
      <c r="B200" s="74" t="n">
        <v>89378</v>
      </c>
      <c r="C200" s="60" t="s">
        <v>448</v>
      </c>
      <c r="D200" s="61" t="s">
        <v>39</v>
      </c>
      <c r="E200" s="42" t="n">
        <v>24</v>
      </c>
      <c r="F200" s="43" t="n">
        <v>6.59</v>
      </c>
      <c r="G200" s="26" t="n">
        <f aca="false">ROUND(F200*E200,2)</f>
        <v>158.16</v>
      </c>
      <c r="H200" s="27"/>
      <c r="I200" s="9"/>
    </row>
    <row r="201" customFormat="false" ht="15" hidden="false" customHeight="false" outlineLevel="0" collapsed="false">
      <c r="A201" s="20" t="s">
        <v>449</v>
      </c>
      <c r="B201" s="74" t="n">
        <v>89356</v>
      </c>
      <c r="C201" s="60" t="s">
        <v>450</v>
      </c>
      <c r="D201" s="61" t="s">
        <v>152</v>
      </c>
      <c r="E201" s="42" t="n">
        <v>240</v>
      </c>
      <c r="F201" s="43" t="n">
        <v>22.25</v>
      </c>
      <c r="G201" s="26" t="n">
        <f aca="false">ROUND(F201*E201,2)</f>
        <v>5340</v>
      </c>
      <c r="H201" s="27"/>
      <c r="I201" s="9"/>
    </row>
    <row r="202" customFormat="false" ht="15" hidden="false" customHeight="false" outlineLevel="0" collapsed="false">
      <c r="A202" s="20" t="s">
        <v>451</v>
      </c>
      <c r="B202" s="74" t="n">
        <v>89357</v>
      </c>
      <c r="C202" s="60" t="s">
        <v>452</v>
      </c>
      <c r="D202" s="61" t="s">
        <v>152</v>
      </c>
      <c r="E202" s="42" t="n">
        <v>120</v>
      </c>
      <c r="F202" s="43" t="n">
        <v>32.58</v>
      </c>
      <c r="G202" s="26" t="n">
        <f aca="false">ROUND(F202*E202,2)</f>
        <v>3909.6</v>
      </c>
      <c r="H202" s="27"/>
      <c r="I202" s="9"/>
    </row>
    <row r="203" customFormat="false" ht="15.75" hidden="false" customHeight="true" outlineLevel="0" collapsed="false">
      <c r="A203" s="20" t="s">
        <v>453</v>
      </c>
      <c r="B203" s="74" t="n">
        <v>89448</v>
      </c>
      <c r="C203" s="60" t="s">
        <v>454</v>
      </c>
      <c r="D203" s="61" t="s">
        <v>152</v>
      </c>
      <c r="E203" s="42" t="n">
        <v>3</v>
      </c>
      <c r="F203" s="43" t="n">
        <v>19.85</v>
      </c>
      <c r="G203" s="26" t="n">
        <f aca="false">ROUND(F203*E203,2)</f>
        <v>59.55</v>
      </c>
      <c r="H203" s="27"/>
      <c r="I203" s="9"/>
    </row>
    <row r="204" customFormat="false" ht="15" hidden="false" customHeight="false" outlineLevel="0" collapsed="false">
      <c r="A204" s="20" t="s">
        <v>455</v>
      </c>
      <c r="B204" s="74" t="n">
        <v>89449</v>
      </c>
      <c r="C204" s="60" t="s">
        <v>456</v>
      </c>
      <c r="D204" s="61" t="s">
        <v>152</v>
      </c>
      <c r="E204" s="42" t="n">
        <v>6</v>
      </c>
      <c r="F204" s="43" t="n">
        <v>22.82</v>
      </c>
      <c r="G204" s="26" t="n">
        <f aca="false">ROUND(F204*E204,2)</f>
        <v>136.92</v>
      </c>
      <c r="H204" s="27"/>
      <c r="I204" s="9"/>
    </row>
    <row r="205" customFormat="false" ht="15" hidden="false" customHeight="false" outlineLevel="0" collapsed="false">
      <c r="A205" s="20" t="s">
        <v>457</v>
      </c>
      <c r="B205" s="74" t="n">
        <v>94652</v>
      </c>
      <c r="C205" s="60" t="s">
        <v>458</v>
      </c>
      <c r="D205" s="61" t="s">
        <v>152</v>
      </c>
      <c r="E205" s="42" t="n">
        <v>120</v>
      </c>
      <c r="F205" s="43" t="n">
        <v>47.47</v>
      </c>
      <c r="G205" s="26" t="n">
        <f aca="false">ROUND(F205*E205,2)</f>
        <v>5696.4</v>
      </c>
      <c r="H205" s="27"/>
      <c r="I205" s="9"/>
    </row>
    <row r="206" customFormat="false" ht="15" hidden="false" customHeight="false" outlineLevel="0" collapsed="false">
      <c r="A206" s="20" t="s">
        <v>459</v>
      </c>
      <c r="B206" s="74" t="s">
        <v>460</v>
      </c>
      <c r="C206" s="60" t="s">
        <v>461</v>
      </c>
      <c r="D206" s="61" t="s">
        <v>39</v>
      </c>
      <c r="E206" s="42" t="n">
        <v>2</v>
      </c>
      <c r="F206" s="43" t="n">
        <v>7.24</v>
      </c>
      <c r="G206" s="26" t="n">
        <f aca="false">ROUND(F206*E206,2)</f>
        <v>14.48</v>
      </c>
      <c r="H206" s="27"/>
      <c r="I206" s="9" t="s">
        <v>462</v>
      </c>
    </row>
    <row r="207" customFormat="false" ht="15" hidden="false" customHeight="false" outlineLevel="0" collapsed="false">
      <c r="A207" s="20" t="s">
        <v>463</v>
      </c>
      <c r="B207" s="74" t="s">
        <v>464</v>
      </c>
      <c r="C207" s="60" t="s">
        <v>465</v>
      </c>
      <c r="D207" s="61" t="s">
        <v>39</v>
      </c>
      <c r="E207" s="42" t="n">
        <v>6</v>
      </c>
      <c r="F207" s="43" t="n">
        <v>20.39</v>
      </c>
      <c r="G207" s="26" t="n">
        <f aca="false">ROUND(F207*E207,2)</f>
        <v>122.34</v>
      </c>
      <c r="H207" s="27"/>
      <c r="I207" s="9" t="s">
        <v>462</v>
      </c>
    </row>
    <row r="208" customFormat="false" ht="15" hidden="false" customHeight="false" outlineLevel="0" collapsed="false">
      <c r="A208" s="20" t="s">
        <v>466</v>
      </c>
      <c r="B208" s="74" t="s">
        <v>467</v>
      </c>
      <c r="C208" s="60" t="s">
        <v>468</v>
      </c>
      <c r="D208" s="61" t="s">
        <v>39</v>
      </c>
      <c r="E208" s="42" t="n">
        <v>9</v>
      </c>
      <c r="F208" s="43" t="n">
        <v>23.13</v>
      </c>
      <c r="G208" s="26" t="n">
        <f aca="false">ROUND(F208*E208,2)</f>
        <v>208.17</v>
      </c>
      <c r="H208" s="27"/>
      <c r="I208" s="9" t="s">
        <v>462</v>
      </c>
    </row>
    <row r="209" customFormat="false" ht="15" hidden="false" customHeight="false" outlineLevel="0" collapsed="false">
      <c r="A209" s="20" t="s">
        <v>469</v>
      </c>
      <c r="B209" s="74" t="s">
        <v>470</v>
      </c>
      <c r="C209" s="60" t="s">
        <v>471</v>
      </c>
      <c r="D209" s="61" t="s">
        <v>39</v>
      </c>
      <c r="E209" s="42" t="n">
        <v>1</v>
      </c>
      <c r="F209" s="43" t="n">
        <v>24.41</v>
      </c>
      <c r="G209" s="26" t="n">
        <f aca="false">ROUND(F209*E209,2)</f>
        <v>24.41</v>
      </c>
      <c r="H209" s="27"/>
      <c r="I209" s="9" t="s">
        <v>462</v>
      </c>
    </row>
    <row r="210" customFormat="false" ht="15" hidden="false" customHeight="false" outlineLevel="0" collapsed="false">
      <c r="A210" s="20" t="s">
        <v>472</v>
      </c>
      <c r="B210" s="74" t="n">
        <v>89395</v>
      </c>
      <c r="C210" s="60" t="s">
        <v>473</v>
      </c>
      <c r="D210" s="61" t="s">
        <v>39</v>
      </c>
      <c r="E210" s="42" t="n">
        <v>40</v>
      </c>
      <c r="F210" s="43" t="n">
        <v>12.22</v>
      </c>
      <c r="G210" s="26" t="n">
        <f aca="false">ROUND(F210*E210,2)</f>
        <v>488.8</v>
      </c>
      <c r="H210" s="27"/>
      <c r="I210" s="9"/>
    </row>
    <row r="211" customFormat="false" ht="15" hidden="false" customHeight="false" outlineLevel="0" collapsed="false">
      <c r="A211" s="20" t="s">
        <v>474</v>
      </c>
      <c r="B211" s="74" t="n">
        <v>89398</v>
      </c>
      <c r="C211" s="60" t="s">
        <v>475</v>
      </c>
      <c r="D211" s="61" t="s">
        <v>39</v>
      </c>
      <c r="E211" s="42" t="n">
        <v>24</v>
      </c>
      <c r="F211" s="43" t="n">
        <v>18.66</v>
      </c>
      <c r="G211" s="26" t="n">
        <f aca="false">ROUND(F211*E211,2)</f>
        <v>447.84</v>
      </c>
      <c r="H211" s="27"/>
      <c r="I211" s="9"/>
    </row>
    <row r="212" customFormat="false" ht="15" hidden="false" customHeight="false" outlineLevel="0" collapsed="false">
      <c r="A212" s="20" t="s">
        <v>476</v>
      </c>
      <c r="B212" s="74" t="n">
        <v>89628</v>
      </c>
      <c r="C212" s="60" t="s">
        <v>477</v>
      </c>
      <c r="D212" s="61" t="s">
        <v>39</v>
      </c>
      <c r="E212" s="42" t="n">
        <v>17</v>
      </c>
      <c r="F212" s="43" t="n">
        <v>56.63</v>
      </c>
      <c r="G212" s="26" t="n">
        <f aca="false">ROUND(F212*E212,2)</f>
        <v>962.71</v>
      </c>
      <c r="H212" s="27"/>
      <c r="I212" s="9"/>
    </row>
    <row r="213" customFormat="false" ht="15" hidden="false" customHeight="false" outlineLevel="0" collapsed="false">
      <c r="A213" s="20" t="s">
        <v>478</v>
      </c>
      <c r="B213" s="74" t="n">
        <v>89400</v>
      </c>
      <c r="C213" s="60" t="s">
        <v>479</v>
      </c>
      <c r="D213" s="61" t="s">
        <v>39</v>
      </c>
      <c r="E213" s="42" t="n">
        <v>1</v>
      </c>
      <c r="F213" s="43" t="n">
        <v>21.58</v>
      </c>
      <c r="G213" s="26" t="n">
        <f aca="false">ROUND(F213*E213,2)</f>
        <v>21.58</v>
      </c>
      <c r="H213" s="27"/>
      <c r="I213" s="9"/>
    </row>
    <row r="214" customFormat="false" ht="15" hidden="false" customHeight="false" outlineLevel="0" collapsed="false">
      <c r="A214" s="20" t="s">
        <v>480</v>
      </c>
      <c r="B214" s="74" t="s">
        <v>481</v>
      </c>
      <c r="C214" s="60" t="s">
        <v>482</v>
      </c>
      <c r="D214" s="61" t="s">
        <v>39</v>
      </c>
      <c r="E214" s="42" t="n">
        <v>1</v>
      </c>
      <c r="F214" s="43" t="n">
        <v>31.24</v>
      </c>
      <c r="G214" s="26" t="n">
        <f aca="false">ROUND(F214*E214,2)</f>
        <v>31.24</v>
      </c>
      <c r="H214" s="27"/>
      <c r="I214" s="9"/>
    </row>
    <row r="215" customFormat="false" ht="15" hidden="false" customHeight="false" outlineLevel="0" collapsed="false">
      <c r="A215" s="20" t="s">
        <v>483</v>
      </c>
      <c r="B215" s="74" t="n">
        <v>94489</v>
      </c>
      <c r="C215" s="60" t="s">
        <v>484</v>
      </c>
      <c r="D215" s="61" t="s">
        <v>39</v>
      </c>
      <c r="E215" s="42" t="n">
        <v>2</v>
      </c>
      <c r="F215" s="43" t="n">
        <v>24.69</v>
      </c>
      <c r="G215" s="26" t="n">
        <f aca="false">ROUND(F215*E215,2)</f>
        <v>49.38</v>
      </c>
      <c r="H215" s="27"/>
      <c r="I215" s="9"/>
    </row>
    <row r="216" customFormat="false" ht="15" hidden="false" customHeight="false" outlineLevel="0" collapsed="false">
      <c r="A216" s="20" t="s">
        <v>485</v>
      </c>
      <c r="B216" s="74" t="n">
        <v>94490</v>
      </c>
      <c r="C216" s="60" t="s">
        <v>486</v>
      </c>
      <c r="D216" s="61" t="s">
        <v>39</v>
      </c>
      <c r="E216" s="42" t="n">
        <v>5</v>
      </c>
      <c r="F216" s="43" t="n">
        <v>36.31</v>
      </c>
      <c r="G216" s="26" t="n">
        <f aca="false">ROUND(F216*E216,2)</f>
        <v>181.55</v>
      </c>
      <c r="H216" s="27"/>
      <c r="I216" s="9"/>
    </row>
    <row r="217" customFormat="false" ht="15" hidden="false" customHeight="false" outlineLevel="0" collapsed="false">
      <c r="A217" s="20" t="s">
        <v>487</v>
      </c>
      <c r="B217" s="74" t="n">
        <v>94493</v>
      </c>
      <c r="C217" s="60" t="s">
        <v>488</v>
      </c>
      <c r="D217" s="61" t="s">
        <v>39</v>
      </c>
      <c r="E217" s="42" t="n">
        <v>17</v>
      </c>
      <c r="F217" s="43" t="n">
        <v>93.31</v>
      </c>
      <c r="G217" s="26" t="n">
        <f aca="false">ROUND(F217*E217,2)</f>
        <v>1586.27</v>
      </c>
      <c r="H217" s="27"/>
      <c r="I217" s="9"/>
    </row>
    <row r="218" customFormat="false" ht="15" hidden="false" customHeight="false" outlineLevel="0" collapsed="false">
      <c r="A218" s="20" t="s">
        <v>489</v>
      </c>
      <c r="B218" s="74" t="n">
        <v>89985</v>
      </c>
      <c r="C218" s="60" t="s">
        <v>490</v>
      </c>
      <c r="D218" s="61" t="s">
        <v>39</v>
      </c>
      <c r="E218" s="42" t="n">
        <v>8</v>
      </c>
      <c r="F218" s="43" t="n">
        <v>106.89</v>
      </c>
      <c r="G218" s="26" t="n">
        <f aca="false">ROUND(F218*E218,2)</f>
        <v>855.12</v>
      </c>
      <c r="H218" s="27"/>
      <c r="I218" s="9"/>
    </row>
    <row r="219" customFormat="false" ht="15" hidden="false" customHeight="false" outlineLevel="0" collapsed="false">
      <c r="A219" s="20" t="s">
        <v>491</v>
      </c>
      <c r="B219" s="74" t="n">
        <v>89426</v>
      </c>
      <c r="C219" s="60" t="s">
        <v>492</v>
      </c>
      <c r="D219" s="61" t="s">
        <v>39</v>
      </c>
      <c r="E219" s="42" t="n">
        <v>19</v>
      </c>
      <c r="F219" s="43" t="n">
        <v>9.02</v>
      </c>
      <c r="G219" s="26" t="n">
        <f aca="false">ROUND(F219*E219,2)</f>
        <v>171.38</v>
      </c>
      <c r="H219" s="27"/>
      <c r="I219" s="9"/>
    </row>
    <row r="220" customFormat="false" ht="15" hidden="false" customHeight="false" outlineLevel="0" collapsed="false">
      <c r="A220" s="20" t="s">
        <v>493</v>
      </c>
      <c r="B220" s="74" t="n">
        <v>89433</v>
      </c>
      <c r="C220" s="60" t="s">
        <v>494</v>
      </c>
      <c r="D220" s="61" t="s">
        <v>39</v>
      </c>
      <c r="E220" s="42" t="n">
        <v>2</v>
      </c>
      <c r="F220" s="43" t="n">
        <v>10.98</v>
      </c>
      <c r="G220" s="26" t="n">
        <f aca="false">ROUND(F220*E220,2)</f>
        <v>21.96</v>
      </c>
      <c r="H220" s="27"/>
      <c r="I220" s="9"/>
    </row>
    <row r="221" customFormat="false" ht="15" hidden="false" customHeight="false" outlineLevel="0" collapsed="false">
      <c r="A221" s="20" t="s">
        <v>495</v>
      </c>
      <c r="B221" s="74" t="n">
        <v>89605</v>
      </c>
      <c r="C221" s="60" t="s">
        <v>496</v>
      </c>
      <c r="D221" s="61" t="s">
        <v>39</v>
      </c>
      <c r="E221" s="42" t="n">
        <v>2</v>
      </c>
      <c r="F221" s="43" t="n">
        <v>24.05</v>
      </c>
      <c r="G221" s="26" t="n">
        <f aca="false">ROUND(F221*E221,2)</f>
        <v>48.1</v>
      </c>
      <c r="H221" s="27"/>
      <c r="I221" s="9"/>
    </row>
    <row r="222" customFormat="false" ht="15" hidden="false" customHeight="false" outlineLevel="0" collapsed="false">
      <c r="A222" s="20" t="s">
        <v>497</v>
      </c>
      <c r="B222" s="74" t="n">
        <v>89502</v>
      </c>
      <c r="C222" s="60" t="s">
        <v>498</v>
      </c>
      <c r="D222" s="61" t="s">
        <v>39</v>
      </c>
      <c r="E222" s="42" t="n">
        <v>2</v>
      </c>
      <c r="F222" s="43" t="n">
        <v>18.11</v>
      </c>
      <c r="G222" s="26" t="n">
        <f aca="false">ROUND(F222*E222,2)</f>
        <v>36.22</v>
      </c>
      <c r="H222" s="27"/>
      <c r="I222" s="9"/>
    </row>
    <row r="223" customFormat="false" ht="15" hidden="false" customHeight="false" outlineLevel="0" collapsed="false">
      <c r="A223" s="20" t="s">
        <v>499</v>
      </c>
      <c r="B223" s="74" t="n">
        <v>86887</v>
      </c>
      <c r="C223" s="60" t="s">
        <v>500</v>
      </c>
      <c r="D223" s="61" t="s">
        <v>39</v>
      </c>
      <c r="E223" s="42" t="n">
        <v>26</v>
      </c>
      <c r="F223" s="43" t="n">
        <v>49.85</v>
      </c>
      <c r="G223" s="26" t="n">
        <f aca="false">ROUND(F223*E223,2)</f>
        <v>1296.1</v>
      </c>
      <c r="H223" s="27"/>
      <c r="I223" s="9"/>
    </row>
    <row r="224" customFormat="false" ht="15" hidden="false" customHeight="false" outlineLevel="0" collapsed="false">
      <c r="A224" s="20" t="s">
        <v>501</v>
      </c>
      <c r="B224" s="74" t="n">
        <v>7107376</v>
      </c>
      <c r="C224" s="60" t="s">
        <v>502</v>
      </c>
      <c r="D224" s="61" t="s">
        <v>39</v>
      </c>
      <c r="E224" s="42" t="n">
        <v>1</v>
      </c>
      <c r="F224" s="43" t="n">
        <v>35768.86</v>
      </c>
      <c r="G224" s="26" t="n">
        <f aca="false">ROUND(F224*E224,2)</f>
        <v>35768.86</v>
      </c>
      <c r="H224" s="27"/>
      <c r="I224" s="9" t="s">
        <v>503</v>
      </c>
    </row>
    <row r="225" customFormat="false" ht="15" hidden="false" customHeight="false" outlineLevel="0" collapsed="false">
      <c r="A225" s="20" t="s">
        <v>504</v>
      </c>
      <c r="B225" s="74" t="s">
        <v>505</v>
      </c>
      <c r="C225" s="60" t="s">
        <v>506</v>
      </c>
      <c r="D225" s="61" t="s">
        <v>39</v>
      </c>
      <c r="E225" s="42" t="n">
        <v>1</v>
      </c>
      <c r="F225" s="43" t="n">
        <v>2302</v>
      </c>
      <c r="G225" s="26" t="n">
        <f aca="false">ROUND(F225*E225,2)</f>
        <v>2302</v>
      </c>
      <c r="H225" s="27"/>
      <c r="I225" s="9"/>
    </row>
    <row r="226" customFormat="false" ht="15.75" hidden="false" customHeight="true" outlineLevel="0" collapsed="false">
      <c r="A226" s="20" t="s">
        <v>507</v>
      </c>
      <c r="B226" s="74" t="n">
        <v>103009</v>
      </c>
      <c r="C226" s="60" t="s">
        <v>508</v>
      </c>
      <c r="D226" s="61" t="s">
        <v>39</v>
      </c>
      <c r="E226" s="42" t="n">
        <v>1</v>
      </c>
      <c r="F226" s="43" t="n">
        <v>201.14</v>
      </c>
      <c r="G226" s="26" t="n">
        <f aca="false">ROUND(F226*E226,2)</f>
        <v>201.14</v>
      </c>
      <c r="H226" s="27"/>
      <c r="I226" s="9"/>
    </row>
    <row r="227" customFormat="false" ht="15" hidden="false" customHeight="false" outlineLevel="0" collapsed="false">
      <c r="A227" s="20" t="s">
        <v>509</v>
      </c>
      <c r="B227" s="74" t="n">
        <v>89610</v>
      </c>
      <c r="C227" s="60" t="s">
        <v>510</v>
      </c>
      <c r="D227" s="61" t="s">
        <v>39</v>
      </c>
      <c r="E227" s="42" t="n">
        <v>2</v>
      </c>
      <c r="F227" s="43" t="n">
        <v>24.74</v>
      </c>
      <c r="G227" s="26" t="n">
        <f aca="false">ROUND(F227*E227,2)</f>
        <v>49.48</v>
      </c>
      <c r="H227" s="27"/>
      <c r="I227" s="9"/>
    </row>
    <row r="228" customFormat="false" ht="14.25" hidden="false" customHeight="true" outlineLevel="0" collapsed="false">
      <c r="A228" s="117" t="s">
        <v>511</v>
      </c>
      <c r="B228" s="118" t="s">
        <v>512</v>
      </c>
      <c r="C228" s="118"/>
      <c r="D228" s="119"/>
      <c r="E228" s="39"/>
      <c r="F228" s="89"/>
      <c r="G228" s="87" t="n">
        <f aca="false">SUM(G229:G270)</f>
        <v>56798.54</v>
      </c>
      <c r="H228" s="88"/>
      <c r="I228" s="120"/>
    </row>
    <row r="229" customFormat="false" ht="15" hidden="false" customHeight="false" outlineLevel="0" collapsed="false">
      <c r="A229" s="121" t="s">
        <v>513</v>
      </c>
      <c r="B229" s="122" t="n">
        <v>89709</v>
      </c>
      <c r="C229" s="123" t="s">
        <v>514</v>
      </c>
      <c r="D229" s="124" t="s">
        <v>39</v>
      </c>
      <c r="E229" s="42" t="n">
        <v>8</v>
      </c>
      <c r="F229" s="43" t="n">
        <v>15.65</v>
      </c>
      <c r="G229" s="26" t="n">
        <f aca="false">ROUND(F229*E229,2)</f>
        <v>125.2</v>
      </c>
      <c r="H229" s="27"/>
      <c r="I229" s="120"/>
    </row>
    <row r="230" customFormat="false" ht="15" hidden="false" customHeight="false" outlineLevel="0" collapsed="false">
      <c r="A230" s="121" t="s">
        <v>515</v>
      </c>
      <c r="B230" s="21" t="s">
        <v>516</v>
      </c>
      <c r="C230" s="123" t="s">
        <v>517</v>
      </c>
      <c r="D230" s="124" t="s">
        <v>39</v>
      </c>
      <c r="E230" s="42" t="n">
        <v>22</v>
      </c>
      <c r="F230" s="43" t="n">
        <v>65.54</v>
      </c>
      <c r="G230" s="26" t="n">
        <f aca="false">ROUND(F230*E230,2)</f>
        <v>1441.88</v>
      </c>
      <c r="H230" s="27"/>
      <c r="I230" s="120"/>
    </row>
    <row r="231" customFormat="false" ht="15" hidden="false" customHeight="false" outlineLevel="0" collapsed="false">
      <c r="A231" s="121" t="s">
        <v>518</v>
      </c>
      <c r="B231" s="21" t="n">
        <v>89708</v>
      </c>
      <c r="C231" s="123" t="s">
        <v>519</v>
      </c>
      <c r="D231" s="124" t="s">
        <v>39</v>
      </c>
      <c r="E231" s="42" t="n">
        <v>4</v>
      </c>
      <c r="F231" s="43" t="n">
        <v>89.67</v>
      </c>
      <c r="G231" s="26" t="n">
        <f aca="false">ROUND(F231*E231,2)</f>
        <v>358.68</v>
      </c>
      <c r="H231" s="27"/>
      <c r="I231" s="120"/>
    </row>
    <row r="232" customFormat="false" ht="15.75" hidden="false" customHeight="true" outlineLevel="0" collapsed="false">
      <c r="A232" s="121" t="s">
        <v>520</v>
      </c>
      <c r="B232" s="21" t="n">
        <v>98110</v>
      </c>
      <c r="C232" s="123" t="s">
        <v>521</v>
      </c>
      <c r="D232" s="124" t="s">
        <v>39</v>
      </c>
      <c r="E232" s="42" t="n">
        <v>5</v>
      </c>
      <c r="F232" s="43" t="n">
        <v>384.7</v>
      </c>
      <c r="G232" s="26" t="n">
        <f aca="false">ROUND(F232*E232,2)</f>
        <v>1923.5</v>
      </c>
      <c r="H232" s="27"/>
      <c r="I232" s="120"/>
    </row>
    <row r="233" customFormat="false" ht="30.75" hidden="false" customHeight="true" outlineLevel="0" collapsed="false">
      <c r="A233" s="121" t="s">
        <v>522</v>
      </c>
      <c r="B233" s="21" t="n">
        <v>89728</v>
      </c>
      <c r="C233" s="123" t="s">
        <v>523</v>
      </c>
      <c r="D233" s="124" t="s">
        <v>39</v>
      </c>
      <c r="E233" s="42" t="n">
        <v>46</v>
      </c>
      <c r="F233" s="43" t="n">
        <v>11.51</v>
      </c>
      <c r="G233" s="26" t="n">
        <f aca="false">ROUND(F233*E233,2)</f>
        <v>529.46</v>
      </c>
      <c r="H233" s="27"/>
      <c r="I233" s="120"/>
    </row>
    <row r="234" customFormat="false" ht="15" hidden="false" customHeight="false" outlineLevel="0" collapsed="false">
      <c r="A234" s="121" t="s">
        <v>524</v>
      </c>
      <c r="B234" s="21" t="n">
        <v>89726</v>
      </c>
      <c r="C234" s="123" t="s">
        <v>525</v>
      </c>
      <c r="D234" s="124" t="s">
        <v>39</v>
      </c>
      <c r="E234" s="42" t="n">
        <v>29</v>
      </c>
      <c r="F234" s="43" t="n">
        <v>7.37</v>
      </c>
      <c r="G234" s="26" t="n">
        <f aca="false">ROUND(F234*E234,2)</f>
        <v>213.73</v>
      </c>
      <c r="H234" s="27"/>
      <c r="I234" s="120"/>
    </row>
    <row r="235" customFormat="false" ht="15" hidden="false" customHeight="false" outlineLevel="0" collapsed="false">
      <c r="A235" s="121" t="s">
        <v>526</v>
      </c>
      <c r="B235" s="21" t="n">
        <v>89732</v>
      </c>
      <c r="C235" s="123" t="s">
        <v>527</v>
      </c>
      <c r="D235" s="124" t="s">
        <v>39</v>
      </c>
      <c r="E235" s="42" t="n">
        <v>43</v>
      </c>
      <c r="F235" s="43" t="n">
        <v>11.88</v>
      </c>
      <c r="G235" s="26" t="n">
        <f aca="false">ROUND(F235*E235,2)</f>
        <v>510.84</v>
      </c>
      <c r="H235" s="27"/>
      <c r="I235" s="120"/>
    </row>
    <row r="236" customFormat="false" ht="15" hidden="false" customHeight="false" outlineLevel="0" collapsed="false">
      <c r="A236" s="121" t="s">
        <v>528</v>
      </c>
      <c r="B236" s="21" t="n">
        <v>89739</v>
      </c>
      <c r="C236" s="123" t="s">
        <v>529</v>
      </c>
      <c r="D236" s="124" t="s">
        <v>39</v>
      </c>
      <c r="E236" s="42" t="n">
        <v>14</v>
      </c>
      <c r="F236" s="43" t="n">
        <v>21.01</v>
      </c>
      <c r="G236" s="26" t="n">
        <f aca="false">ROUND(F236*E236,2)</f>
        <v>294.14</v>
      </c>
      <c r="H236" s="27"/>
      <c r="I236" s="120"/>
    </row>
    <row r="237" customFormat="false" ht="15" hidden="false" customHeight="false" outlineLevel="0" collapsed="false">
      <c r="A237" s="121" t="s">
        <v>530</v>
      </c>
      <c r="B237" s="21" t="n">
        <v>89746</v>
      </c>
      <c r="C237" s="123" t="s">
        <v>531</v>
      </c>
      <c r="D237" s="124" t="s">
        <v>39</v>
      </c>
      <c r="E237" s="42" t="n">
        <v>22</v>
      </c>
      <c r="F237" s="43" t="n">
        <v>25.63</v>
      </c>
      <c r="G237" s="26" t="n">
        <f aca="false">ROUND(F237*E237,2)</f>
        <v>563.86</v>
      </c>
      <c r="H237" s="27"/>
      <c r="I237" s="120"/>
    </row>
    <row r="238" customFormat="false" ht="15" hidden="false" customHeight="false" outlineLevel="0" collapsed="false">
      <c r="A238" s="121" t="s">
        <v>532</v>
      </c>
      <c r="B238" s="21" t="n">
        <v>89731</v>
      </c>
      <c r="C238" s="123" t="s">
        <v>533</v>
      </c>
      <c r="D238" s="124" t="s">
        <v>39</v>
      </c>
      <c r="E238" s="42" t="n">
        <v>71</v>
      </c>
      <c r="F238" s="43" t="n">
        <v>11.1</v>
      </c>
      <c r="G238" s="26" t="n">
        <f aca="false">ROUND(F238*E238,2)</f>
        <v>788.1</v>
      </c>
      <c r="H238" s="27"/>
      <c r="I238" s="120"/>
    </row>
    <row r="239" customFormat="false" ht="15" hidden="false" customHeight="false" outlineLevel="0" collapsed="false">
      <c r="A239" s="121" t="s">
        <v>534</v>
      </c>
      <c r="B239" s="21" t="n">
        <v>89737</v>
      </c>
      <c r="C239" s="123" t="s">
        <v>535</v>
      </c>
      <c r="D239" s="124" t="s">
        <v>39</v>
      </c>
      <c r="E239" s="42" t="n">
        <v>23</v>
      </c>
      <c r="F239" s="43" t="n">
        <v>19.89</v>
      </c>
      <c r="G239" s="26" t="n">
        <f aca="false">ROUND(F239*E239,2)</f>
        <v>457.47</v>
      </c>
      <c r="H239" s="27"/>
      <c r="I239" s="120"/>
    </row>
    <row r="240" customFormat="false" ht="15" hidden="false" customHeight="false" outlineLevel="0" collapsed="false">
      <c r="A240" s="121" t="s">
        <v>536</v>
      </c>
      <c r="B240" s="21" t="n">
        <v>89744</v>
      </c>
      <c r="C240" s="123" t="s">
        <v>537</v>
      </c>
      <c r="D240" s="124" t="s">
        <v>39</v>
      </c>
      <c r="E240" s="42" t="n">
        <v>13</v>
      </c>
      <c r="F240" s="43" t="n">
        <v>25.7</v>
      </c>
      <c r="G240" s="26" t="n">
        <f aca="false">ROUND(F240*E240,2)</f>
        <v>334.1</v>
      </c>
      <c r="H240" s="27"/>
      <c r="I240" s="120"/>
    </row>
    <row r="241" customFormat="false" ht="15" hidden="false" customHeight="false" outlineLevel="0" collapsed="false">
      <c r="A241" s="121" t="s">
        <v>538</v>
      </c>
      <c r="B241" s="21" t="s">
        <v>539</v>
      </c>
      <c r="C241" s="123" t="s">
        <v>540</v>
      </c>
      <c r="D241" s="124" t="s">
        <v>39</v>
      </c>
      <c r="E241" s="42" t="n">
        <v>38</v>
      </c>
      <c r="F241" s="43" t="n">
        <v>11.39</v>
      </c>
      <c r="G241" s="26" t="n">
        <f aca="false">ROUND(F241*E241,2)</f>
        <v>432.82</v>
      </c>
      <c r="H241" s="27"/>
      <c r="I241" s="9" t="s">
        <v>462</v>
      </c>
    </row>
    <row r="242" customFormat="false" ht="15" hidden="false" customHeight="false" outlineLevel="0" collapsed="false">
      <c r="A242" s="121" t="s">
        <v>541</v>
      </c>
      <c r="B242" s="21" t="n">
        <v>89711</v>
      </c>
      <c r="C242" s="123" t="s">
        <v>542</v>
      </c>
      <c r="D242" s="124" t="s">
        <v>152</v>
      </c>
      <c r="E242" s="42" t="n">
        <v>46.84</v>
      </c>
      <c r="F242" s="43" t="n">
        <v>20.44</v>
      </c>
      <c r="G242" s="26" t="n">
        <f aca="false">ROUND(F242*E242,2)</f>
        <v>957.41</v>
      </c>
      <c r="H242" s="27"/>
      <c r="I242" s="120"/>
    </row>
    <row r="243" customFormat="false" ht="15" hidden="false" customHeight="false" outlineLevel="0" collapsed="false">
      <c r="A243" s="121" t="s">
        <v>543</v>
      </c>
      <c r="B243" s="21" t="n">
        <v>89712</v>
      </c>
      <c r="C243" s="123" t="s">
        <v>544</v>
      </c>
      <c r="D243" s="124" t="s">
        <v>152</v>
      </c>
      <c r="E243" s="42" t="n">
        <v>221.64</v>
      </c>
      <c r="F243" s="43" t="n">
        <v>30.71</v>
      </c>
      <c r="G243" s="26" t="n">
        <f aca="false">ROUND(F243*E243,2)</f>
        <v>6806.56</v>
      </c>
      <c r="H243" s="27"/>
      <c r="I243" s="120"/>
    </row>
    <row r="244" customFormat="false" ht="15" hidden="false" customHeight="false" outlineLevel="0" collapsed="false">
      <c r="A244" s="121" t="s">
        <v>545</v>
      </c>
      <c r="B244" s="21" t="n">
        <v>89713</v>
      </c>
      <c r="C244" s="123" t="s">
        <v>546</v>
      </c>
      <c r="D244" s="124" t="s">
        <v>152</v>
      </c>
      <c r="E244" s="42" t="n">
        <v>70.84</v>
      </c>
      <c r="F244" s="43" t="n">
        <v>46.41</v>
      </c>
      <c r="G244" s="26" t="n">
        <f aca="false">ROUND(F244*E244,2)</f>
        <v>3287.68</v>
      </c>
      <c r="H244" s="27"/>
      <c r="I244" s="120"/>
    </row>
    <row r="245" customFormat="false" ht="15" hidden="false" customHeight="false" outlineLevel="0" collapsed="false">
      <c r="A245" s="121" t="s">
        <v>547</v>
      </c>
      <c r="B245" s="21" t="n">
        <v>89714</v>
      </c>
      <c r="C245" s="123" t="s">
        <v>548</v>
      </c>
      <c r="D245" s="124" t="s">
        <v>152</v>
      </c>
      <c r="E245" s="42" t="n">
        <v>22.98</v>
      </c>
      <c r="F245" s="43" t="n">
        <v>58.75</v>
      </c>
      <c r="G245" s="26" t="n">
        <f aca="false">ROUND(F245*E245,2)</f>
        <v>1350.08</v>
      </c>
      <c r="H245" s="27"/>
      <c r="I245" s="120"/>
    </row>
    <row r="246" customFormat="false" ht="15" hidden="false" customHeight="false" outlineLevel="0" collapsed="false">
      <c r="A246" s="121" t="s">
        <v>549</v>
      </c>
      <c r="B246" s="21" t="n">
        <v>89508</v>
      </c>
      <c r="C246" s="123" t="s">
        <v>550</v>
      </c>
      <c r="D246" s="124" t="s">
        <v>152</v>
      </c>
      <c r="E246" s="42" t="n">
        <v>11.4</v>
      </c>
      <c r="F246" s="43" t="n">
        <v>23.98</v>
      </c>
      <c r="G246" s="26" t="n">
        <f aca="false">ROUND(F246*E246,2)</f>
        <v>273.37</v>
      </c>
      <c r="H246" s="27"/>
      <c r="I246" s="120"/>
    </row>
    <row r="247" customFormat="false" ht="15" hidden="false" customHeight="false" outlineLevel="0" collapsed="false">
      <c r="A247" s="121" t="s">
        <v>551</v>
      </c>
      <c r="B247" s="21" t="n">
        <v>89509</v>
      </c>
      <c r="C247" s="123" t="s">
        <v>552</v>
      </c>
      <c r="D247" s="124" t="s">
        <v>152</v>
      </c>
      <c r="E247" s="42" t="n">
        <v>103.66</v>
      </c>
      <c r="F247" s="43" t="n">
        <v>32.13</v>
      </c>
      <c r="G247" s="26" t="n">
        <f aca="false">ROUND(F247*E247,2)</f>
        <v>3330.6</v>
      </c>
      <c r="H247" s="27"/>
      <c r="I247" s="120"/>
    </row>
    <row r="248" customFormat="false" ht="15" hidden="false" customHeight="false" outlineLevel="0" collapsed="false">
      <c r="A248" s="121" t="s">
        <v>553</v>
      </c>
      <c r="B248" s="21" t="n">
        <v>89511</v>
      </c>
      <c r="C248" s="123" t="s">
        <v>554</v>
      </c>
      <c r="D248" s="124" t="s">
        <v>152</v>
      </c>
      <c r="E248" s="42" t="n">
        <v>18.85</v>
      </c>
      <c r="F248" s="43" t="n">
        <v>46.55</v>
      </c>
      <c r="G248" s="26" t="n">
        <f aca="false">ROUND(F248*E248,2)</f>
        <v>877.47</v>
      </c>
      <c r="H248" s="27"/>
      <c r="I248" s="120"/>
    </row>
    <row r="249" customFormat="false" ht="15" hidden="false" customHeight="false" outlineLevel="0" collapsed="false">
      <c r="A249" s="121" t="s">
        <v>555</v>
      </c>
      <c r="B249" s="21" t="n">
        <v>89512</v>
      </c>
      <c r="C249" s="123" t="s">
        <v>556</v>
      </c>
      <c r="D249" s="124" t="s">
        <v>152</v>
      </c>
      <c r="E249" s="42" t="n">
        <v>110.93</v>
      </c>
      <c r="F249" s="43" t="n">
        <v>74.86</v>
      </c>
      <c r="G249" s="26" t="n">
        <f aca="false">ROUND(F249*E249,2)</f>
        <v>8304.22</v>
      </c>
      <c r="H249" s="27"/>
      <c r="I249" s="120"/>
    </row>
    <row r="250" customFormat="false" ht="15" hidden="false" customHeight="false" outlineLevel="0" collapsed="false">
      <c r="A250" s="121" t="s">
        <v>557</v>
      </c>
      <c r="B250" s="21" t="n">
        <v>89580</v>
      </c>
      <c r="C250" s="123" t="s">
        <v>558</v>
      </c>
      <c r="D250" s="124" t="s">
        <v>152</v>
      </c>
      <c r="E250" s="42" t="n">
        <v>18</v>
      </c>
      <c r="F250" s="43" t="n">
        <v>105.95</v>
      </c>
      <c r="G250" s="26" t="n">
        <f aca="false">ROUND(F250*E250,2)</f>
        <v>1907.1</v>
      </c>
      <c r="H250" s="27"/>
      <c r="I250" s="120"/>
    </row>
    <row r="251" customFormat="false" ht="15" hidden="false" customHeight="false" outlineLevel="0" collapsed="false">
      <c r="A251" s="121" t="s">
        <v>559</v>
      </c>
      <c r="B251" s="21" t="n">
        <v>89783</v>
      </c>
      <c r="C251" s="123" t="s">
        <v>560</v>
      </c>
      <c r="D251" s="124" t="s">
        <v>39</v>
      </c>
      <c r="E251" s="42" t="n">
        <v>3</v>
      </c>
      <c r="F251" s="43" t="n">
        <v>12.8</v>
      </c>
      <c r="G251" s="26" t="n">
        <f aca="false">ROUND(F251*E251,2)</f>
        <v>38.4</v>
      </c>
      <c r="H251" s="27"/>
      <c r="I251" s="120"/>
    </row>
    <row r="252" customFormat="false" ht="15" hidden="false" customHeight="false" outlineLevel="0" collapsed="false">
      <c r="A252" s="121" t="s">
        <v>561</v>
      </c>
      <c r="B252" s="21" t="n">
        <v>89785</v>
      </c>
      <c r="C252" s="123" t="s">
        <v>562</v>
      </c>
      <c r="D252" s="124" t="s">
        <v>39</v>
      </c>
      <c r="E252" s="42" t="n">
        <v>12</v>
      </c>
      <c r="F252" s="43" t="n">
        <v>23.08</v>
      </c>
      <c r="G252" s="26" t="n">
        <f aca="false">ROUND(F252*E252,2)</f>
        <v>276.96</v>
      </c>
      <c r="H252" s="27"/>
      <c r="I252" s="120"/>
    </row>
    <row r="253" customFormat="false" ht="15" hidden="false" customHeight="false" outlineLevel="0" collapsed="false">
      <c r="A253" s="121" t="s">
        <v>563</v>
      </c>
      <c r="B253" s="21" t="n">
        <v>89830</v>
      </c>
      <c r="C253" s="123" t="s">
        <v>564</v>
      </c>
      <c r="D253" s="124" t="s">
        <v>39</v>
      </c>
      <c r="E253" s="42" t="n">
        <v>1</v>
      </c>
      <c r="F253" s="43" t="n">
        <v>32.34</v>
      </c>
      <c r="G253" s="26" t="n">
        <f aca="false">ROUND(F253*E253,2)</f>
        <v>32.34</v>
      </c>
      <c r="H253" s="27"/>
      <c r="I253" s="120"/>
    </row>
    <row r="254" customFormat="false" ht="15" hidden="false" customHeight="false" outlineLevel="0" collapsed="false">
      <c r="A254" s="121" t="s">
        <v>565</v>
      </c>
      <c r="B254" s="21" t="n">
        <v>89797</v>
      </c>
      <c r="C254" s="123" t="s">
        <v>566</v>
      </c>
      <c r="D254" s="124" t="s">
        <v>39</v>
      </c>
      <c r="E254" s="42" t="n">
        <v>14</v>
      </c>
      <c r="F254" s="43" t="n">
        <v>50.27</v>
      </c>
      <c r="G254" s="26" t="n">
        <f aca="false">ROUND(F254*E254,2)</f>
        <v>703.78</v>
      </c>
      <c r="H254" s="27"/>
      <c r="I254" s="120"/>
    </row>
    <row r="255" customFormat="false" ht="15" hidden="false" customHeight="false" outlineLevel="0" collapsed="false">
      <c r="A255" s="121" t="s">
        <v>567</v>
      </c>
      <c r="B255" s="21" t="s">
        <v>568</v>
      </c>
      <c r="C255" s="123" t="s">
        <v>569</v>
      </c>
      <c r="D255" s="124" t="s">
        <v>39</v>
      </c>
      <c r="E255" s="42" t="n">
        <v>8</v>
      </c>
      <c r="F255" s="43" t="n">
        <v>70.88</v>
      </c>
      <c r="G255" s="26" t="n">
        <f aca="false">ROUND(F255*E255,2)</f>
        <v>567.04</v>
      </c>
      <c r="H255" s="27"/>
      <c r="I255" s="9" t="s">
        <v>462</v>
      </c>
    </row>
    <row r="256" customFormat="false" ht="15" hidden="false" customHeight="false" outlineLevel="0" collapsed="false">
      <c r="A256" s="121" t="s">
        <v>570</v>
      </c>
      <c r="B256" s="21" t="s">
        <v>571</v>
      </c>
      <c r="C256" s="123" t="s">
        <v>572</v>
      </c>
      <c r="D256" s="124" t="s">
        <v>39</v>
      </c>
      <c r="E256" s="42" t="n">
        <v>6</v>
      </c>
      <c r="F256" s="43" t="n">
        <v>37.83</v>
      </c>
      <c r="G256" s="26" t="n">
        <f aca="false">ROUND(F256*E256,2)</f>
        <v>226.98</v>
      </c>
      <c r="H256" s="27"/>
      <c r="I256" s="9" t="s">
        <v>462</v>
      </c>
    </row>
    <row r="257" customFormat="false" ht="15" hidden="false" customHeight="false" outlineLevel="0" collapsed="false">
      <c r="A257" s="121" t="s">
        <v>573</v>
      </c>
      <c r="B257" s="21" t="s">
        <v>574</v>
      </c>
      <c r="C257" s="123" t="s">
        <v>575</v>
      </c>
      <c r="D257" s="124" t="s">
        <v>39</v>
      </c>
      <c r="E257" s="42" t="n">
        <v>4</v>
      </c>
      <c r="F257" s="43" t="n">
        <v>33.21</v>
      </c>
      <c r="G257" s="26" t="n">
        <f aca="false">ROUND(F257*E257,2)</f>
        <v>132.84</v>
      </c>
      <c r="H257" s="27"/>
      <c r="I257" s="9" t="s">
        <v>462</v>
      </c>
    </row>
    <row r="258" customFormat="false" ht="15" hidden="false" customHeight="false" outlineLevel="0" collapsed="false">
      <c r="A258" s="121" t="s">
        <v>576</v>
      </c>
      <c r="B258" s="21" t="s">
        <v>577</v>
      </c>
      <c r="C258" s="123" t="s">
        <v>578</v>
      </c>
      <c r="D258" s="124" t="s">
        <v>39</v>
      </c>
      <c r="E258" s="42" t="n">
        <v>1</v>
      </c>
      <c r="F258" s="43" t="n">
        <v>20.46</v>
      </c>
      <c r="G258" s="26" t="n">
        <f aca="false">ROUND(F258*E258,2)</f>
        <v>20.46</v>
      </c>
      <c r="H258" s="27"/>
      <c r="I258" s="9" t="s">
        <v>462</v>
      </c>
    </row>
    <row r="259" customFormat="false" ht="15" hidden="false" customHeight="false" outlineLevel="0" collapsed="false">
      <c r="A259" s="121" t="s">
        <v>579</v>
      </c>
      <c r="B259" s="21" t="s">
        <v>580</v>
      </c>
      <c r="C259" s="123" t="s">
        <v>581</v>
      </c>
      <c r="D259" s="124" t="s">
        <v>39</v>
      </c>
      <c r="E259" s="42" t="n">
        <v>5</v>
      </c>
      <c r="F259" s="43" t="n">
        <v>17.31</v>
      </c>
      <c r="G259" s="26" t="n">
        <f aca="false">ROUND(F259*E259,2)</f>
        <v>86.55</v>
      </c>
      <c r="H259" s="27"/>
      <c r="I259" s="9" t="s">
        <v>462</v>
      </c>
    </row>
    <row r="260" customFormat="false" ht="15" hidden="false" customHeight="false" outlineLevel="0" collapsed="false">
      <c r="A260" s="121" t="s">
        <v>582</v>
      </c>
      <c r="B260" s="21" t="s">
        <v>583</v>
      </c>
      <c r="C260" s="123" t="s">
        <v>584</v>
      </c>
      <c r="D260" s="124" t="s">
        <v>39</v>
      </c>
      <c r="E260" s="42" t="n">
        <v>12</v>
      </c>
      <c r="F260" s="43" t="n">
        <v>14.28</v>
      </c>
      <c r="G260" s="26" t="n">
        <f aca="false">ROUND(F260*E260,2)</f>
        <v>171.36</v>
      </c>
      <c r="H260" s="27"/>
      <c r="I260" s="9" t="s">
        <v>462</v>
      </c>
    </row>
    <row r="261" customFormat="false" ht="15" hidden="false" customHeight="false" outlineLevel="0" collapsed="false">
      <c r="A261" s="121" t="s">
        <v>585</v>
      </c>
      <c r="B261" s="21" t="n">
        <v>89784</v>
      </c>
      <c r="C261" s="123" t="s">
        <v>586</v>
      </c>
      <c r="D261" s="124" t="s">
        <v>39</v>
      </c>
      <c r="E261" s="42" t="n">
        <v>28</v>
      </c>
      <c r="F261" s="43" t="n">
        <v>20.85</v>
      </c>
      <c r="G261" s="26" t="n">
        <f aca="false">ROUND(F261*E261,2)</f>
        <v>583.8</v>
      </c>
      <c r="H261" s="27"/>
      <c r="I261" s="120"/>
    </row>
    <row r="262" customFormat="false" ht="15" hidden="false" customHeight="false" outlineLevel="0" collapsed="false">
      <c r="A262" s="121" t="s">
        <v>587</v>
      </c>
      <c r="B262" s="21" t="n">
        <v>89786</v>
      </c>
      <c r="C262" s="123" t="s">
        <v>588</v>
      </c>
      <c r="D262" s="124" t="s">
        <v>39</v>
      </c>
      <c r="E262" s="42" t="n">
        <v>5</v>
      </c>
      <c r="F262" s="43" t="n">
        <v>35.46</v>
      </c>
      <c r="G262" s="26" t="n">
        <f aca="false">ROUND(F262*E262,2)</f>
        <v>177.3</v>
      </c>
      <c r="H262" s="27"/>
      <c r="I262" s="120"/>
    </row>
    <row r="263" customFormat="false" ht="15" hidden="false" customHeight="false" outlineLevel="0" collapsed="false">
      <c r="A263" s="121" t="s">
        <v>589</v>
      </c>
      <c r="B263" s="21" t="n">
        <v>89796</v>
      </c>
      <c r="C263" s="123" t="s">
        <v>590</v>
      </c>
      <c r="D263" s="124" t="s">
        <v>39</v>
      </c>
      <c r="E263" s="42" t="n">
        <v>5</v>
      </c>
      <c r="F263" s="43" t="n">
        <v>43.08</v>
      </c>
      <c r="G263" s="26" t="n">
        <f aca="false">ROUND(F263*E263,2)</f>
        <v>215.4</v>
      </c>
      <c r="H263" s="27"/>
      <c r="I263" s="120"/>
    </row>
    <row r="264" customFormat="false" ht="43.5" hidden="false" customHeight="true" outlineLevel="0" collapsed="false">
      <c r="A264" s="121" t="s">
        <v>591</v>
      </c>
      <c r="B264" s="21" t="s">
        <v>592</v>
      </c>
      <c r="C264" s="123" t="s">
        <v>593</v>
      </c>
      <c r="D264" s="124" t="s">
        <v>39</v>
      </c>
      <c r="E264" s="42" t="n">
        <v>9</v>
      </c>
      <c r="F264" s="43" t="n">
        <v>780.67</v>
      </c>
      <c r="G264" s="26" t="n">
        <f aca="false">ROUND(F264*E264,2)</f>
        <v>7026.03</v>
      </c>
      <c r="H264" s="27"/>
      <c r="I264" s="120"/>
    </row>
    <row r="265" customFormat="false" ht="39" hidden="false" customHeight="true" outlineLevel="0" collapsed="false">
      <c r="A265" s="121" t="s">
        <v>594</v>
      </c>
      <c r="B265" s="21" t="s">
        <v>595</v>
      </c>
      <c r="C265" s="123" t="s">
        <v>596</v>
      </c>
      <c r="D265" s="124" t="s">
        <v>39</v>
      </c>
      <c r="E265" s="42" t="n">
        <v>2</v>
      </c>
      <c r="F265" s="43" t="n">
        <v>382.91</v>
      </c>
      <c r="G265" s="26" t="n">
        <f aca="false">ROUND(F265*E265,2)</f>
        <v>765.82</v>
      </c>
      <c r="H265" s="27"/>
      <c r="I265" s="120"/>
    </row>
    <row r="266" customFormat="false" ht="15" hidden="false" customHeight="false" outlineLevel="0" collapsed="false">
      <c r="A266" s="121" t="s">
        <v>597</v>
      </c>
      <c r="B266" s="21" t="s">
        <v>598</v>
      </c>
      <c r="C266" s="123" t="s">
        <v>599</v>
      </c>
      <c r="D266" s="124" t="s">
        <v>39</v>
      </c>
      <c r="E266" s="42" t="n">
        <v>19</v>
      </c>
      <c r="F266" s="43" t="n">
        <v>12.66</v>
      </c>
      <c r="G266" s="26" t="n">
        <f aca="false">ROUND(F266*E266,2)</f>
        <v>240.54</v>
      </c>
      <c r="H266" s="27"/>
      <c r="I266" s="120" t="s">
        <v>51</v>
      </c>
    </row>
    <row r="267" customFormat="false" ht="15" hidden="false" customHeight="false" outlineLevel="0" collapsed="false">
      <c r="A267" s="121" t="s">
        <v>600</v>
      </c>
      <c r="B267" s="21" t="s">
        <v>601</v>
      </c>
      <c r="C267" s="123" t="s">
        <v>602</v>
      </c>
      <c r="D267" s="124" t="s">
        <v>39</v>
      </c>
      <c r="E267" s="42" t="n">
        <v>5</v>
      </c>
      <c r="F267" s="43" t="n">
        <v>19.24</v>
      </c>
      <c r="G267" s="26" t="n">
        <f aca="false">ROUND(F267*E267,2)</f>
        <v>96.2</v>
      </c>
      <c r="H267" s="27"/>
      <c r="I267" s="120" t="s">
        <v>51</v>
      </c>
    </row>
    <row r="268" customFormat="false" ht="15" hidden="false" customHeight="false" outlineLevel="0" collapsed="false">
      <c r="A268" s="121" t="s">
        <v>603</v>
      </c>
      <c r="B268" s="21" t="n">
        <v>103001</v>
      </c>
      <c r="C268" s="123" t="s">
        <v>604</v>
      </c>
      <c r="D268" s="124" t="s">
        <v>39</v>
      </c>
      <c r="E268" s="42" t="n">
        <v>46.88</v>
      </c>
      <c r="F268" s="43" t="n">
        <v>166.47</v>
      </c>
      <c r="G268" s="26" t="n">
        <f aca="false">ROUND(F268*E268,2)</f>
        <v>7804.11</v>
      </c>
      <c r="H268" s="27"/>
      <c r="I268" s="120"/>
    </row>
    <row r="269" customFormat="false" ht="15.75" hidden="false" customHeight="true" outlineLevel="0" collapsed="false">
      <c r="A269" s="121" t="s">
        <v>605</v>
      </c>
      <c r="B269" s="21" t="n">
        <v>93358</v>
      </c>
      <c r="C269" s="123" t="s">
        <v>606</v>
      </c>
      <c r="D269" s="124" t="s">
        <v>68</v>
      </c>
      <c r="E269" s="42" t="n">
        <v>32</v>
      </c>
      <c r="F269" s="43" t="n">
        <v>71.28</v>
      </c>
      <c r="G269" s="26" t="n">
        <f aca="false">ROUND(F269*E269,2)</f>
        <v>2280.96</v>
      </c>
      <c r="H269" s="27"/>
      <c r="I269" s="120"/>
    </row>
    <row r="270" customFormat="false" ht="15.75" hidden="false" customHeight="true" outlineLevel="0" collapsed="false">
      <c r="A270" s="121" t="s">
        <v>607</v>
      </c>
      <c r="B270" s="21" t="n">
        <v>93382</v>
      </c>
      <c r="C270" s="123" t="s">
        <v>608</v>
      </c>
      <c r="D270" s="124" t="s">
        <v>68</v>
      </c>
      <c r="E270" s="42" t="n">
        <v>10</v>
      </c>
      <c r="F270" s="43" t="n">
        <v>28.34</v>
      </c>
      <c r="G270" s="26" t="n">
        <f aca="false">ROUND(F270*E270,2)</f>
        <v>283.4</v>
      </c>
      <c r="H270" s="27"/>
      <c r="I270" s="120"/>
    </row>
    <row r="271" customFormat="false" ht="14.25" hidden="false" customHeight="true" outlineLevel="0" collapsed="false">
      <c r="A271" s="125" t="s">
        <v>609</v>
      </c>
      <c r="B271" s="126" t="s">
        <v>610</v>
      </c>
      <c r="C271" s="126"/>
      <c r="D271" s="127"/>
      <c r="E271" s="58"/>
      <c r="F271" s="89"/>
      <c r="G271" s="87" t="n">
        <f aca="false">SUM(G272:G289)</f>
        <v>49483.4</v>
      </c>
      <c r="H271" s="88"/>
      <c r="I271" s="120"/>
    </row>
    <row r="272" customFormat="false" ht="15" hidden="false" customHeight="false" outlineLevel="0" collapsed="false">
      <c r="A272" s="20" t="s">
        <v>611</v>
      </c>
      <c r="B272" s="74" t="n">
        <v>86932</v>
      </c>
      <c r="C272" s="75" t="s">
        <v>612</v>
      </c>
      <c r="D272" s="61" t="s">
        <v>39</v>
      </c>
      <c r="E272" s="42" t="n">
        <v>13</v>
      </c>
      <c r="F272" s="43" t="n">
        <v>518.3</v>
      </c>
      <c r="G272" s="26" t="n">
        <f aca="false">ROUND(F272*E272,2)</f>
        <v>6737.9</v>
      </c>
      <c r="H272" s="27"/>
      <c r="I272" s="9"/>
    </row>
    <row r="273" customFormat="false" ht="15.75" hidden="false" customHeight="true" outlineLevel="0" collapsed="false">
      <c r="A273" s="20" t="s">
        <v>613</v>
      </c>
      <c r="B273" s="74" t="n">
        <v>100849</v>
      </c>
      <c r="C273" s="75" t="s">
        <v>614</v>
      </c>
      <c r="D273" s="61" t="s">
        <v>39</v>
      </c>
      <c r="E273" s="42" t="n">
        <v>11</v>
      </c>
      <c r="F273" s="43" t="n">
        <v>43.63</v>
      </c>
      <c r="G273" s="26" t="n">
        <f aca="false">ROUND(F273*E273,2)</f>
        <v>479.93</v>
      </c>
      <c r="H273" s="27"/>
      <c r="I273" s="9"/>
    </row>
    <row r="274" customFormat="false" ht="15.75" hidden="false" customHeight="true" outlineLevel="0" collapsed="false">
      <c r="A274" s="20" t="s">
        <v>615</v>
      </c>
      <c r="B274" s="74" t="s">
        <v>616</v>
      </c>
      <c r="C274" s="75" t="s">
        <v>617</v>
      </c>
      <c r="D274" s="61" t="s">
        <v>39</v>
      </c>
      <c r="E274" s="42" t="n">
        <v>2</v>
      </c>
      <c r="F274" s="43" t="n">
        <v>119.06</v>
      </c>
      <c r="G274" s="26" t="n">
        <f aca="false">ROUND(F274*E274,2)</f>
        <v>238.12</v>
      </c>
      <c r="H274" s="27"/>
      <c r="I274" s="9"/>
    </row>
    <row r="275" customFormat="false" ht="15" hidden="false" customHeight="false" outlineLevel="0" collapsed="false">
      <c r="A275" s="20" t="s">
        <v>618</v>
      </c>
      <c r="B275" s="74" t="s">
        <v>619</v>
      </c>
      <c r="C275" s="75" t="s">
        <v>620</v>
      </c>
      <c r="D275" s="61" t="s">
        <v>39</v>
      </c>
      <c r="E275" s="42" t="n">
        <v>13</v>
      </c>
      <c r="F275" s="43" t="n">
        <v>148.24</v>
      </c>
      <c r="G275" s="26" t="n">
        <f aca="false">ROUND(F275*E275,2)</f>
        <v>1927.12</v>
      </c>
      <c r="H275" s="27"/>
      <c r="I275" s="9"/>
    </row>
    <row r="276" customFormat="false" ht="15.75" hidden="false" customHeight="true" outlineLevel="0" collapsed="false">
      <c r="A276" s="20" t="s">
        <v>621</v>
      </c>
      <c r="B276" s="74" t="n">
        <v>100858</v>
      </c>
      <c r="C276" s="75" t="s">
        <v>622</v>
      </c>
      <c r="D276" s="61" t="s">
        <v>39</v>
      </c>
      <c r="E276" s="42" t="n">
        <v>5</v>
      </c>
      <c r="F276" s="43" t="n">
        <v>632.61</v>
      </c>
      <c r="G276" s="26" t="n">
        <f aca="false">ROUND(F276*E276,2)</f>
        <v>3163.05</v>
      </c>
      <c r="H276" s="27"/>
      <c r="I276" s="9"/>
    </row>
    <row r="277" customFormat="false" ht="15.75" hidden="false" customHeight="true" outlineLevel="0" collapsed="false">
      <c r="A277" s="20" t="s">
        <v>623</v>
      </c>
      <c r="B277" s="74" t="s">
        <v>624</v>
      </c>
      <c r="C277" s="75" t="s">
        <v>625</v>
      </c>
      <c r="D277" s="61" t="s">
        <v>39</v>
      </c>
      <c r="E277" s="42" t="n">
        <v>5</v>
      </c>
      <c r="F277" s="43" t="n">
        <v>84.48</v>
      </c>
      <c r="G277" s="26" t="n">
        <f aca="false">ROUND(F277*E277,2)</f>
        <v>422.4</v>
      </c>
      <c r="H277" s="27"/>
      <c r="I277" s="9"/>
    </row>
    <row r="278" customFormat="false" ht="18" hidden="false" customHeight="true" outlineLevel="0" collapsed="false">
      <c r="A278" s="20" t="s">
        <v>626</v>
      </c>
      <c r="B278" s="74" t="n">
        <v>100860</v>
      </c>
      <c r="C278" s="75" t="s">
        <v>627</v>
      </c>
      <c r="D278" s="61" t="s">
        <v>39</v>
      </c>
      <c r="E278" s="42" t="n">
        <v>4</v>
      </c>
      <c r="F278" s="43" t="n">
        <v>88.16</v>
      </c>
      <c r="G278" s="26" t="n">
        <f aca="false">ROUND(F278*E278,2)</f>
        <v>352.64</v>
      </c>
      <c r="H278" s="27"/>
      <c r="I278" s="9"/>
    </row>
    <row r="279" customFormat="false" ht="42.75" hidden="false" customHeight="true" outlineLevel="0" collapsed="false">
      <c r="A279" s="20" t="s">
        <v>628</v>
      </c>
      <c r="B279" s="74" t="n">
        <v>86941</v>
      </c>
      <c r="C279" s="75" t="s">
        <v>629</v>
      </c>
      <c r="D279" s="61" t="s">
        <v>39</v>
      </c>
      <c r="E279" s="42" t="n">
        <v>6</v>
      </c>
      <c r="F279" s="43" t="n">
        <v>760.26</v>
      </c>
      <c r="G279" s="26" t="n">
        <f aca="false">ROUND(F279*E279,2)</f>
        <v>4561.56</v>
      </c>
      <c r="H279" s="27"/>
      <c r="I279" s="9"/>
    </row>
    <row r="280" customFormat="false" ht="15" hidden="false" customHeight="false" outlineLevel="0" collapsed="false">
      <c r="A280" s="20" t="s">
        <v>630</v>
      </c>
      <c r="B280" s="74" t="s">
        <v>631</v>
      </c>
      <c r="C280" s="75" t="s">
        <v>632</v>
      </c>
      <c r="D280" s="61" t="s">
        <v>39</v>
      </c>
      <c r="E280" s="42" t="n">
        <v>12</v>
      </c>
      <c r="F280" s="43" t="n">
        <v>281.44</v>
      </c>
      <c r="G280" s="26" t="n">
        <f aca="false">ROUND(F280*E280,2)</f>
        <v>3377.28</v>
      </c>
      <c r="H280" s="27"/>
      <c r="I280" s="9"/>
    </row>
    <row r="281" customFormat="false" ht="15" hidden="false" customHeight="false" outlineLevel="0" collapsed="false">
      <c r="A281" s="20" t="s">
        <v>633</v>
      </c>
      <c r="B281" s="74" t="s">
        <v>634</v>
      </c>
      <c r="C281" s="75" t="s">
        <v>635</v>
      </c>
      <c r="D281" s="61" t="s">
        <v>39</v>
      </c>
      <c r="E281" s="42" t="n">
        <v>4</v>
      </c>
      <c r="F281" s="43" t="n">
        <v>677.55</v>
      </c>
      <c r="G281" s="26" t="n">
        <f aca="false">ROUND(F281*E281,2)</f>
        <v>2710.2</v>
      </c>
      <c r="H281" s="27"/>
      <c r="I281" s="9" t="s">
        <v>51</v>
      </c>
    </row>
    <row r="282" customFormat="false" ht="41.25" hidden="false" customHeight="true" outlineLevel="0" collapsed="false">
      <c r="A282" s="20" t="s">
        <v>636</v>
      </c>
      <c r="B282" s="74" t="s">
        <v>637</v>
      </c>
      <c r="C282" s="75" t="s">
        <v>638</v>
      </c>
      <c r="D282" s="61" t="s">
        <v>39</v>
      </c>
      <c r="E282" s="42" t="n">
        <v>7</v>
      </c>
      <c r="F282" s="43" t="n">
        <v>360.36</v>
      </c>
      <c r="G282" s="26" t="n">
        <f aca="false">ROUND(F282*E282,2)</f>
        <v>2522.52</v>
      </c>
      <c r="H282" s="27"/>
      <c r="I282" s="9"/>
    </row>
    <row r="283" customFormat="false" ht="41.25" hidden="false" customHeight="true" outlineLevel="0" collapsed="false">
      <c r="A283" s="20" t="s">
        <v>639</v>
      </c>
      <c r="B283" s="74" t="s">
        <v>640</v>
      </c>
      <c r="C283" s="75" t="s">
        <v>641</v>
      </c>
      <c r="D283" s="61" t="s">
        <v>39</v>
      </c>
      <c r="E283" s="42" t="n">
        <v>3</v>
      </c>
      <c r="F283" s="43" t="n">
        <v>1824.34</v>
      </c>
      <c r="G283" s="26" t="n">
        <f aca="false">ROUND(F283*E283,2)</f>
        <v>5473.02</v>
      </c>
      <c r="H283" s="27"/>
      <c r="I283" s="9" t="s">
        <v>51</v>
      </c>
    </row>
    <row r="284" customFormat="false" ht="42" hidden="false" customHeight="true" outlineLevel="0" collapsed="false">
      <c r="A284" s="20" t="s">
        <v>642</v>
      </c>
      <c r="B284" s="74" t="s">
        <v>643</v>
      </c>
      <c r="C284" s="75" t="s">
        <v>644</v>
      </c>
      <c r="D284" s="61" t="s">
        <v>39</v>
      </c>
      <c r="E284" s="42" t="n">
        <v>4</v>
      </c>
      <c r="F284" s="43" t="n">
        <v>1915.94</v>
      </c>
      <c r="G284" s="26" t="n">
        <f aca="false">ROUND(F284*E284,2)</f>
        <v>7663.76</v>
      </c>
      <c r="H284" s="27"/>
      <c r="I284" s="9" t="s">
        <v>51</v>
      </c>
    </row>
    <row r="285" customFormat="false" ht="15" hidden="false" customHeight="false" outlineLevel="0" collapsed="false">
      <c r="A285" s="20" t="s">
        <v>645</v>
      </c>
      <c r="B285" s="74" t="n">
        <v>86922</v>
      </c>
      <c r="C285" s="75" t="s">
        <v>646</v>
      </c>
      <c r="D285" s="61" t="s">
        <v>39</v>
      </c>
      <c r="E285" s="42" t="n">
        <v>2</v>
      </c>
      <c r="F285" s="43" t="n">
        <v>812.9</v>
      </c>
      <c r="G285" s="26" t="n">
        <f aca="false">ROUND(F285*E285,2)</f>
        <v>1625.8</v>
      </c>
      <c r="H285" s="27"/>
      <c r="I285" s="9"/>
    </row>
    <row r="286" customFormat="false" ht="31.5" hidden="false" customHeight="true" outlineLevel="0" collapsed="false">
      <c r="A286" s="20" t="s">
        <v>647</v>
      </c>
      <c r="B286" s="74" t="s">
        <v>648</v>
      </c>
      <c r="C286" s="75" t="s">
        <v>649</v>
      </c>
      <c r="D286" s="61" t="s">
        <v>39</v>
      </c>
      <c r="E286" s="42" t="n">
        <v>20</v>
      </c>
      <c r="F286" s="43" t="n">
        <v>319.47</v>
      </c>
      <c r="G286" s="26" t="n">
        <f aca="false">ROUND(F286*E286,2)</f>
        <v>6389.4</v>
      </c>
      <c r="H286" s="27"/>
      <c r="I286" s="128"/>
    </row>
    <row r="287" customFormat="false" ht="15" hidden="false" customHeight="false" outlineLevel="0" collapsed="false">
      <c r="A287" s="20" t="s">
        <v>650</v>
      </c>
      <c r="B287" s="74" t="n">
        <v>86915</v>
      </c>
      <c r="C287" s="75" t="s">
        <v>651</v>
      </c>
      <c r="D287" s="61" t="s">
        <v>39</v>
      </c>
      <c r="E287" s="42" t="n">
        <v>4</v>
      </c>
      <c r="F287" s="43" t="n">
        <v>107.55</v>
      </c>
      <c r="G287" s="26" t="n">
        <f aca="false">ROUND(F287*E287,2)</f>
        <v>430.2</v>
      </c>
      <c r="H287" s="27"/>
      <c r="I287" s="9"/>
    </row>
    <row r="288" customFormat="false" ht="15" hidden="false" customHeight="false" outlineLevel="0" collapsed="false">
      <c r="A288" s="20" t="s">
        <v>652</v>
      </c>
      <c r="B288" s="74" t="n">
        <v>86910</v>
      </c>
      <c r="C288" s="75" t="s">
        <v>653</v>
      </c>
      <c r="D288" s="61" t="s">
        <v>39</v>
      </c>
      <c r="E288" s="42" t="n">
        <v>10</v>
      </c>
      <c r="F288" s="43" t="n">
        <v>96.24</v>
      </c>
      <c r="G288" s="26" t="n">
        <f aca="false">ROUND(F288*E288,2)</f>
        <v>962.4</v>
      </c>
      <c r="H288" s="27"/>
      <c r="I288" s="9"/>
    </row>
    <row r="289" customFormat="false" ht="15.75" hidden="false" customHeight="true" outlineLevel="0" collapsed="false">
      <c r="A289" s="20" t="s">
        <v>654</v>
      </c>
      <c r="B289" s="74" t="n">
        <v>86914</v>
      </c>
      <c r="C289" s="75" t="s">
        <v>655</v>
      </c>
      <c r="D289" s="61" t="s">
        <v>39</v>
      </c>
      <c r="E289" s="42" t="n">
        <v>6</v>
      </c>
      <c r="F289" s="43" t="n">
        <v>74.35</v>
      </c>
      <c r="G289" s="26" t="n">
        <f aca="false">ROUND(F289*E289,2)</f>
        <v>446.1</v>
      </c>
      <c r="H289" s="27"/>
      <c r="I289" s="9"/>
    </row>
    <row r="290" customFormat="false" ht="14.25" hidden="false" customHeight="true" outlineLevel="0" collapsed="false">
      <c r="A290" s="125" t="n">
        <v>8.4</v>
      </c>
      <c r="B290" s="126" t="s">
        <v>656</v>
      </c>
      <c r="C290" s="126"/>
      <c r="D290" s="127"/>
      <c r="E290" s="58"/>
      <c r="F290" s="89"/>
      <c r="G290" s="87" t="n">
        <f aca="false">SUM(G291:G311)</f>
        <v>40927.07</v>
      </c>
      <c r="H290" s="88"/>
      <c r="I290" s="9"/>
    </row>
    <row r="291" customFormat="false" ht="14.25" hidden="false" customHeight="true" outlineLevel="0" collapsed="false">
      <c r="A291" s="20" t="s">
        <v>657</v>
      </c>
      <c r="B291" s="74" t="s">
        <v>658</v>
      </c>
      <c r="C291" s="75" t="s">
        <v>659</v>
      </c>
      <c r="D291" s="61" t="s">
        <v>39</v>
      </c>
      <c r="E291" s="42" t="n">
        <v>5</v>
      </c>
      <c r="F291" s="43" t="n">
        <v>1308.43</v>
      </c>
      <c r="G291" s="26" t="n">
        <f aca="false">ROUND(F291*E291,2)</f>
        <v>6542.15</v>
      </c>
      <c r="H291" s="27"/>
      <c r="I291" s="9"/>
    </row>
    <row r="292" customFormat="false" ht="14.25" hidden="false" customHeight="true" outlineLevel="0" collapsed="false">
      <c r="A292" s="20" t="s">
        <v>660</v>
      </c>
      <c r="B292" s="74" t="s">
        <v>661</v>
      </c>
      <c r="C292" s="75" t="s">
        <v>662</v>
      </c>
      <c r="D292" s="61" t="s">
        <v>39</v>
      </c>
      <c r="E292" s="42" t="n">
        <v>3</v>
      </c>
      <c r="F292" s="43" t="n">
        <v>38.69</v>
      </c>
      <c r="G292" s="26" t="n">
        <f aca="false">ROUND(F292*E292,2)</f>
        <v>116.07</v>
      </c>
      <c r="H292" s="27"/>
      <c r="I292" s="9"/>
    </row>
    <row r="293" customFormat="false" ht="14.25" hidden="false" customHeight="true" outlineLevel="0" collapsed="false">
      <c r="A293" s="20" t="s">
        <v>663</v>
      </c>
      <c r="B293" s="74" t="s">
        <v>664</v>
      </c>
      <c r="C293" s="75" t="s">
        <v>665</v>
      </c>
      <c r="D293" s="61" t="s">
        <v>39</v>
      </c>
      <c r="E293" s="42" t="n">
        <v>1</v>
      </c>
      <c r="F293" s="43" t="n">
        <v>40.64</v>
      </c>
      <c r="G293" s="26" t="n">
        <f aca="false">ROUND(F293*E293,2)</f>
        <v>40.64</v>
      </c>
      <c r="H293" s="27"/>
      <c r="I293" s="9"/>
    </row>
    <row r="294" customFormat="false" ht="14.25" hidden="false" customHeight="true" outlineLevel="0" collapsed="false">
      <c r="A294" s="20" t="s">
        <v>666</v>
      </c>
      <c r="B294" s="74" t="s">
        <v>667</v>
      </c>
      <c r="C294" s="75" t="s">
        <v>668</v>
      </c>
      <c r="D294" s="61" t="s">
        <v>39</v>
      </c>
      <c r="E294" s="42" t="n">
        <v>1</v>
      </c>
      <c r="F294" s="43" t="n">
        <v>57.35</v>
      </c>
      <c r="G294" s="26" t="n">
        <f aca="false">ROUND(F294*E294,2)</f>
        <v>57.35</v>
      </c>
      <c r="H294" s="27"/>
      <c r="I294" s="9"/>
    </row>
    <row r="295" customFormat="false" ht="14.25" hidden="false" customHeight="true" outlineLevel="0" collapsed="false">
      <c r="A295" s="20" t="s">
        <v>669</v>
      </c>
      <c r="B295" s="74" t="s">
        <v>670</v>
      </c>
      <c r="C295" s="75" t="s">
        <v>671</v>
      </c>
      <c r="D295" s="61" t="s">
        <v>152</v>
      </c>
      <c r="E295" s="42" t="n">
        <v>26.25</v>
      </c>
      <c r="F295" s="43" t="n">
        <v>51.5</v>
      </c>
      <c r="G295" s="26" t="n">
        <f aca="false">ROUND(F295*E295,2)</f>
        <v>1351.88</v>
      </c>
      <c r="H295" s="27"/>
      <c r="I295" s="9"/>
    </row>
    <row r="296" customFormat="false" ht="14.25" hidden="false" customHeight="true" outlineLevel="0" collapsed="false">
      <c r="A296" s="20" t="s">
        <v>672</v>
      </c>
      <c r="B296" s="74" t="s">
        <v>673</v>
      </c>
      <c r="C296" s="75" t="s">
        <v>674</v>
      </c>
      <c r="D296" s="61" t="s">
        <v>152</v>
      </c>
      <c r="E296" s="42" t="n">
        <v>47</v>
      </c>
      <c r="F296" s="43" t="n">
        <v>95.55</v>
      </c>
      <c r="G296" s="26" t="n">
        <f aca="false">ROUND(F296*E296,2)</f>
        <v>4490.85</v>
      </c>
      <c r="H296" s="27"/>
      <c r="I296" s="9"/>
    </row>
    <row r="297" customFormat="false" ht="15" hidden="false" customHeight="false" outlineLevel="0" collapsed="false">
      <c r="A297" s="20" t="s">
        <v>675</v>
      </c>
      <c r="B297" s="74" t="s">
        <v>676</v>
      </c>
      <c r="C297" s="75" t="s">
        <v>677</v>
      </c>
      <c r="D297" s="61" t="s">
        <v>152</v>
      </c>
      <c r="E297" s="42" t="n">
        <v>66.7</v>
      </c>
      <c r="F297" s="43" t="n">
        <v>108.44</v>
      </c>
      <c r="G297" s="26" t="n">
        <f aca="false">ROUND(F297*E297,2)</f>
        <v>7232.95</v>
      </c>
      <c r="H297" s="27"/>
      <c r="I297" s="9"/>
    </row>
    <row r="298" customFormat="false" ht="15" hidden="false" customHeight="false" outlineLevel="0" collapsed="false">
      <c r="A298" s="20" t="s">
        <v>678</v>
      </c>
      <c r="B298" s="74" t="s">
        <v>679</v>
      </c>
      <c r="C298" s="75" t="s">
        <v>680</v>
      </c>
      <c r="D298" s="61" t="s">
        <v>152</v>
      </c>
      <c r="E298" s="42" t="n">
        <v>20</v>
      </c>
      <c r="F298" s="43" t="n">
        <v>30.85</v>
      </c>
      <c r="G298" s="26" t="n">
        <f aca="false">ROUND(F298*E298,2)</f>
        <v>617</v>
      </c>
      <c r="H298" s="169" t="n">
        <v>30.85</v>
      </c>
      <c r="I298" s="9"/>
    </row>
    <row r="299" customFormat="false" ht="15" hidden="false" customHeight="false" outlineLevel="0" collapsed="false">
      <c r="A299" s="20" t="s">
        <v>681</v>
      </c>
      <c r="B299" s="74" t="s">
        <v>682</v>
      </c>
      <c r="C299" s="75" t="s">
        <v>683</v>
      </c>
      <c r="D299" s="61" t="s">
        <v>152</v>
      </c>
      <c r="E299" s="42" t="n">
        <v>8</v>
      </c>
      <c r="F299" s="43" t="n">
        <v>53.39</v>
      </c>
      <c r="G299" s="26" t="n">
        <f aca="false">ROUND(F299*E299,2)</f>
        <v>427.12</v>
      </c>
      <c r="H299" s="27"/>
      <c r="I299" s="9"/>
    </row>
    <row r="300" customFormat="false" ht="15" hidden="false" customHeight="false" outlineLevel="0" collapsed="false">
      <c r="A300" s="20" t="s">
        <v>684</v>
      </c>
      <c r="B300" s="74" t="s">
        <v>685</v>
      </c>
      <c r="C300" s="75" t="s">
        <v>686</v>
      </c>
      <c r="D300" s="61" t="s">
        <v>152</v>
      </c>
      <c r="E300" s="42" t="n">
        <v>10</v>
      </c>
      <c r="F300" s="43" t="n">
        <v>105.95</v>
      </c>
      <c r="G300" s="26" t="n">
        <f aca="false">ROUND(F300*E300,2)</f>
        <v>1059.5</v>
      </c>
      <c r="H300" s="27"/>
      <c r="I300" s="9"/>
    </row>
    <row r="301" customFormat="false" ht="15" hidden="false" customHeight="false" outlineLevel="0" collapsed="false">
      <c r="A301" s="20" t="s">
        <v>687</v>
      </c>
      <c r="B301" s="74" t="s">
        <v>688</v>
      </c>
      <c r="C301" s="75" t="s">
        <v>689</v>
      </c>
      <c r="D301" s="61" t="s">
        <v>152</v>
      </c>
      <c r="E301" s="42" t="n">
        <v>12</v>
      </c>
      <c r="F301" s="43" t="n">
        <v>46.55</v>
      </c>
      <c r="G301" s="26" t="n">
        <f aca="false">ROUND(F301*E301,2)</f>
        <v>558.6</v>
      </c>
      <c r="H301" s="27"/>
      <c r="I301" s="9"/>
    </row>
    <row r="302" customFormat="false" ht="15" hidden="false" customHeight="false" outlineLevel="0" collapsed="false">
      <c r="A302" s="20" t="s">
        <v>690</v>
      </c>
      <c r="B302" s="74" t="s">
        <v>691</v>
      </c>
      <c r="C302" s="75" t="s">
        <v>692</v>
      </c>
      <c r="D302" s="61" t="s">
        <v>152</v>
      </c>
      <c r="E302" s="42" t="n">
        <v>33</v>
      </c>
      <c r="F302" s="43" t="n">
        <v>74.86</v>
      </c>
      <c r="G302" s="26" t="n">
        <f aca="false">ROUND(F302*E302,2)</f>
        <v>2470.38</v>
      </c>
      <c r="H302" s="27"/>
      <c r="I302" s="9"/>
    </row>
    <row r="303" customFormat="false" ht="15" hidden="false" customHeight="false" outlineLevel="0" collapsed="false">
      <c r="A303" s="20" t="s">
        <v>693</v>
      </c>
      <c r="B303" s="74" t="s">
        <v>694</v>
      </c>
      <c r="C303" s="75" t="s">
        <v>695</v>
      </c>
      <c r="D303" s="61" t="s">
        <v>152</v>
      </c>
      <c r="E303" s="42" t="n">
        <v>60</v>
      </c>
      <c r="F303" s="43" t="n">
        <v>145.95</v>
      </c>
      <c r="G303" s="26" t="n">
        <f aca="false">ROUND(F303*E303,2)</f>
        <v>8757</v>
      </c>
      <c r="H303" s="27"/>
      <c r="I303" s="9"/>
    </row>
    <row r="304" customFormat="false" ht="15" hidden="false" customHeight="false" outlineLevel="0" collapsed="false">
      <c r="A304" s="20" t="s">
        <v>696</v>
      </c>
      <c r="B304" s="74" t="s">
        <v>697</v>
      </c>
      <c r="C304" s="75" t="s">
        <v>698</v>
      </c>
      <c r="D304" s="61" t="s">
        <v>152</v>
      </c>
      <c r="E304" s="42" t="n">
        <v>18</v>
      </c>
      <c r="F304" s="43" t="n">
        <v>265.21</v>
      </c>
      <c r="G304" s="26" t="n">
        <f aca="false">ROUND(F304*E304,2)</f>
        <v>4773.78</v>
      </c>
      <c r="H304" s="27"/>
      <c r="I304" s="9"/>
    </row>
    <row r="305" customFormat="false" ht="15" hidden="false" customHeight="false" outlineLevel="0" collapsed="false">
      <c r="A305" s="20" t="s">
        <v>699</v>
      </c>
      <c r="B305" s="74" t="s">
        <v>700</v>
      </c>
      <c r="C305" s="75" t="s">
        <v>701</v>
      </c>
      <c r="D305" s="61" t="s">
        <v>39</v>
      </c>
      <c r="E305" s="42" t="n">
        <v>2</v>
      </c>
      <c r="F305" s="43" t="n">
        <v>28.87</v>
      </c>
      <c r="G305" s="26" t="n">
        <f aca="false">ROUND(F305*E305,2)</f>
        <v>57.74</v>
      </c>
      <c r="H305" s="27"/>
      <c r="I305" s="9"/>
    </row>
    <row r="306" customFormat="false" ht="15" hidden="false" customHeight="false" outlineLevel="0" collapsed="false">
      <c r="A306" s="20" t="s">
        <v>702</v>
      </c>
      <c r="B306" s="74" t="s">
        <v>703</v>
      </c>
      <c r="C306" s="75" t="s">
        <v>704</v>
      </c>
      <c r="D306" s="61" t="s">
        <v>39</v>
      </c>
      <c r="E306" s="42" t="n">
        <v>1</v>
      </c>
      <c r="F306" s="43" t="n">
        <v>39.6</v>
      </c>
      <c r="G306" s="26" t="n">
        <f aca="false">ROUND(F306*E306,2)</f>
        <v>39.6</v>
      </c>
      <c r="H306" s="27"/>
      <c r="I306" s="9"/>
    </row>
    <row r="307" customFormat="false" ht="15" hidden="false" customHeight="false" outlineLevel="0" collapsed="false">
      <c r="A307" s="20" t="s">
        <v>705</v>
      </c>
      <c r="B307" s="74" t="s">
        <v>706</v>
      </c>
      <c r="C307" s="75" t="s">
        <v>707</v>
      </c>
      <c r="D307" s="61" t="s">
        <v>39</v>
      </c>
      <c r="E307" s="42" t="n">
        <v>7</v>
      </c>
      <c r="F307" s="43" t="n">
        <v>31.32</v>
      </c>
      <c r="G307" s="26" t="n">
        <f aca="false">ROUND(F307*E307,2)</f>
        <v>219.24</v>
      </c>
      <c r="H307" s="27"/>
      <c r="I307" s="9"/>
    </row>
    <row r="308" customFormat="false" ht="15" hidden="false" customHeight="false" outlineLevel="0" collapsed="false">
      <c r="A308" s="20" t="s">
        <v>708</v>
      </c>
      <c r="B308" s="74" t="s">
        <v>709</v>
      </c>
      <c r="C308" s="75" t="s">
        <v>710</v>
      </c>
      <c r="D308" s="61" t="s">
        <v>39</v>
      </c>
      <c r="E308" s="42" t="n">
        <v>3</v>
      </c>
      <c r="F308" s="43" t="n">
        <v>48.07</v>
      </c>
      <c r="G308" s="26" t="n">
        <f aca="false">ROUND(F308*E308,2)</f>
        <v>144.21</v>
      </c>
      <c r="H308" s="27"/>
      <c r="I308" s="9"/>
    </row>
    <row r="309" customFormat="false" ht="15" hidden="false" customHeight="false" outlineLevel="0" collapsed="false">
      <c r="A309" s="20" t="s">
        <v>711</v>
      </c>
      <c r="B309" s="74" t="s">
        <v>712</v>
      </c>
      <c r="C309" s="75" t="s">
        <v>713</v>
      </c>
      <c r="D309" s="61" t="s">
        <v>39</v>
      </c>
      <c r="E309" s="42" t="n">
        <v>3</v>
      </c>
      <c r="F309" s="43" t="n">
        <v>152.75</v>
      </c>
      <c r="G309" s="26" t="n">
        <f aca="false">ROUND(F309*E309,2)</f>
        <v>458.25</v>
      </c>
      <c r="H309" s="27"/>
      <c r="I309" s="9"/>
    </row>
    <row r="310" customFormat="false" ht="15" hidden="false" customHeight="false" outlineLevel="0" collapsed="false">
      <c r="A310" s="20" t="s">
        <v>714</v>
      </c>
      <c r="B310" s="74" t="s">
        <v>715</v>
      </c>
      <c r="C310" s="75" t="s">
        <v>716</v>
      </c>
      <c r="D310" s="61" t="s">
        <v>39</v>
      </c>
      <c r="E310" s="42" t="n">
        <v>1</v>
      </c>
      <c r="F310" s="43" t="n">
        <v>60.43</v>
      </c>
      <c r="G310" s="26" t="n">
        <f aca="false">ROUND(F310*E310,2)</f>
        <v>60.43</v>
      </c>
      <c r="H310" s="27"/>
      <c r="I310" s="9"/>
    </row>
    <row r="311" customFormat="false" ht="14.25" hidden="false" customHeight="true" outlineLevel="0" collapsed="false">
      <c r="A311" s="20" t="s">
        <v>717</v>
      </c>
      <c r="B311" s="74" t="s">
        <v>718</v>
      </c>
      <c r="C311" s="75" t="s">
        <v>606</v>
      </c>
      <c r="D311" s="61" t="s">
        <v>68</v>
      </c>
      <c r="E311" s="42" t="n">
        <v>20.375</v>
      </c>
      <c r="F311" s="43" t="n">
        <v>71.28</v>
      </c>
      <c r="G311" s="26" t="n">
        <f aca="false">ROUND(F311*E311,2)</f>
        <v>1452.33</v>
      </c>
      <c r="H311" s="27"/>
      <c r="I311" s="9"/>
    </row>
    <row r="312" customFormat="false" ht="14.25" hidden="false" customHeight="true" outlineLevel="0" collapsed="false">
      <c r="A312" s="28" t="s">
        <v>719</v>
      </c>
      <c r="B312" s="28"/>
      <c r="C312" s="28"/>
      <c r="D312" s="28"/>
      <c r="E312" s="28"/>
      <c r="F312" s="28"/>
      <c r="G312" s="45" t="n">
        <f aca="false">G183+G228+G271+G290</f>
        <v>212901.73</v>
      </c>
      <c r="H312" s="46" t="n">
        <v>193549.96</v>
      </c>
      <c r="I312" s="9"/>
    </row>
    <row r="313" customFormat="false" ht="14.25" hidden="false" customHeight="true" outlineLevel="0" collapsed="false">
      <c r="A313" s="92"/>
      <c r="B313" s="32"/>
      <c r="C313" s="93"/>
      <c r="D313" s="94"/>
      <c r="E313" s="35"/>
      <c r="F313" s="95"/>
      <c r="G313" s="26"/>
      <c r="H313" s="27"/>
      <c r="I313" s="9"/>
    </row>
    <row r="314" customFormat="false" ht="14.25" hidden="false" customHeight="true" outlineLevel="0" collapsed="false">
      <c r="A314" s="36" t="n">
        <v>9</v>
      </c>
      <c r="B314" s="103" t="s">
        <v>720</v>
      </c>
      <c r="C314" s="103"/>
      <c r="D314" s="112"/>
      <c r="E314" s="39"/>
      <c r="F314" s="14"/>
      <c r="G314" s="15"/>
      <c r="H314" s="16"/>
      <c r="I314" s="9"/>
    </row>
    <row r="315" customFormat="false" ht="14.25" hidden="false" customHeight="true" outlineLevel="0" collapsed="false">
      <c r="A315" s="36" t="s">
        <v>721</v>
      </c>
      <c r="B315" s="103" t="s">
        <v>722</v>
      </c>
      <c r="C315" s="103"/>
      <c r="D315" s="112"/>
      <c r="E315" s="39"/>
      <c r="F315" s="89"/>
      <c r="G315" s="87" t="n">
        <f aca="false">SUM(G316:G325)</f>
        <v>67941.3</v>
      </c>
      <c r="H315" s="88"/>
      <c r="I315" s="9"/>
    </row>
    <row r="316" customFormat="false" ht="15" hidden="false" customHeight="false" outlineLevel="0" collapsed="false">
      <c r="A316" s="20" t="s">
        <v>723</v>
      </c>
      <c r="B316" s="74" t="s">
        <v>724</v>
      </c>
      <c r="C316" s="60" t="s">
        <v>725</v>
      </c>
      <c r="D316" s="61" t="s">
        <v>39</v>
      </c>
      <c r="E316" s="42" t="n">
        <v>1</v>
      </c>
      <c r="F316" s="43" t="n">
        <v>35194.45</v>
      </c>
      <c r="G316" s="26" t="n">
        <f aca="false">ROUND(F316*E316,2)</f>
        <v>35194.45</v>
      </c>
      <c r="H316" s="27"/>
      <c r="I316" s="64"/>
    </row>
    <row r="317" customFormat="false" ht="14.25" hidden="false" customHeight="true" outlineLevel="0" collapsed="false">
      <c r="A317" s="20" t="s">
        <v>726</v>
      </c>
      <c r="B317" s="74" t="s">
        <v>727</v>
      </c>
      <c r="C317" s="60" t="s">
        <v>728</v>
      </c>
      <c r="D317" s="61" t="s">
        <v>39</v>
      </c>
      <c r="E317" s="42" t="n">
        <v>1</v>
      </c>
      <c r="F317" s="43" t="n">
        <v>314.09</v>
      </c>
      <c r="G317" s="26" t="n">
        <f aca="false">ROUND(F317*E317,2)</f>
        <v>314.09</v>
      </c>
      <c r="H317" s="27"/>
      <c r="I317" s="64"/>
    </row>
    <row r="318" customFormat="false" ht="15" hidden="false" customHeight="false" outlineLevel="0" collapsed="false">
      <c r="A318" s="20" t="s">
        <v>729</v>
      </c>
      <c r="B318" s="74" t="s">
        <v>730</v>
      </c>
      <c r="C318" s="60" t="s">
        <v>731</v>
      </c>
      <c r="D318" s="61" t="s">
        <v>39</v>
      </c>
      <c r="E318" s="42" t="n">
        <v>1</v>
      </c>
      <c r="F318" s="43" t="n">
        <v>432.69</v>
      </c>
      <c r="G318" s="26" t="n">
        <f aca="false">ROUND(F318*E318,2)</f>
        <v>432.69</v>
      </c>
      <c r="H318" s="27"/>
      <c r="I318" s="64"/>
    </row>
    <row r="319" customFormat="false" ht="15" hidden="false" customHeight="false" outlineLevel="0" collapsed="false">
      <c r="A319" s="20" t="s">
        <v>732</v>
      </c>
      <c r="B319" s="74" t="s">
        <v>733</v>
      </c>
      <c r="C319" s="60" t="s">
        <v>734</v>
      </c>
      <c r="D319" s="61" t="s">
        <v>39</v>
      </c>
      <c r="E319" s="42" t="n">
        <v>1</v>
      </c>
      <c r="F319" s="43" t="n">
        <v>1257.29</v>
      </c>
      <c r="G319" s="26" t="n">
        <f aca="false">ROUND(F319*E319,2)</f>
        <v>1257.29</v>
      </c>
      <c r="H319" s="27"/>
      <c r="I319" s="64"/>
    </row>
    <row r="320" customFormat="false" ht="15.75" hidden="false" customHeight="true" outlineLevel="0" collapsed="false">
      <c r="A320" s="20" t="s">
        <v>735</v>
      </c>
      <c r="B320" s="74" t="s">
        <v>736</v>
      </c>
      <c r="C320" s="60" t="s">
        <v>737</v>
      </c>
      <c r="D320" s="61" t="s">
        <v>68</v>
      </c>
      <c r="E320" s="42" t="n">
        <v>40</v>
      </c>
      <c r="F320" s="43" t="n">
        <v>71.28</v>
      </c>
      <c r="G320" s="26" t="n">
        <f aca="false">ROUND(F320*E320,2)</f>
        <v>2851.2</v>
      </c>
      <c r="H320" s="27"/>
      <c r="I320" s="64"/>
    </row>
    <row r="321" customFormat="false" ht="15.75" hidden="false" customHeight="true" outlineLevel="0" collapsed="false">
      <c r="A321" s="20" t="s">
        <v>738</v>
      </c>
      <c r="B321" s="74" t="s">
        <v>739</v>
      </c>
      <c r="C321" s="60" t="s">
        <v>740</v>
      </c>
      <c r="D321" s="61" t="s">
        <v>152</v>
      </c>
      <c r="E321" s="42" t="n">
        <v>50</v>
      </c>
      <c r="F321" s="43" t="n">
        <v>16.02</v>
      </c>
      <c r="G321" s="26" t="n">
        <f aca="false">ROUND(F321*E321,2)</f>
        <v>801</v>
      </c>
      <c r="H321" s="27"/>
      <c r="I321" s="64"/>
    </row>
    <row r="322" customFormat="false" ht="15.75" hidden="false" customHeight="true" outlineLevel="0" collapsed="false">
      <c r="A322" s="20" t="s">
        <v>741</v>
      </c>
      <c r="B322" s="74" t="s">
        <v>742</v>
      </c>
      <c r="C322" s="60" t="s">
        <v>743</v>
      </c>
      <c r="D322" s="61" t="s">
        <v>152</v>
      </c>
      <c r="E322" s="42" t="n">
        <v>6</v>
      </c>
      <c r="F322" s="43" t="n">
        <v>77.98</v>
      </c>
      <c r="G322" s="26" t="n">
        <f aca="false">ROUND(F322*E322,2)</f>
        <v>467.88</v>
      </c>
      <c r="H322" s="27"/>
      <c r="I322" s="64"/>
    </row>
    <row r="323" customFormat="false" ht="27" hidden="false" customHeight="true" outlineLevel="0" collapsed="false">
      <c r="A323" s="20" t="s">
        <v>744</v>
      </c>
      <c r="B323" s="74" t="s">
        <v>745</v>
      </c>
      <c r="C323" s="60" t="s">
        <v>746</v>
      </c>
      <c r="D323" s="61" t="s">
        <v>152</v>
      </c>
      <c r="E323" s="42" t="n">
        <v>210</v>
      </c>
      <c r="F323" s="43" t="n">
        <v>88.73</v>
      </c>
      <c r="G323" s="26" t="n">
        <f aca="false">ROUND(F323*E323,2)</f>
        <v>18633.3</v>
      </c>
      <c r="H323" s="27"/>
      <c r="I323" s="64"/>
    </row>
    <row r="324" customFormat="false" ht="27" hidden="false" customHeight="true" outlineLevel="0" collapsed="false">
      <c r="A324" s="20" t="s">
        <v>747</v>
      </c>
      <c r="B324" s="74" t="s">
        <v>748</v>
      </c>
      <c r="C324" s="60" t="s">
        <v>749</v>
      </c>
      <c r="D324" s="61" t="s">
        <v>152</v>
      </c>
      <c r="E324" s="42" t="n">
        <v>140</v>
      </c>
      <c r="F324" s="43" t="n">
        <v>48.97</v>
      </c>
      <c r="G324" s="26" t="n">
        <f aca="false">ROUND(F324*E324,2)</f>
        <v>6855.8</v>
      </c>
      <c r="H324" s="27"/>
      <c r="I324" s="64"/>
    </row>
    <row r="325" customFormat="false" ht="14.25" hidden="false" customHeight="true" outlineLevel="0" collapsed="false">
      <c r="A325" s="20" t="s">
        <v>750</v>
      </c>
      <c r="B325" s="74" t="s">
        <v>751</v>
      </c>
      <c r="C325" s="60" t="s">
        <v>752</v>
      </c>
      <c r="D325" s="61" t="s">
        <v>68</v>
      </c>
      <c r="E325" s="42" t="n">
        <v>40</v>
      </c>
      <c r="F325" s="43" t="n">
        <v>28.34</v>
      </c>
      <c r="G325" s="26" t="n">
        <f aca="false">ROUND(F325*E325,2)</f>
        <v>1133.6</v>
      </c>
      <c r="H325" s="27"/>
      <c r="I325" s="64"/>
    </row>
    <row r="326" customFormat="false" ht="14.25" hidden="false" customHeight="true" outlineLevel="0" collapsed="false">
      <c r="A326" s="36" t="s">
        <v>753</v>
      </c>
      <c r="B326" s="103" t="s">
        <v>754</v>
      </c>
      <c r="C326" s="103"/>
      <c r="D326" s="112"/>
      <c r="E326" s="39"/>
      <c r="F326" s="89"/>
      <c r="G326" s="87" t="n">
        <f aca="false">SUM(G327:G351)</f>
        <v>21192.84</v>
      </c>
      <c r="H326" s="88"/>
      <c r="I326" s="9"/>
    </row>
    <row r="327" customFormat="false" ht="15" hidden="false" customHeight="false" outlineLevel="0" collapsed="false">
      <c r="A327" s="20" t="s">
        <v>755</v>
      </c>
      <c r="B327" s="74" t="s">
        <v>756</v>
      </c>
      <c r="C327" s="60" t="s">
        <v>757</v>
      </c>
      <c r="D327" s="61" t="s">
        <v>39</v>
      </c>
      <c r="E327" s="42" t="n">
        <v>1</v>
      </c>
      <c r="F327" s="43" t="n">
        <v>1724.08</v>
      </c>
      <c r="G327" s="26" t="n">
        <f aca="false">ROUND(F327*E327,2)</f>
        <v>1724.08</v>
      </c>
      <c r="H327" s="27"/>
      <c r="I327" s="64"/>
    </row>
    <row r="328" customFormat="false" ht="30.75" hidden="false" customHeight="true" outlineLevel="0" collapsed="false">
      <c r="A328" s="20" t="s">
        <v>758</v>
      </c>
      <c r="B328" s="74" t="s">
        <v>759</v>
      </c>
      <c r="C328" s="60" t="s">
        <v>760</v>
      </c>
      <c r="D328" s="61" t="s">
        <v>39</v>
      </c>
      <c r="E328" s="42" t="n">
        <v>1</v>
      </c>
      <c r="F328" s="43" t="n">
        <v>1410.89</v>
      </c>
      <c r="G328" s="26" t="n">
        <f aca="false">ROUND(F328*E328,2)</f>
        <v>1410.89</v>
      </c>
      <c r="H328" s="27"/>
      <c r="I328" s="64"/>
    </row>
    <row r="329" customFormat="false" ht="29.25" hidden="false" customHeight="true" outlineLevel="0" collapsed="false">
      <c r="A329" s="20" t="s">
        <v>761</v>
      </c>
      <c r="B329" s="74" t="s">
        <v>759</v>
      </c>
      <c r="C329" s="60" t="s">
        <v>762</v>
      </c>
      <c r="D329" s="61" t="s">
        <v>39</v>
      </c>
      <c r="E329" s="42" t="n">
        <v>1</v>
      </c>
      <c r="F329" s="43" t="n">
        <v>1410.89</v>
      </c>
      <c r="G329" s="26" t="n">
        <f aca="false">ROUND(F329*E329,2)</f>
        <v>1410.89</v>
      </c>
      <c r="H329" s="27"/>
      <c r="I329" s="64"/>
    </row>
    <row r="330" customFormat="false" ht="27" hidden="false" customHeight="true" outlineLevel="0" collapsed="false">
      <c r="A330" s="20" t="s">
        <v>763</v>
      </c>
      <c r="B330" s="74" t="s">
        <v>764</v>
      </c>
      <c r="C330" s="60" t="s">
        <v>765</v>
      </c>
      <c r="D330" s="61" t="s">
        <v>39</v>
      </c>
      <c r="E330" s="42" t="n">
        <v>1</v>
      </c>
      <c r="F330" s="43" t="n">
        <v>1127.2</v>
      </c>
      <c r="G330" s="26" t="n">
        <f aca="false">ROUND(F330*E330,2)</f>
        <v>1127.2</v>
      </c>
      <c r="H330" s="27"/>
      <c r="I330" s="64"/>
    </row>
    <row r="331" customFormat="false" ht="27" hidden="false" customHeight="true" outlineLevel="0" collapsed="false">
      <c r="A331" s="20" t="s">
        <v>766</v>
      </c>
      <c r="B331" s="74" t="s">
        <v>767</v>
      </c>
      <c r="C331" s="60" t="s">
        <v>768</v>
      </c>
      <c r="D331" s="61" t="s">
        <v>39</v>
      </c>
      <c r="E331" s="42" t="n">
        <v>1</v>
      </c>
      <c r="F331" s="43" t="n">
        <v>731.13</v>
      </c>
      <c r="G331" s="26" t="n">
        <f aca="false">ROUND(F331*E331,2)</f>
        <v>731.13</v>
      </c>
      <c r="H331" s="27"/>
      <c r="I331" s="64"/>
    </row>
    <row r="332" customFormat="false" ht="15.75" hidden="false" customHeight="true" outlineLevel="0" collapsed="false">
      <c r="A332" s="20" t="s">
        <v>769</v>
      </c>
      <c r="B332" s="74" t="s">
        <v>770</v>
      </c>
      <c r="C332" s="60" t="s">
        <v>771</v>
      </c>
      <c r="D332" s="61" t="s">
        <v>39</v>
      </c>
      <c r="E332" s="42" t="n">
        <v>1</v>
      </c>
      <c r="F332" s="43" t="n">
        <v>253.41</v>
      </c>
      <c r="G332" s="26" t="n">
        <f aca="false">ROUND(F332*E332,2)</f>
        <v>253.41</v>
      </c>
      <c r="H332" s="27"/>
      <c r="I332" s="64"/>
    </row>
    <row r="333" customFormat="false" ht="15.75" hidden="false" customHeight="true" outlineLevel="0" collapsed="false">
      <c r="A333" s="20" t="s">
        <v>772</v>
      </c>
      <c r="B333" s="74" t="s">
        <v>773</v>
      </c>
      <c r="C333" s="62" t="s">
        <v>774</v>
      </c>
      <c r="D333" s="61" t="s">
        <v>39</v>
      </c>
      <c r="E333" s="42" t="n">
        <v>4</v>
      </c>
      <c r="F333" s="43" t="n">
        <v>21.43</v>
      </c>
      <c r="G333" s="26" t="n">
        <f aca="false">ROUND(F333*E333,2)</f>
        <v>85.72</v>
      </c>
      <c r="H333" s="27"/>
      <c r="I333" s="64"/>
    </row>
    <row r="334" customFormat="false" ht="15.75" hidden="false" customHeight="true" outlineLevel="0" collapsed="false">
      <c r="A334" s="20" t="s">
        <v>775</v>
      </c>
      <c r="B334" s="74" t="s">
        <v>773</v>
      </c>
      <c r="C334" s="62" t="s">
        <v>776</v>
      </c>
      <c r="D334" s="61" t="s">
        <v>39</v>
      </c>
      <c r="E334" s="42" t="n">
        <v>1</v>
      </c>
      <c r="F334" s="43" t="n">
        <v>21.43</v>
      </c>
      <c r="G334" s="26" t="n">
        <f aca="false">ROUND(F334*E334,2)</f>
        <v>21.43</v>
      </c>
      <c r="H334" s="27"/>
      <c r="I334" s="64"/>
    </row>
    <row r="335" customFormat="false" ht="15.75" hidden="false" customHeight="true" outlineLevel="0" collapsed="false">
      <c r="A335" s="20" t="s">
        <v>777</v>
      </c>
      <c r="B335" s="74" t="s">
        <v>778</v>
      </c>
      <c r="C335" s="62" t="s">
        <v>779</v>
      </c>
      <c r="D335" s="61" t="s">
        <v>39</v>
      </c>
      <c r="E335" s="42" t="n">
        <v>4</v>
      </c>
      <c r="F335" s="43" t="n">
        <v>106.57</v>
      </c>
      <c r="G335" s="26" t="n">
        <f aca="false">ROUND(F335*E335,2)</f>
        <v>426.28</v>
      </c>
      <c r="H335" s="27"/>
      <c r="I335" s="64"/>
    </row>
    <row r="336" customFormat="false" ht="15.75" hidden="false" customHeight="true" outlineLevel="0" collapsed="false">
      <c r="A336" s="20" t="s">
        <v>780</v>
      </c>
      <c r="B336" s="74" t="s">
        <v>781</v>
      </c>
      <c r="C336" s="62" t="s">
        <v>782</v>
      </c>
      <c r="D336" s="61" t="s">
        <v>39</v>
      </c>
      <c r="E336" s="42" t="n">
        <v>3</v>
      </c>
      <c r="F336" s="43" t="n">
        <v>106.57</v>
      </c>
      <c r="G336" s="26" t="n">
        <f aca="false">ROUND(F336*E336,2)</f>
        <v>319.71</v>
      </c>
      <c r="H336" s="27"/>
      <c r="I336" s="64"/>
    </row>
    <row r="337" customFormat="false" ht="15" hidden="false" customHeight="false" outlineLevel="0" collapsed="false">
      <c r="A337" s="20" t="s">
        <v>783</v>
      </c>
      <c r="B337" s="74" t="s">
        <v>784</v>
      </c>
      <c r="C337" s="62" t="s">
        <v>785</v>
      </c>
      <c r="D337" s="61" t="s">
        <v>39</v>
      </c>
      <c r="E337" s="42" t="n">
        <v>8</v>
      </c>
      <c r="F337" s="43" t="n">
        <v>118.11</v>
      </c>
      <c r="G337" s="26" t="n">
        <f aca="false">ROUND(F337*E337,2)</f>
        <v>944.88</v>
      </c>
      <c r="H337" s="27"/>
      <c r="I337" s="64"/>
    </row>
    <row r="338" customFormat="false" ht="27" hidden="false" customHeight="true" outlineLevel="0" collapsed="false">
      <c r="A338" s="20" t="s">
        <v>786</v>
      </c>
      <c r="B338" s="74" t="s">
        <v>770</v>
      </c>
      <c r="C338" s="62" t="s">
        <v>787</v>
      </c>
      <c r="D338" s="61" t="s">
        <v>39</v>
      </c>
      <c r="E338" s="42" t="n">
        <v>1</v>
      </c>
      <c r="F338" s="43" t="n">
        <v>253.41</v>
      </c>
      <c r="G338" s="26" t="n">
        <f aca="false">ROUND(F338*E338,2)</f>
        <v>253.41</v>
      </c>
      <c r="H338" s="27"/>
      <c r="I338" s="64"/>
    </row>
    <row r="339" customFormat="false" ht="15" hidden="false" customHeight="false" outlineLevel="0" collapsed="false">
      <c r="A339" s="20" t="s">
        <v>788</v>
      </c>
      <c r="B339" s="74" t="s">
        <v>767</v>
      </c>
      <c r="C339" s="62" t="s">
        <v>789</v>
      </c>
      <c r="D339" s="61" t="s">
        <v>39</v>
      </c>
      <c r="E339" s="42" t="n">
        <v>1</v>
      </c>
      <c r="F339" s="43" t="n">
        <v>731.13</v>
      </c>
      <c r="G339" s="26" t="n">
        <f aca="false">ROUND(F339*E339,2)</f>
        <v>731.13</v>
      </c>
      <c r="H339" s="27"/>
      <c r="I339" s="64"/>
    </row>
    <row r="340" customFormat="false" ht="15.75" hidden="false" customHeight="true" outlineLevel="0" collapsed="false">
      <c r="A340" s="20" t="s">
        <v>790</v>
      </c>
      <c r="B340" s="74" t="s">
        <v>791</v>
      </c>
      <c r="C340" s="62" t="s">
        <v>792</v>
      </c>
      <c r="D340" s="61" t="s">
        <v>39</v>
      </c>
      <c r="E340" s="42" t="n">
        <v>1</v>
      </c>
      <c r="F340" s="43" t="n">
        <v>152</v>
      </c>
      <c r="G340" s="26" t="n">
        <f aca="false">ROUND(F340*E340,2)</f>
        <v>152</v>
      </c>
      <c r="H340" s="27"/>
      <c r="I340" s="64"/>
    </row>
    <row r="341" customFormat="false" ht="15.75" hidden="false" customHeight="true" outlineLevel="0" collapsed="false">
      <c r="A341" s="20" t="s">
        <v>793</v>
      </c>
      <c r="B341" s="74" t="s">
        <v>794</v>
      </c>
      <c r="C341" s="62" t="s">
        <v>795</v>
      </c>
      <c r="D341" s="61" t="s">
        <v>39</v>
      </c>
      <c r="E341" s="42" t="n">
        <v>1</v>
      </c>
      <c r="F341" s="43" t="n">
        <v>132.97</v>
      </c>
      <c r="G341" s="26" t="n">
        <f aca="false">ROUND(F341*E341,2)</f>
        <v>132.97</v>
      </c>
      <c r="H341" s="27"/>
      <c r="I341" s="64"/>
    </row>
    <row r="342" customFormat="false" ht="15.75" hidden="false" customHeight="true" outlineLevel="0" collapsed="false">
      <c r="A342" s="20" t="s">
        <v>796</v>
      </c>
      <c r="B342" s="74" t="s">
        <v>797</v>
      </c>
      <c r="C342" s="62" t="s">
        <v>798</v>
      </c>
      <c r="D342" s="61" t="s">
        <v>39</v>
      </c>
      <c r="E342" s="42" t="n">
        <v>4</v>
      </c>
      <c r="F342" s="43" t="n">
        <v>109.38</v>
      </c>
      <c r="G342" s="26" t="n">
        <f aca="false">ROUND(F342*E342,2)</f>
        <v>437.52</v>
      </c>
      <c r="H342" s="27"/>
      <c r="I342" s="64"/>
    </row>
    <row r="343" customFormat="false" ht="15.75" hidden="false" customHeight="true" outlineLevel="0" collapsed="false">
      <c r="A343" s="20" t="s">
        <v>799</v>
      </c>
      <c r="B343" s="74" t="s">
        <v>781</v>
      </c>
      <c r="C343" s="62" t="s">
        <v>800</v>
      </c>
      <c r="D343" s="61" t="s">
        <v>39</v>
      </c>
      <c r="E343" s="42" t="n">
        <v>2</v>
      </c>
      <c r="F343" s="43" t="n">
        <v>106.57</v>
      </c>
      <c r="G343" s="26" t="n">
        <f aca="false">ROUND(F343*E343,2)</f>
        <v>213.14</v>
      </c>
      <c r="H343" s="27"/>
      <c r="I343" s="64"/>
    </row>
    <row r="344" customFormat="false" ht="15.75" hidden="false" customHeight="true" outlineLevel="0" collapsed="false">
      <c r="A344" s="20" t="s">
        <v>801</v>
      </c>
      <c r="B344" s="74" t="s">
        <v>778</v>
      </c>
      <c r="C344" s="62" t="s">
        <v>802</v>
      </c>
      <c r="D344" s="61" t="s">
        <v>39</v>
      </c>
      <c r="E344" s="42" t="n">
        <v>3</v>
      </c>
      <c r="F344" s="43" t="n">
        <v>106.57</v>
      </c>
      <c r="G344" s="26" t="n">
        <f aca="false">ROUND(F344*E344,2)</f>
        <v>319.71</v>
      </c>
      <c r="H344" s="27"/>
      <c r="I344" s="64"/>
    </row>
    <row r="345" customFormat="false" ht="15.75" hidden="false" customHeight="true" outlineLevel="0" collapsed="false">
      <c r="A345" s="20" t="s">
        <v>803</v>
      </c>
      <c r="B345" s="74" t="s">
        <v>773</v>
      </c>
      <c r="C345" s="62" t="s">
        <v>804</v>
      </c>
      <c r="D345" s="61" t="s">
        <v>39</v>
      </c>
      <c r="E345" s="42" t="n">
        <v>5</v>
      </c>
      <c r="F345" s="43" t="n">
        <v>21.43</v>
      </c>
      <c r="G345" s="26" t="n">
        <f aca="false">ROUND(F345*E345,2)</f>
        <v>107.15</v>
      </c>
      <c r="H345" s="27"/>
      <c r="I345" s="64"/>
    </row>
    <row r="346" customFormat="false" ht="15" hidden="false" customHeight="false" outlineLevel="0" collapsed="false">
      <c r="A346" s="20" t="s">
        <v>805</v>
      </c>
      <c r="B346" s="74" t="s">
        <v>784</v>
      </c>
      <c r="C346" s="62" t="s">
        <v>806</v>
      </c>
      <c r="D346" s="61" t="s">
        <v>39</v>
      </c>
      <c r="E346" s="42" t="n">
        <v>7</v>
      </c>
      <c r="F346" s="43" t="n">
        <v>118.11</v>
      </c>
      <c r="G346" s="26" t="n">
        <f aca="false">ROUND(F346*E346,2)</f>
        <v>826.77</v>
      </c>
      <c r="H346" s="27"/>
      <c r="I346" s="64"/>
    </row>
    <row r="347" customFormat="false" ht="27" hidden="false" customHeight="true" outlineLevel="0" collapsed="false">
      <c r="A347" s="20" t="s">
        <v>807</v>
      </c>
      <c r="B347" s="74" t="s">
        <v>808</v>
      </c>
      <c r="C347" s="60" t="s">
        <v>809</v>
      </c>
      <c r="D347" s="61" t="s">
        <v>39</v>
      </c>
      <c r="E347" s="42" t="n">
        <v>12</v>
      </c>
      <c r="F347" s="43" t="n">
        <v>135.05</v>
      </c>
      <c r="G347" s="26" t="n">
        <f aca="false">ROUND(F347*E347,2)</f>
        <v>1620.6</v>
      </c>
      <c r="H347" s="27"/>
      <c r="I347" s="64"/>
    </row>
    <row r="348" customFormat="false" ht="27" hidden="false" customHeight="true" outlineLevel="0" collapsed="false">
      <c r="A348" s="20" t="s">
        <v>811</v>
      </c>
      <c r="B348" s="74" t="n">
        <v>101888</v>
      </c>
      <c r="C348" s="60" t="s">
        <v>812</v>
      </c>
      <c r="D348" s="61" t="s">
        <v>152</v>
      </c>
      <c r="E348" s="42" t="n">
        <v>18</v>
      </c>
      <c r="F348" s="43" t="n">
        <v>23.15</v>
      </c>
      <c r="G348" s="26" t="n">
        <f aca="false">ROUND(F348*E348,2)</f>
        <v>416.7</v>
      </c>
      <c r="H348" s="27"/>
      <c r="I348" s="64"/>
    </row>
    <row r="349" customFormat="false" ht="27" hidden="false" customHeight="true" outlineLevel="0" collapsed="false">
      <c r="A349" s="20" t="s">
        <v>813</v>
      </c>
      <c r="B349" s="74" t="s">
        <v>814</v>
      </c>
      <c r="C349" s="60" t="s">
        <v>815</v>
      </c>
      <c r="D349" s="61" t="s">
        <v>152</v>
      </c>
      <c r="E349" s="42" t="n">
        <v>12</v>
      </c>
      <c r="F349" s="43" t="n">
        <v>14.68</v>
      </c>
      <c r="G349" s="26" t="n">
        <f aca="false">ROUND(F349*E349,2)</f>
        <v>176.16</v>
      </c>
      <c r="H349" s="27"/>
      <c r="I349" s="64"/>
    </row>
    <row r="350" customFormat="false" ht="27" hidden="false" customHeight="true" outlineLevel="0" collapsed="false">
      <c r="A350" s="20" t="s">
        <v>816</v>
      </c>
      <c r="B350" s="74" t="s">
        <v>817</v>
      </c>
      <c r="C350" s="60" t="s">
        <v>818</v>
      </c>
      <c r="D350" s="61" t="s">
        <v>152</v>
      </c>
      <c r="E350" s="42" t="n">
        <v>114</v>
      </c>
      <c r="F350" s="43" t="n">
        <v>49.04</v>
      </c>
      <c r="G350" s="26" t="n">
        <f aca="false">ROUND(F350*E350,2)</f>
        <v>5590.56</v>
      </c>
      <c r="H350" s="27"/>
      <c r="I350" s="64"/>
    </row>
    <row r="351" customFormat="false" ht="27" hidden="false" customHeight="true" outlineLevel="0" collapsed="false">
      <c r="A351" s="20" t="s">
        <v>819</v>
      </c>
      <c r="B351" s="74" t="n">
        <v>101888</v>
      </c>
      <c r="C351" s="60" t="s">
        <v>820</v>
      </c>
      <c r="D351" s="61" t="s">
        <v>152</v>
      </c>
      <c r="E351" s="42" t="n">
        <v>76</v>
      </c>
      <c r="F351" s="43" t="n">
        <v>23.15</v>
      </c>
      <c r="G351" s="26" t="n">
        <f aca="false">ROUND(F351*E351,2)</f>
        <v>1759.4</v>
      </c>
      <c r="H351" s="27"/>
      <c r="I351" s="64"/>
    </row>
    <row r="352" customFormat="false" ht="14.25" hidden="false" customHeight="true" outlineLevel="0" collapsed="false">
      <c r="A352" s="36" t="s">
        <v>821</v>
      </c>
      <c r="B352" s="56" t="s">
        <v>822</v>
      </c>
      <c r="C352" s="56"/>
      <c r="D352" s="112"/>
      <c r="E352" s="39"/>
      <c r="F352" s="89"/>
      <c r="G352" s="87" t="n">
        <f aca="false">SUM(G353:G358)</f>
        <v>35221.35</v>
      </c>
      <c r="H352" s="88"/>
      <c r="I352" s="9"/>
    </row>
    <row r="353" customFormat="false" ht="15" hidden="false" customHeight="false" outlineLevel="0" collapsed="false">
      <c r="A353" s="20" t="s">
        <v>823</v>
      </c>
      <c r="B353" s="74" t="s">
        <v>824</v>
      </c>
      <c r="C353" s="60" t="s">
        <v>825</v>
      </c>
      <c r="D353" s="61" t="s">
        <v>152</v>
      </c>
      <c r="E353" s="42" t="n">
        <v>340</v>
      </c>
      <c r="F353" s="43" t="n">
        <v>67.29</v>
      </c>
      <c r="G353" s="26" t="n">
        <f aca="false">ROUND(F353*E353,2)</f>
        <v>22878.6</v>
      </c>
      <c r="H353" s="27"/>
      <c r="I353" s="64"/>
    </row>
    <row r="354" customFormat="false" ht="27" hidden="false" customHeight="true" outlineLevel="0" collapsed="false">
      <c r="A354" s="20" t="s">
        <v>826</v>
      </c>
      <c r="B354" s="74" t="s">
        <v>827</v>
      </c>
      <c r="C354" s="60" t="s">
        <v>828</v>
      </c>
      <c r="D354" s="61" t="s">
        <v>152</v>
      </c>
      <c r="E354" s="42" t="n">
        <v>150</v>
      </c>
      <c r="F354" s="43" t="n">
        <v>24.05</v>
      </c>
      <c r="G354" s="26" t="n">
        <f aca="false">ROUND(F354*E354,2)</f>
        <v>3607.5</v>
      </c>
      <c r="H354" s="27"/>
      <c r="I354" s="64"/>
    </row>
    <row r="355" customFormat="false" ht="14.25" hidden="false" customHeight="true" outlineLevel="0" collapsed="false">
      <c r="A355" s="20" t="s">
        <v>829</v>
      </c>
      <c r="B355" s="74" t="s">
        <v>830</v>
      </c>
      <c r="C355" s="60" t="s">
        <v>831</v>
      </c>
      <c r="D355" s="61" t="s">
        <v>39</v>
      </c>
      <c r="E355" s="42" t="n">
        <v>34</v>
      </c>
      <c r="F355" s="43" t="n">
        <v>37.75</v>
      </c>
      <c r="G355" s="26" t="n">
        <f aca="false">ROUND(F355*E355,2)</f>
        <v>1283.5</v>
      </c>
      <c r="H355" s="27"/>
      <c r="I355" s="64"/>
    </row>
    <row r="356" customFormat="false" ht="14.25" hidden="false" customHeight="true" outlineLevel="0" collapsed="false">
      <c r="A356" s="20" t="s">
        <v>832</v>
      </c>
      <c r="B356" s="74" t="s">
        <v>833</v>
      </c>
      <c r="C356" s="60" t="s">
        <v>834</v>
      </c>
      <c r="D356" s="61" t="s">
        <v>39</v>
      </c>
      <c r="E356" s="42" t="n">
        <v>5</v>
      </c>
      <c r="F356" s="43" t="n">
        <v>39.85</v>
      </c>
      <c r="G356" s="26" t="n">
        <f aca="false">ROUND(F356*E356,2)</f>
        <v>199.25</v>
      </c>
      <c r="H356" s="27"/>
      <c r="I356" s="64"/>
    </row>
    <row r="357" customFormat="false" ht="27" hidden="false" customHeight="true" outlineLevel="0" collapsed="false">
      <c r="A357" s="20" t="s">
        <v>835</v>
      </c>
      <c r="B357" s="74" t="s">
        <v>836</v>
      </c>
      <c r="C357" s="60" t="s">
        <v>837</v>
      </c>
      <c r="D357" s="61" t="s">
        <v>152</v>
      </c>
      <c r="E357" s="42" t="n">
        <v>1550</v>
      </c>
      <c r="F357" s="43" t="n">
        <v>3.87</v>
      </c>
      <c r="G357" s="26" t="n">
        <f aca="false">ROUND(F357*E357,2)</f>
        <v>5998.5</v>
      </c>
      <c r="H357" s="27"/>
      <c r="I357" s="64"/>
    </row>
    <row r="358" customFormat="false" ht="27" hidden="false" customHeight="true" outlineLevel="0" collapsed="false">
      <c r="A358" s="20" t="s">
        <v>838</v>
      </c>
      <c r="B358" s="74" t="s">
        <v>839</v>
      </c>
      <c r="C358" s="60" t="s">
        <v>840</v>
      </c>
      <c r="D358" s="61" t="s">
        <v>152</v>
      </c>
      <c r="E358" s="42" t="n">
        <v>200</v>
      </c>
      <c r="F358" s="43" t="n">
        <v>6.27</v>
      </c>
      <c r="G358" s="26" t="n">
        <f aca="false">ROUND(F358*E358,2)</f>
        <v>1254</v>
      </c>
      <c r="H358" s="27"/>
      <c r="I358" s="64"/>
    </row>
    <row r="359" customFormat="false" ht="14.25" hidden="false" customHeight="true" outlineLevel="0" collapsed="false">
      <c r="A359" s="36" t="s">
        <v>841</v>
      </c>
      <c r="B359" s="103" t="s">
        <v>842</v>
      </c>
      <c r="C359" s="103"/>
      <c r="D359" s="112"/>
      <c r="E359" s="39"/>
      <c r="F359" s="89"/>
      <c r="G359" s="87" t="n">
        <f aca="false">SUM(G360:G368)</f>
        <v>33140.33</v>
      </c>
      <c r="H359" s="88"/>
      <c r="I359" s="9"/>
    </row>
    <row r="360" customFormat="false" ht="54.75" hidden="false" customHeight="true" outlineLevel="0" collapsed="false">
      <c r="A360" s="20" t="s">
        <v>843</v>
      </c>
      <c r="B360" s="74" t="s">
        <v>844</v>
      </c>
      <c r="C360" s="60" t="s">
        <v>845</v>
      </c>
      <c r="D360" s="61" t="s">
        <v>39</v>
      </c>
      <c r="E360" s="42" t="n">
        <v>111</v>
      </c>
      <c r="F360" s="43" t="n">
        <v>205.89</v>
      </c>
      <c r="G360" s="26" t="n">
        <f aca="false">ROUND(F360*E360,2)</f>
        <v>22853.79</v>
      </c>
      <c r="H360" s="27"/>
      <c r="I360" s="64"/>
    </row>
    <row r="361" customFormat="false" ht="27" hidden="false" customHeight="true" outlineLevel="0" collapsed="false">
      <c r="A361" s="20" t="s">
        <v>846</v>
      </c>
      <c r="B361" s="74" t="s">
        <v>847</v>
      </c>
      <c r="C361" s="60" t="s">
        <v>848</v>
      </c>
      <c r="D361" s="61" t="s">
        <v>39</v>
      </c>
      <c r="E361" s="42" t="n">
        <v>2</v>
      </c>
      <c r="F361" s="43" t="n">
        <v>60.2</v>
      </c>
      <c r="G361" s="26" t="n">
        <f aca="false">ROUND(F361*E361,2)</f>
        <v>120.4</v>
      </c>
      <c r="H361" s="27"/>
      <c r="I361" s="64"/>
    </row>
    <row r="362" customFormat="false" ht="27" hidden="false" customHeight="true" outlineLevel="0" collapsed="false">
      <c r="A362" s="20" t="s">
        <v>849</v>
      </c>
      <c r="B362" s="74" t="s">
        <v>836</v>
      </c>
      <c r="C362" s="60" t="s">
        <v>850</v>
      </c>
      <c r="D362" s="61" t="s">
        <v>152</v>
      </c>
      <c r="E362" s="42" t="n">
        <v>2000</v>
      </c>
      <c r="F362" s="43" t="n">
        <v>3.87</v>
      </c>
      <c r="G362" s="26" t="n">
        <f aca="false">ROUND(F362*E362,2)</f>
        <v>7740</v>
      </c>
      <c r="H362" s="27"/>
      <c r="I362" s="64"/>
    </row>
    <row r="363" customFormat="false" ht="15.75" hidden="false" customHeight="true" outlineLevel="0" collapsed="false">
      <c r="A363" s="20" t="s">
        <v>851</v>
      </c>
      <c r="B363" s="74" t="s">
        <v>852</v>
      </c>
      <c r="C363" s="60" t="s">
        <v>853</v>
      </c>
      <c r="D363" s="61" t="s">
        <v>39</v>
      </c>
      <c r="E363" s="42" t="n">
        <v>10</v>
      </c>
      <c r="F363" s="43" t="n">
        <v>35.72</v>
      </c>
      <c r="G363" s="26" t="n">
        <f aca="false">ROUND(F363*E363,2)</f>
        <v>357.2</v>
      </c>
      <c r="H363" s="27"/>
      <c r="I363" s="64"/>
    </row>
    <row r="364" customFormat="false" ht="18.75" hidden="false" customHeight="true" outlineLevel="0" collapsed="false">
      <c r="A364" s="20" t="s">
        <v>854</v>
      </c>
      <c r="B364" s="74" t="s">
        <v>855</v>
      </c>
      <c r="C364" s="60" t="s">
        <v>856</v>
      </c>
      <c r="D364" s="61" t="s">
        <v>39</v>
      </c>
      <c r="E364" s="42" t="n">
        <v>8</v>
      </c>
      <c r="F364" s="43" t="n">
        <v>37.73</v>
      </c>
      <c r="G364" s="26" t="n">
        <f aca="false">ROUND(F364*E364,2)</f>
        <v>301.84</v>
      </c>
      <c r="H364" s="27"/>
      <c r="I364" s="64"/>
    </row>
    <row r="365" customFormat="false" ht="27" hidden="false" customHeight="true" outlineLevel="0" collapsed="false">
      <c r="A365" s="20" t="s">
        <v>857</v>
      </c>
      <c r="B365" s="74" t="s">
        <v>827</v>
      </c>
      <c r="C365" s="60" t="s">
        <v>828</v>
      </c>
      <c r="D365" s="61" t="s">
        <v>152</v>
      </c>
      <c r="E365" s="42" t="n">
        <v>21</v>
      </c>
      <c r="F365" s="43" t="n">
        <v>24.05</v>
      </c>
      <c r="G365" s="26" t="n">
        <f aca="false">ROUND(F365*E365,2)</f>
        <v>505.05</v>
      </c>
      <c r="H365" s="27"/>
      <c r="I365" s="64"/>
    </row>
    <row r="366" customFormat="false" ht="27" hidden="false" customHeight="true" outlineLevel="0" collapsed="false">
      <c r="A366" s="20" t="s">
        <v>858</v>
      </c>
      <c r="B366" s="74" t="s">
        <v>859</v>
      </c>
      <c r="C366" s="60" t="s">
        <v>860</v>
      </c>
      <c r="D366" s="61" t="s">
        <v>39</v>
      </c>
      <c r="E366" s="42" t="n">
        <v>4</v>
      </c>
      <c r="F366" s="43" t="n">
        <v>52.93</v>
      </c>
      <c r="G366" s="26" t="n">
        <f aca="false">ROUND(F366*E366,2)</f>
        <v>211.72</v>
      </c>
      <c r="H366" s="27"/>
      <c r="I366" s="64"/>
    </row>
    <row r="367" customFormat="false" ht="27" hidden="false" customHeight="true" outlineLevel="0" collapsed="false">
      <c r="A367" s="20" t="s">
        <v>861</v>
      </c>
      <c r="B367" s="74" t="s">
        <v>862</v>
      </c>
      <c r="C367" s="60" t="s">
        <v>863</v>
      </c>
      <c r="D367" s="61" t="s">
        <v>152</v>
      </c>
      <c r="E367" s="42" t="n">
        <v>12</v>
      </c>
      <c r="F367" s="43" t="n">
        <v>50.14</v>
      </c>
      <c r="G367" s="26" t="n">
        <f aca="false">ROUND(F367*E367,2)</f>
        <v>601.68</v>
      </c>
      <c r="H367" s="27"/>
      <c r="I367" s="64"/>
    </row>
    <row r="368" customFormat="false" ht="27" hidden="false" customHeight="true" outlineLevel="0" collapsed="false">
      <c r="A368" s="20" t="s">
        <v>864</v>
      </c>
      <c r="B368" s="74" t="s">
        <v>865</v>
      </c>
      <c r="C368" s="60" t="s">
        <v>866</v>
      </c>
      <c r="D368" s="61" t="s">
        <v>152</v>
      </c>
      <c r="E368" s="42" t="n">
        <v>15</v>
      </c>
      <c r="F368" s="43" t="n">
        <v>29.91</v>
      </c>
      <c r="G368" s="26" t="n">
        <f aca="false">ROUND(F368*E368,2)</f>
        <v>448.65</v>
      </c>
      <c r="H368" s="27"/>
      <c r="I368" s="64"/>
    </row>
    <row r="369" customFormat="false" ht="14.25" hidden="false" customHeight="true" outlineLevel="0" collapsed="false">
      <c r="A369" s="36" t="s">
        <v>867</v>
      </c>
      <c r="B369" s="103" t="s">
        <v>868</v>
      </c>
      <c r="C369" s="103"/>
      <c r="D369" s="112"/>
      <c r="E369" s="39"/>
      <c r="F369" s="89"/>
      <c r="G369" s="87" t="n">
        <f aca="false">SUM(G370:G380)</f>
        <v>41054.2</v>
      </c>
      <c r="H369" s="88"/>
      <c r="I369" s="9"/>
    </row>
    <row r="370" customFormat="false" ht="15" hidden="false" customHeight="false" outlineLevel="0" collapsed="false">
      <c r="A370" s="20" t="s">
        <v>869</v>
      </c>
      <c r="B370" s="74" t="s">
        <v>824</v>
      </c>
      <c r="C370" s="60" t="s">
        <v>825</v>
      </c>
      <c r="D370" s="61" t="s">
        <v>152</v>
      </c>
      <c r="E370" s="42" t="n">
        <v>150</v>
      </c>
      <c r="F370" s="43" t="n">
        <v>67.29</v>
      </c>
      <c r="G370" s="26" t="n">
        <f aca="false">ROUND(F370*E370,2)</f>
        <v>10093.5</v>
      </c>
      <c r="H370" s="27"/>
      <c r="I370" s="64"/>
    </row>
    <row r="371" customFormat="false" ht="15" hidden="false" customHeight="false" outlineLevel="0" collapsed="false">
      <c r="A371" s="20" t="s">
        <v>870</v>
      </c>
      <c r="B371" s="74" t="s">
        <v>871</v>
      </c>
      <c r="C371" s="60" t="s">
        <v>872</v>
      </c>
      <c r="D371" s="61" t="s">
        <v>152</v>
      </c>
      <c r="E371" s="42" t="n">
        <v>35</v>
      </c>
      <c r="F371" s="43" t="n">
        <v>74.2</v>
      </c>
      <c r="G371" s="26" t="n">
        <f aca="false">ROUND(F371*E371,2)</f>
        <v>2597</v>
      </c>
      <c r="H371" s="27"/>
      <c r="I371" s="64"/>
    </row>
    <row r="372" customFormat="false" ht="27" hidden="false" customHeight="true" outlineLevel="0" collapsed="false">
      <c r="A372" s="20" t="s">
        <v>873</v>
      </c>
      <c r="B372" s="74" t="s">
        <v>827</v>
      </c>
      <c r="C372" s="60" t="s">
        <v>874</v>
      </c>
      <c r="D372" s="61" t="s">
        <v>152</v>
      </c>
      <c r="E372" s="42" t="n">
        <v>252</v>
      </c>
      <c r="F372" s="43" t="n">
        <v>24.05</v>
      </c>
      <c r="G372" s="26" t="n">
        <f aca="false">ROUND(F372*E372,2)</f>
        <v>6060.6</v>
      </c>
      <c r="H372" s="27"/>
      <c r="I372" s="64"/>
    </row>
    <row r="373" customFormat="false" ht="14.25" hidden="false" customHeight="true" outlineLevel="0" collapsed="false">
      <c r="A373" s="20" t="s">
        <v>875</v>
      </c>
      <c r="B373" s="74" t="s">
        <v>830</v>
      </c>
      <c r="C373" s="60" t="s">
        <v>831</v>
      </c>
      <c r="D373" s="61" t="s">
        <v>39</v>
      </c>
      <c r="E373" s="42" t="n">
        <v>67</v>
      </c>
      <c r="F373" s="43" t="n">
        <v>37.75</v>
      </c>
      <c r="G373" s="26" t="n">
        <f aca="false">ROUND(F373*E373,2)</f>
        <v>2529.25</v>
      </c>
      <c r="H373" s="27"/>
      <c r="I373" s="64"/>
    </row>
    <row r="374" customFormat="false" ht="14.25" hidden="false" customHeight="true" outlineLevel="0" collapsed="false">
      <c r="A374" s="20" t="s">
        <v>876</v>
      </c>
      <c r="B374" s="74" t="s">
        <v>833</v>
      </c>
      <c r="C374" s="60" t="s">
        <v>834</v>
      </c>
      <c r="D374" s="61" t="s">
        <v>39</v>
      </c>
      <c r="E374" s="42" t="n">
        <v>7</v>
      </c>
      <c r="F374" s="43" t="n">
        <v>39.85</v>
      </c>
      <c r="G374" s="26" t="n">
        <f aca="false">ROUND(F374*E374,2)</f>
        <v>278.95</v>
      </c>
      <c r="H374" s="27"/>
      <c r="I374" s="64"/>
    </row>
    <row r="375" customFormat="false" ht="27" hidden="false" customHeight="true" outlineLevel="0" collapsed="false">
      <c r="A375" s="20" t="s">
        <v>877</v>
      </c>
      <c r="B375" s="74" t="s">
        <v>836</v>
      </c>
      <c r="C375" s="60" t="s">
        <v>850</v>
      </c>
      <c r="D375" s="61" t="s">
        <v>152</v>
      </c>
      <c r="E375" s="42" t="n">
        <v>3780</v>
      </c>
      <c r="F375" s="43" t="n">
        <v>3.87</v>
      </c>
      <c r="G375" s="26" t="n">
        <f aca="false">ROUND(F375*E375,2)</f>
        <v>14628.6</v>
      </c>
      <c r="H375" s="27"/>
      <c r="I375" s="64"/>
    </row>
    <row r="376" customFormat="false" ht="27" hidden="false" customHeight="true" outlineLevel="0" collapsed="false">
      <c r="A376" s="20" t="s">
        <v>878</v>
      </c>
      <c r="B376" s="74" t="s">
        <v>839</v>
      </c>
      <c r="C376" s="60" t="s">
        <v>879</v>
      </c>
      <c r="D376" s="61" t="s">
        <v>152</v>
      </c>
      <c r="E376" s="42" t="n">
        <v>240</v>
      </c>
      <c r="F376" s="43" t="n">
        <v>6.27</v>
      </c>
      <c r="G376" s="26" t="n">
        <f aca="false">ROUND(F376*E376,2)</f>
        <v>1504.8</v>
      </c>
      <c r="H376" s="27"/>
      <c r="I376" s="64"/>
    </row>
    <row r="377" customFormat="false" ht="27" hidden="false" customHeight="true" outlineLevel="0" collapsed="false">
      <c r="A377" s="20" t="s">
        <v>880</v>
      </c>
      <c r="B377" s="74" t="s">
        <v>881</v>
      </c>
      <c r="C377" s="60" t="s">
        <v>882</v>
      </c>
      <c r="D377" s="61" t="s">
        <v>152</v>
      </c>
      <c r="E377" s="42" t="n">
        <v>185</v>
      </c>
      <c r="F377" s="43" t="n">
        <v>8.58</v>
      </c>
      <c r="G377" s="26" t="n">
        <f aca="false">ROUND(F377*E377,2)</f>
        <v>1587.3</v>
      </c>
      <c r="H377" s="27"/>
      <c r="I377" s="64"/>
    </row>
    <row r="378" customFormat="false" ht="27" hidden="false" customHeight="true" outlineLevel="0" collapsed="false">
      <c r="A378" s="20" t="s">
        <v>883</v>
      </c>
      <c r="B378" s="74" t="s">
        <v>884</v>
      </c>
      <c r="C378" s="60" t="s">
        <v>885</v>
      </c>
      <c r="D378" s="61" t="s">
        <v>152</v>
      </c>
      <c r="E378" s="42" t="n">
        <v>150</v>
      </c>
      <c r="F378" s="43" t="n">
        <v>9.56</v>
      </c>
      <c r="G378" s="26" t="n">
        <f aca="false">ROUND(F378*E378,2)</f>
        <v>1434</v>
      </c>
      <c r="H378" s="27"/>
      <c r="I378" s="64"/>
    </row>
    <row r="379" customFormat="false" ht="27" hidden="false" customHeight="true" outlineLevel="0" collapsed="false">
      <c r="A379" s="20" t="s">
        <v>886</v>
      </c>
      <c r="B379" s="74" t="s">
        <v>862</v>
      </c>
      <c r="C379" s="60" t="s">
        <v>863</v>
      </c>
      <c r="D379" s="61" t="s">
        <v>152</v>
      </c>
      <c r="E379" s="42" t="n">
        <v>6</v>
      </c>
      <c r="F379" s="43" t="n">
        <v>50.14</v>
      </c>
      <c r="G379" s="26" t="n">
        <f aca="false">ROUND(F379*E379,2)</f>
        <v>300.84</v>
      </c>
      <c r="H379" s="27"/>
      <c r="I379" s="64"/>
    </row>
    <row r="380" customFormat="false" ht="27" hidden="false" customHeight="true" outlineLevel="0" collapsed="false">
      <c r="A380" s="20" t="s">
        <v>887</v>
      </c>
      <c r="B380" s="74" t="s">
        <v>888</v>
      </c>
      <c r="C380" s="60" t="s">
        <v>889</v>
      </c>
      <c r="D380" s="61" t="s">
        <v>39</v>
      </c>
      <c r="E380" s="42" t="n">
        <v>1</v>
      </c>
      <c r="F380" s="43" t="n">
        <v>39.36</v>
      </c>
      <c r="G380" s="26" t="n">
        <f aca="false">ROUND(F380*E380,2)</f>
        <v>39.36</v>
      </c>
      <c r="H380" s="27"/>
      <c r="I380" s="64"/>
    </row>
    <row r="381" customFormat="false" ht="14.25" hidden="false" customHeight="true" outlineLevel="0" collapsed="false">
      <c r="A381" s="36" t="s">
        <v>890</v>
      </c>
      <c r="B381" s="103" t="s">
        <v>891</v>
      </c>
      <c r="C381" s="103"/>
      <c r="D381" s="112"/>
      <c r="E381" s="39"/>
      <c r="F381" s="89"/>
      <c r="G381" s="87" t="n">
        <f aca="false">SUM(G382:G387)</f>
        <v>14194.04</v>
      </c>
      <c r="H381" s="88"/>
      <c r="I381" s="9"/>
    </row>
    <row r="382" customFormat="false" ht="54.75" hidden="false" customHeight="true" outlineLevel="0" collapsed="false">
      <c r="A382" s="20" t="s">
        <v>892</v>
      </c>
      <c r="B382" s="74" t="s">
        <v>844</v>
      </c>
      <c r="C382" s="60" t="s">
        <v>845</v>
      </c>
      <c r="D382" s="61" t="s">
        <v>39</v>
      </c>
      <c r="E382" s="42" t="n">
        <v>35</v>
      </c>
      <c r="F382" s="43" t="n">
        <v>205.89</v>
      </c>
      <c r="G382" s="26" t="n">
        <f aca="false">ROUND(F382*E382,2)</f>
        <v>7206.15</v>
      </c>
      <c r="H382" s="27"/>
      <c r="I382" s="64"/>
    </row>
    <row r="383" customFormat="false" ht="27" hidden="false" customHeight="true" outlineLevel="0" collapsed="false">
      <c r="A383" s="20" t="s">
        <v>893</v>
      </c>
      <c r="B383" s="74" t="s">
        <v>847</v>
      </c>
      <c r="C383" s="60" t="s">
        <v>848</v>
      </c>
      <c r="D383" s="61" t="s">
        <v>39</v>
      </c>
      <c r="E383" s="42" t="n">
        <v>2</v>
      </c>
      <c r="F383" s="43" t="n">
        <v>60.2</v>
      </c>
      <c r="G383" s="26" t="n">
        <f aca="false">ROUND(F383*E383,2)</f>
        <v>120.4</v>
      </c>
      <c r="H383" s="27"/>
      <c r="I383" s="64"/>
    </row>
    <row r="384" customFormat="false" ht="27" hidden="false" customHeight="true" outlineLevel="0" collapsed="false">
      <c r="A384" s="20" t="s">
        <v>894</v>
      </c>
      <c r="B384" s="74" t="s">
        <v>836</v>
      </c>
      <c r="C384" s="60" t="s">
        <v>837</v>
      </c>
      <c r="D384" s="61" t="s">
        <v>152</v>
      </c>
      <c r="E384" s="42" t="n">
        <v>1215</v>
      </c>
      <c r="F384" s="43" t="n">
        <v>3.87</v>
      </c>
      <c r="G384" s="26" t="n">
        <f aca="false">ROUND(F384*E384,2)</f>
        <v>4702.05</v>
      </c>
      <c r="H384" s="27"/>
      <c r="I384" s="64"/>
    </row>
    <row r="385" customFormat="false" ht="14.25" hidden="false" customHeight="true" outlineLevel="0" collapsed="false">
      <c r="A385" s="20" t="s">
        <v>895</v>
      </c>
      <c r="B385" s="74" t="s">
        <v>852</v>
      </c>
      <c r="C385" s="60" t="s">
        <v>896</v>
      </c>
      <c r="D385" s="61" t="s">
        <v>39</v>
      </c>
      <c r="E385" s="42" t="n">
        <v>16</v>
      </c>
      <c r="F385" s="43" t="n">
        <v>35.72</v>
      </c>
      <c r="G385" s="26" t="n">
        <f aca="false">ROUND(F385*E385,2)</f>
        <v>571.52</v>
      </c>
      <c r="H385" s="27"/>
      <c r="I385" s="64"/>
    </row>
    <row r="386" customFormat="false" ht="15" hidden="false" customHeight="false" outlineLevel="0" collapsed="false">
      <c r="A386" s="20" t="s">
        <v>897</v>
      </c>
      <c r="B386" s="74" t="s">
        <v>855</v>
      </c>
      <c r="C386" s="60" t="s">
        <v>856</v>
      </c>
      <c r="D386" s="61" t="s">
        <v>39</v>
      </c>
      <c r="E386" s="42" t="n">
        <v>4</v>
      </c>
      <c r="F386" s="43" t="n">
        <v>37.73</v>
      </c>
      <c r="G386" s="26" t="n">
        <f aca="false">ROUND(F386*E386,2)</f>
        <v>150.92</v>
      </c>
      <c r="H386" s="27"/>
      <c r="I386" s="64"/>
    </row>
    <row r="387" customFormat="false" ht="27" hidden="false" customHeight="true" outlineLevel="0" collapsed="false">
      <c r="A387" s="20" t="s">
        <v>898</v>
      </c>
      <c r="B387" s="74" t="s">
        <v>827</v>
      </c>
      <c r="C387" s="60" t="s">
        <v>828</v>
      </c>
      <c r="D387" s="61" t="s">
        <v>152</v>
      </c>
      <c r="E387" s="42" t="n">
        <v>60</v>
      </c>
      <c r="F387" s="43" t="n">
        <v>24.05</v>
      </c>
      <c r="G387" s="26" t="n">
        <f aca="false">ROUND(F387*E387,2)</f>
        <v>1443</v>
      </c>
      <c r="H387" s="27"/>
      <c r="I387" s="64"/>
    </row>
    <row r="388" customFormat="false" ht="14.25" hidden="false" customHeight="true" outlineLevel="0" collapsed="false">
      <c r="A388" s="36" t="s">
        <v>899</v>
      </c>
      <c r="B388" s="103" t="s">
        <v>900</v>
      </c>
      <c r="C388" s="103"/>
      <c r="D388" s="112"/>
      <c r="E388" s="39"/>
      <c r="F388" s="89"/>
      <c r="G388" s="87" t="n">
        <f aca="false">SUM(G389:G395)</f>
        <v>5409.39</v>
      </c>
      <c r="H388" s="88"/>
      <c r="I388" s="9"/>
    </row>
    <row r="389" customFormat="false" ht="27" hidden="false" customHeight="true" outlineLevel="0" collapsed="false">
      <c r="A389" s="20" t="s">
        <v>901</v>
      </c>
      <c r="B389" s="74" t="s">
        <v>827</v>
      </c>
      <c r="C389" s="60" t="s">
        <v>874</v>
      </c>
      <c r="D389" s="61" t="s">
        <v>152</v>
      </c>
      <c r="E389" s="132" t="n">
        <v>15</v>
      </c>
      <c r="F389" s="43" t="n">
        <v>24.05</v>
      </c>
      <c r="G389" s="26" t="n">
        <f aca="false">ROUND(F389*E389,2)</f>
        <v>360.75</v>
      </c>
      <c r="H389" s="27"/>
      <c r="I389" s="64"/>
    </row>
    <row r="390" customFormat="false" ht="15" hidden="false" customHeight="false" outlineLevel="0" collapsed="false">
      <c r="A390" s="20" t="s">
        <v>902</v>
      </c>
      <c r="B390" s="74" t="s">
        <v>830</v>
      </c>
      <c r="C390" s="60" t="s">
        <v>903</v>
      </c>
      <c r="D390" s="61" t="s">
        <v>39</v>
      </c>
      <c r="E390" s="133" t="n">
        <v>11</v>
      </c>
      <c r="F390" s="43" t="n">
        <v>37.75</v>
      </c>
      <c r="G390" s="26" t="n">
        <f aca="false">ROUND(F390*E390,2)</f>
        <v>415.25</v>
      </c>
      <c r="H390" s="27"/>
      <c r="I390" s="64"/>
    </row>
    <row r="391" customFormat="false" ht="27" hidden="false" customHeight="true" outlineLevel="0" collapsed="false">
      <c r="A391" s="20" t="s">
        <v>904</v>
      </c>
      <c r="B391" s="74" t="s">
        <v>836</v>
      </c>
      <c r="C391" s="60" t="s">
        <v>837</v>
      </c>
      <c r="D391" s="61" t="s">
        <v>152</v>
      </c>
      <c r="E391" s="133" t="n">
        <v>630</v>
      </c>
      <c r="F391" s="43" t="n">
        <v>3.87</v>
      </c>
      <c r="G391" s="26" t="n">
        <f aca="false">ROUND(F391*E391,2)</f>
        <v>2438.1</v>
      </c>
      <c r="H391" s="27"/>
      <c r="I391" s="64"/>
    </row>
    <row r="392" customFormat="false" ht="18.75" hidden="false" customHeight="true" outlineLevel="0" collapsed="false">
      <c r="A392" s="20" t="s">
        <v>905</v>
      </c>
      <c r="B392" s="74" t="s">
        <v>778</v>
      </c>
      <c r="C392" s="62" t="s">
        <v>906</v>
      </c>
      <c r="D392" s="61" t="s">
        <v>39</v>
      </c>
      <c r="E392" s="133" t="n">
        <v>1</v>
      </c>
      <c r="F392" s="43" t="n">
        <v>106.57</v>
      </c>
      <c r="G392" s="26" t="n">
        <f aca="false">ROUND(F392*E392,2)</f>
        <v>106.57</v>
      </c>
      <c r="H392" s="27"/>
      <c r="I392" s="64"/>
    </row>
    <row r="393" customFormat="false" ht="15" hidden="false" customHeight="false" outlineLevel="0" collapsed="false">
      <c r="A393" s="20" t="s">
        <v>907</v>
      </c>
      <c r="B393" s="134" t="s">
        <v>794</v>
      </c>
      <c r="C393" s="75" t="s">
        <v>908</v>
      </c>
      <c r="D393" s="61" t="s">
        <v>39</v>
      </c>
      <c r="E393" s="133" t="n">
        <v>1</v>
      </c>
      <c r="F393" s="43" t="n">
        <v>132.97</v>
      </c>
      <c r="G393" s="26" t="n">
        <f aca="false">ROUND(F393*E393,2)</f>
        <v>132.97</v>
      </c>
      <c r="H393" s="27"/>
      <c r="I393" s="64"/>
    </row>
    <row r="394" customFormat="false" ht="15" hidden="false" customHeight="false" outlineLevel="0" collapsed="false">
      <c r="A394" s="20" t="s">
        <v>909</v>
      </c>
      <c r="B394" s="135" t="s">
        <v>836</v>
      </c>
      <c r="C394" s="75" t="s">
        <v>850</v>
      </c>
      <c r="D394" s="136" t="s">
        <v>152</v>
      </c>
      <c r="E394" s="133" t="n">
        <v>300</v>
      </c>
      <c r="F394" s="43" t="n">
        <v>3.87</v>
      </c>
      <c r="G394" s="26" t="n">
        <f aca="false">ROUND(F394*E394,2)</f>
        <v>1161</v>
      </c>
      <c r="H394" s="27"/>
      <c r="I394" s="64"/>
    </row>
    <row r="395" customFormat="false" ht="15" hidden="false" customHeight="false" outlineLevel="0" collapsed="false">
      <c r="A395" s="20" t="s">
        <v>910</v>
      </c>
      <c r="B395" s="135" t="n">
        <v>91847</v>
      </c>
      <c r="C395" s="75" t="s">
        <v>911</v>
      </c>
      <c r="D395" s="136" t="s">
        <v>152</v>
      </c>
      <c r="E395" s="133" t="n">
        <v>55</v>
      </c>
      <c r="F395" s="43" t="n">
        <v>14.45</v>
      </c>
      <c r="G395" s="26" t="n">
        <f aca="false">ROUND(F395*E395,2)</f>
        <v>794.75</v>
      </c>
      <c r="H395" s="27"/>
      <c r="I395" s="64"/>
    </row>
    <row r="396" customFormat="false" ht="14.25" hidden="false" customHeight="true" outlineLevel="0" collapsed="false">
      <c r="A396" s="36" t="s">
        <v>912</v>
      </c>
      <c r="B396" s="103" t="s">
        <v>913</v>
      </c>
      <c r="C396" s="103"/>
      <c r="D396" s="112"/>
      <c r="E396" s="39"/>
      <c r="F396" s="89"/>
      <c r="G396" s="87" t="n">
        <f aca="false">SUM(G397:G403)</f>
        <v>28953.17</v>
      </c>
      <c r="H396" s="88"/>
      <c r="I396" s="9"/>
    </row>
    <row r="397" customFormat="false" ht="27" hidden="false" customHeight="true" outlineLevel="0" collapsed="false">
      <c r="A397" s="20" t="s">
        <v>914</v>
      </c>
      <c r="B397" s="74" t="s">
        <v>915</v>
      </c>
      <c r="C397" s="60" t="s">
        <v>916</v>
      </c>
      <c r="D397" s="61" t="s">
        <v>39</v>
      </c>
      <c r="E397" s="42" t="n">
        <v>24</v>
      </c>
      <c r="F397" s="43" t="n">
        <v>146.17</v>
      </c>
      <c r="G397" s="26" t="n">
        <f aca="false">ROUND(F397*E397,2)</f>
        <v>3508.08</v>
      </c>
      <c r="H397" s="27"/>
      <c r="I397" s="64"/>
    </row>
    <row r="398" customFormat="false" ht="15.75" hidden="false" customHeight="true" outlineLevel="0" collapsed="false">
      <c r="A398" s="20" t="s">
        <v>917</v>
      </c>
      <c r="B398" s="74" t="s">
        <v>918</v>
      </c>
      <c r="C398" s="60" t="s">
        <v>919</v>
      </c>
      <c r="D398" s="61" t="s">
        <v>39</v>
      </c>
      <c r="E398" s="42" t="n">
        <v>1</v>
      </c>
      <c r="F398" s="43" t="n">
        <v>190.43</v>
      </c>
      <c r="G398" s="26" t="n">
        <f aca="false">ROUND(F398*E398,2)</f>
        <v>190.43</v>
      </c>
      <c r="H398" s="27"/>
      <c r="I398" s="64"/>
    </row>
    <row r="399" customFormat="false" ht="27" hidden="false" customHeight="true" outlineLevel="0" collapsed="false">
      <c r="A399" s="20" t="s">
        <v>920</v>
      </c>
      <c r="B399" s="74" t="s">
        <v>921</v>
      </c>
      <c r="C399" s="60" t="s">
        <v>922</v>
      </c>
      <c r="D399" s="61" t="s">
        <v>39</v>
      </c>
      <c r="E399" s="42" t="n">
        <v>8</v>
      </c>
      <c r="F399" s="43" t="n">
        <v>97.89</v>
      </c>
      <c r="G399" s="26" t="n">
        <f aca="false">ROUND(F399*E399,2)</f>
        <v>783.12</v>
      </c>
      <c r="H399" s="27"/>
      <c r="I399" s="64"/>
    </row>
    <row r="400" customFormat="false" ht="30" hidden="false" customHeight="true" outlineLevel="0" collapsed="false">
      <c r="A400" s="20" t="s">
        <v>923</v>
      </c>
      <c r="B400" s="74" t="s">
        <v>924</v>
      </c>
      <c r="C400" s="60" t="s">
        <v>925</v>
      </c>
      <c r="D400" s="61" t="s">
        <v>39</v>
      </c>
      <c r="E400" s="42" t="n">
        <v>40</v>
      </c>
      <c r="F400" s="43" t="n">
        <v>54.97</v>
      </c>
      <c r="G400" s="26" t="n">
        <f aca="false">ROUND(F400*E400,2)</f>
        <v>2198.8</v>
      </c>
      <c r="H400" s="27"/>
      <c r="I400" s="64"/>
    </row>
    <row r="401" customFormat="false" ht="15.75" hidden="false" customHeight="true" outlineLevel="0" collapsed="false">
      <c r="A401" s="20" t="s">
        <v>926</v>
      </c>
      <c r="B401" s="74" t="s">
        <v>927</v>
      </c>
      <c r="C401" s="60" t="s">
        <v>928</v>
      </c>
      <c r="D401" s="61" t="s">
        <v>152</v>
      </c>
      <c r="E401" s="42" t="n">
        <v>305</v>
      </c>
      <c r="F401" s="43" t="n">
        <v>53.54</v>
      </c>
      <c r="G401" s="26" t="n">
        <f aca="false">ROUND(F401*E401,2)</f>
        <v>16329.7</v>
      </c>
      <c r="H401" s="27"/>
      <c r="I401" s="64"/>
    </row>
    <row r="402" customFormat="false" ht="15.75" hidden="false" customHeight="true" outlineLevel="0" collapsed="false">
      <c r="A402" s="20" t="s">
        <v>929</v>
      </c>
      <c r="B402" s="74" t="s">
        <v>930</v>
      </c>
      <c r="C402" s="60" t="s">
        <v>931</v>
      </c>
      <c r="D402" s="61" t="s">
        <v>152</v>
      </c>
      <c r="E402" s="42" t="n">
        <v>120</v>
      </c>
      <c r="F402" s="43" t="n">
        <v>45.46</v>
      </c>
      <c r="G402" s="26" t="n">
        <f aca="false">ROUND(F402*E402,2)</f>
        <v>5455.2</v>
      </c>
      <c r="H402" s="27"/>
      <c r="I402" s="64"/>
    </row>
    <row r="403" customFormat="false" ht="14.25" hidden="false" customHeight="true" outlineLevel="0" collapsed="false">
      <c r="A403" s="20" t="s">
        <v>932</v>
      </c>
      <c r="B403" s="74" t="s">
        <v>933</v>
      </c>
      <c r="C403" s="60" t="s">
        <v>934</v>
      </c>
      <c r="D403" s="61" t="s">
        <v>39</v>
      </c>
      <c r="E403" s="42" t="n">
        <v>8</v>
      </c>
      <c r="F403" s="43" t="n">
        <v>60.98</v>
      </c>
      <c r="G403" s="26" t="n">
        <f aca="false">ROUND(F403*E403,2)</f>
        <v>487.84</v>
      </c>
      <c r="H403" s="27"/>
      <c r="I403" s="64"/>
    </row>
    <row r="404" customFormat="false" ht="14.25" hidden="false" customHeight="true" outlineLevel="0" collapsed="false">
      <c r="A404" s="44" t="s">
        <v>935</v>
      </c>
      <c r="B404" s="44"/>
      <c r="C404" s="44"/>
      <c r="D404" s="44"/>
      <c r="E404" s="44"/>
      <c r="F404" s="44"/>
      <c r="G404" s="45" t="n">
        <f aca="false">G396+G388+G381+G369+G359+G352+G326+G315</f>
        <v>247106.62</v>
      </c>
      <c r="H404" s="46" t="n">
        <v>225307.9</v>
      </c>
      <c r="I404" s="9"/>
    </row>
    <row r="405" customFormat="false" ht="14.25" hidden="false" customHeight="true" outlineLevel="0" collapsed="false">
      <c r="A405" s="137"/>
      <c r="B405" s="138"/>
      <c r="C405" s="139"/>
      <c r="D405" s="140"/>
      <c r="E405" s="141"/>
      <c r="F405" s="95"/>
      <c r="G405" s="26"/>
      <c r="H405" s="27"/>
      <c r="I405" s="9"/>
    </row>
    <row r="406" customFormat="false" ht="14.25" hidden="false" customHeight="true" outlineLevel="0" collapsed="false">
      <c r="A406" s="36" t="n">
        <v>10</v>
      </c>
      <c r="B406" s="103" t="s">
        <v>936</v>
      </c>
      <c r="C406" s="103"/>
      <c r="D406" s="104"/>
      <c r="E406" s="39"/>
      <c r="F406" s="14"/>
      <c r="G406" s="15"/>
      <c r="H406" s="16"/>
      <c r="I406" s="9"/>
    </row>
    <row r="407" customFormat="false" ht="15" hidden="false" customHeight="false" outlineLevel="0" collapsed="false">
      <c r="A407" s="20" t="s">
        <v>937</v>
      </c>
      <c r="B407" s="21" t="s">
        <v>938</v>
      </c>
      <c r="C407" s="22" t="s">
        <v>939</v>
      </c>
      <c r="D407" s="65" t="s">
        <v>152</v>
      </c>
      <c r="E407" s="42" t="n">
        <v>31.2</v>
      </c>
      <c r="F407" s="43" t="n">
        <v>300.89</v>
      </c>
      <c r="G407" s="26" t="n">
        <f aca="false">ROUND(F407*E407,2)</f>
        <v>9387.77</v>
      </c>
      <c r="H407" s="27"/>
      <c r="I407" s="9"/>
    </row>
    <row r="408" customFormat="false" ht="15" hidden="false" customHeight="false" outlineLevel="0" collapsed="false">
      <c r="A408" s="20" t="s">
        <v>940</v>
      </c>
      <c r="B408" s="21" t="s">
        <v>941</v>
      </c>
      <c r="C408" s="22" t="s">
        <v>942</v>
      </c>
      <c r="D408" s="65" t="s">
        <v>152</v>
      </c>
      <c r="E408" s="42" t="n">
        <v>9.15</v>
      </c>
      <c r="F408" s="43" t="n">
        <v>169.63</v>
      </c>
      <c r="G408" s="26" t="n">
        <f aca="false">ROUND(F408*E408,2)</f>
        <v>1552.11</v>
      </c>
      <c r="H408" s="27"/>
      <c r="I408" s="9"/>
    </row>
    <row r="409" customFormat="false" ht="15" hidden="false" customHeight="false" outlineLevel="0" collapsed="false">
      <c r="A409" s="20" t="s">
        <v>943</v>
      </c>
      <c r="B409" s="21" t="s">
        <v>944</v>
      </c>
      <c r="C409" s="22" t="s">
        <v>945</v>
      </c>
      <c r="D409" s="65" t="s">
        <v>152</v>
      </c>
      <c r="E409" s="42" t="n">
        <v>11.25</v>
      </c>
      <c r="F409" s="43" t="n">
        <v>265.48</v>
      </c>
      <c r="G409" s="26" t="n">
        <f aca="false">ROUND(F409*E409,2)</f>
        <v>2986.65</v>
      </c>
      <c r="H409" s="27"/>
      <c r="I409" s="9"/>
    </row>
    <row r="410" customFormat="false" ht="15" hidden="false" customHeight="false" outlineLevel="0" collapsed="false">
      <c r="A410" s="20" t="s">
        <v>946</v>
      </c>
      <c r="B410" s="21" t="s">
        <v>947</v>
      </c>
      <c r="C410" s="22" t="s">
        <v>948</v>
      </c>
      <c r="D410" s="65" t="s">
        <v>152</v>
      </c>
      <c r="E410" s="42" t="n">
        <v>42.45</v>
      </c>
      <c r="F410" s="43" t="n">
        <v>140.82</v>
      </c>
      <c r="G410" s="26" t="n">
        <f aca="false">ROUND(F410*E410,2)</f>
        <v>5977.81</v>
      </c>
      <c r="H410" s="27"/>
      <c r="I410" s="9"/>
    </row>
    <row r="411" customFormat="false" ht="15" hidden="false" customHeight="false" outlineLevel="0" collapsed="false">
      <c r="A411" s="20" t="s">
        <v>949</v>
      </c>
      <c r="B411" s="21" t="s">
        <v>950</v>
      </c>
      <c r="C411" s="22" t="s">
        <v>951</v>
      </c>
      <c r="D411" s="61" t="s">
        <v>39</v>
      </c>
      <c r="E411" s="42" t="n">
        <v>1</v>
      </c>
      <c r="F411" s="43" t="n">
        <v>59.42</v>
      </c>
      <c r="G411" s="26" t="n">
        <f aca="false">ROUND(F411*E411,2)</f>
        <v>59.42</v>
      </c>
      <c r="H411" s="170" t="s">
        <v>952</v>
      </c>
      <c r="I411" s="142" t="s">
        <v>952</v>
      </c>
    </row>
    <row r="412" customFormat="false" ht="15" hidden="false" customHeight="false" outlineLevel="0" collapsed="false">
      <c r="A412" s="20" t="s">
        <v>953</v>
      </c>
      <c r="B412" s="21" t="s">
        <v>954</v>
      </c>
      <c r="C412" s="22" t="s">
        <v>955</v>
      </c>
      <c r="D412" s="61" t="s">
        <v>39</v>
      </c>
      <c r="E412" s="42" t="n">
        <v>1</v>
      </c>
      <c r="F412" s="43" t="n">
        <v>121.13</v>
      </c>
      <c r="G412" s="26" t="n">
        <f aca="false">ROUND(F412*E412,2)</f>
        <v>121.13</v>
      </c>
      <c r="H412" s="150"/>
      <c r="I412" s="142" t="s">
        <v>952</v>
      </c>
    </row>
    <row r="413" customFormat="false" ht="14.25" hidden="false" customHeight="true" outlineLevel="0" collapsed="false">
      <c r="A413" s="20" t="s">
        <v>956</v>
      </c>
      <c r="B413" s="21" t="s">
        <v>957</v>
      </c>
      <c r="C413" s="22" t="s">
        <v>958</v>
      </c>
      <c r="D413" s="61" t="s">
        <v>39</v>
      </c>
      <c r="E413" s="42" t="n">
        <v>4</v>
      </c>
      <c r="F413" s="43" t="n">
        <v>78.06</v>
      </c>
      <c r="G413" s="26" t="n">
        <f aca="false">ROUND(F413*E413,2)</f>
        <v>312.24</v>
      </c>
      <c r="H413" s="150"/>
      <c r="I413" s="142" t="s">
        <v>952</v>
      </c>
    </row>
    <row r="414" customFormat="false" ht="15" hidden="false" customHeight="false" outlineLevel="0" collapsed="false">
      <c r="A414" s="20" t="s">
        <v>959</v>
      </c>
      <c r="B414" s="21" t="n">
        <v>103834</v>
      </c>
      <c r="C414" s="22" t="s">
        <v>960</v>
      </c>
      <c r="D414" s="61" t="s">
        <v>39</v>
      </c>
      <c r="E414" s="42" t="n">
        <v>4</v>
      </c>
      <c r="F414" s="43" t="n">
        <v>65.53</v>
      </c>
      <c r="G414" s="26" t="n">
        <f aca="false">ROUND(F414*E414,2)</f>
        <v>262.12</v>
      </c>
      <c r="H414" s="150"/>
      <c r="I414" s="142" t="s">
        <v>952</v>
      </c>
    </row>
    <row r="415" customFormat="false" ht="15" hidden="false" customHeight="false" outlineLevel="0" collapsed="false">
      <c r="A415" s="20" t="s">
        <v>961</v>
      </c>
      <c r="B415" s="21" t="s">
        <v>962</v>
      </c>
      <c r="C415" s="22" t="s">
        <v>963</v>
      </c>
      <c r="D415" s="61" t="s">
        <v>39</v>
      </c>
      <c r="E415" s="42" t="n">
        <v>5.8</v>
      </c>
      <c r="F415" s="43" t="n">
        <v>2428.79</v>
      </c>
      <c r="G415" s="26" t="n">
        <f aca="false">ROUND(F415*E415,2)</f>
        <v>14086.98</v>
      </c>
      <c r="H415" s="150"/>
      <c r="I415" s="142" t="s">
        <v>952</v>
      </c>
    </row>
    <row r="416" customFormat="false" ht="14.25" hidden="false" customHeight="true" outlineLevel="0" collapsed="false">
      <c r="A416" s="20" t="s">
        <v>964</v>
      </c>
      <c r="B416" s="21" t="s">
        <v>965</v>
      </c>
      <c r="C416" s="22" t="s">
        <v>966</v>
      </c>
      <c r="D416" s="61" t="s">
        <v>39</v>
      </c>
      <c r="E416" s="42" t="n">
        <v>4</v>
      </c>
      <c r="F416" s="43" t="n">
        <v>96.39</v>
      </c>
      <c r="G416" s="26" t="n">
        <f aca="false">ROUND(F416*E416,2)</f>
        <v>385.56</v>
      </c>
      <c r="H416" s="150"/>
      <c r="I416" s="142" t="s">
        <v>952</v>
      </c>
    </row>
    <row r="417" customFormat="false" ht="14.25" hidden="false" customHeight="true" outlineLevel="0" collapsed="false">
      <c r="A417" s="20" t="s">
        <v>967</v>
      </c>
      <c r="B417" s="21" t="s">
        <v>968</v>
      </c>
      <c r="C417" s="22" t="s">
        <v>969</v>
      </c>
      <c r="D417" s="61" t="s">
        <v>39</v>
      </c>
      <c r="E417" s="42" t="n">
        <v>1</v>
      </c>
      <c r="F417" s="43" t="n">
        <v>360.74</v>
      </c>
      <c r="G417" s="26" t="n">
        <f aca="false">ROUND(F417*E417,2)</f>
        <v>360.74</v>
      </c>
      <c r="H417" s="150"/>
      <c r="I417" s="9"/>
    </row>
    <row r="418" customFormat="false" ht="14.25" hidden="false" customHeight="true" outlineLevel="0" collapsed="false">
      <c r="A418" s="20" t="s">
        <v>970</v>
      </c>
      <c r="B418" s="21" t="s">
        <v>971</v>
      </c>
      <c r="C418" s="22" t="s">
        <v>972</v>
      </c>
      <c r="D418" s="61" t="s">
        <v>39</v>
      </c>
      <c r="E418" s="42" t="n">
        <v>14</v>
      </c>
      <c r="F418" s="43" t="n">
        <v>74.44</v>
      </c>
      <c r="G418" s="26" t="n">
        <f aca="false">ROUND(F418*E418,2)</f>
        <v>1042.16</v>
      </c>
      <c r="H418" s="150"/>
      <c r="I418" s="9"/>
    </row>
    <row r="419" customFormat="false" ht="14.25" hidden="false" customHeight="true" outlineLevel="0" collapsed="false">
      <c r="A419" s="20" t="s">
        <v>973</v>
      </c>
      <c r="B419" s="21" t="n">
        <v>103029</v>
      </c>
      <c r="C419" s="22" t="s">
        <v>974</v>
      </c>
      <c r="D419" s="61" t="s">
        <v>39</v>
      </c>
      <c r="E419" s="42" t="n">
        <v>11</v>
      </c>
      <c r="F419" s="43" t="n">
        <v>54.12</v>
      </c>
      <c r="G419" s="26" t="n">
        <f aca="false">ROUND(F419*E419,2)</f>
        <v>595.32</v>
      </c>
      <c r="H419" s="150"/>
      <c r="I419" s="9"/>
    </row>
    <row r="420" customFormat="false" ht="14.25" hidden="false" customHeight="true" outlineLevel="0" collapsed="false">
      <c r="A420" s="20" t="s">
        <v>975</v>
      </c>
      <c r="B420" s="21" t="n">
        <v>99628</v>
      </c>
      <c r="C420" s="22" t="s">
        <v>976</v>
      </c>
      <c r="D420" s="61" t="s">
        <v>39</v>
      </c>
      <c r="E420" s="42" t="n">
        <v>15</v>
      </c>
      <c r="F420" s="43" t="n">
        <v>45.98</v>
      </c>
      <c r="G420" s="26" t="n">
        <f aca="false">ROUND(F420*E420,2)</f>
        <v>689.7</v>
      </c>
      <c r="H420" s="150"/>
      <c r="I420" s="9"/>
    </row>
    <row r="421" customFormat="false" ht="15" hidden="false" customHeight="false" outlineLevel="0" collapsed="false">
      <c r="A421" s="20" t="s">
        <v>977</v>
      </c>
      <c r="B421" s="21" t="n">
        <v>101911</v>
      </c>
      <c r="C421" s="22" t="s">
        <v>978</v>
      </c>
      <c r="D421" s="61" t="s">
        <v>39</v>
      </c>
      <c r="E421" s="42" t="n">
        <v>2</v>
      </c>
      <c r="F421" s="43" t="n">
        <v>270.93</v>
      </c>
      <c r="G421" s="26" t="n">
        <f aca="false">ROUND(F421*E421,2)</f>
        <v>541.86</v>
      </c>
      <c r="H421" s="150"/>
      <c r="I421" s="143" t="s">
        <v>979</v>
      </c>
    </row>
    <row r="422" customFormat="false" ht="15" hidden="false" customHeight="false" outlineLevel="0" collapsed="false">
      <c r="A422" s="20" t="s">
        <v>980</v>
      </c>
      <c r="B422" s="21" t="s">
        <v>981</v>
      </c>
      <c r="C422" s="22" t="s">
        <v>982</v>
      </c>
      <c r="D422" s="61" t="s">
        <v>39</v>
      </c>
      <c r="E422" s="42" t="n">
        <v>2</v>
      </c>
      <c r="F422" s="43" t="n">
        <v>101.23</v>
      </c>
      <c r="G422" s="26" t="n">
        <f aca="false">ROUND(F422*E422,2)</f>
        <v>202.46</v>
      </c>
      <c r="H422" s="150"/>
      <c r="I422" s="143" t="s">
        <v>952</v>
      </c>
    </row>
    <row r="423" customFormat="false" ht="15" hidden="false" customHeight="false" outlineLevel="0" collapsed="false">
      <c r="A423" s="20" t="s">
        <v>983</v>
      </c>
      <c r="B423" s="21" t="s">
        <v>984</v>
      </c>
      <c r="C423" s="22" t="s">
        <v>985</v>
      </c>
      <c r="D423" s="61" t="s">
        <v>39</v>
      </c>
      <c r="E423" s="42" t="n">
        <v>1</v>
      </c>
      <c r="F423" s="43" t="n">
        <v>1722.34</v>
      </c>
      <c r="G423" s="26" t="n">
        <f aca="false">ROUND(F423*E423,2)</f>
        <v>1722.34</v>
      </c>
      <c r="H423" s="150"/>
      <c r="I423" s="9"/>
    </row>
    <row r="424" customFormat="false" ht="15" hidden="false" customHeight="false" outlineLevel="0" collapsed="false">
      <c r="A424" s="20" t="s">
        <v>986</v>
      </c>
      <c r="B424" s="21" t="s">
        <v>987</v>
      </c>
      <c r="C424" s="22" t="s">
        <v>988</v>
      </c>
      <c r="D424" s="61" t="s">
        <v>39</v>
      </c>
      <c r="E424" s="42" t="n">
        <v>2</v>
      </c>
      <c r="F424" s="43" t="n">
        <v>101.59</v>
      </c>
      <c r="G424" s="26" t="n">
        <f aca="false">ROUND(F424*E424,2)</f>
        <v>203.18</v>
      </c>
      <c r="H424" s="150"/>
      <c r="I424" s="9"/>
    </row>
    <row r="425" customFormat="false" ht="15" hidden="false" customHeight="false" outlineLevel="0" collapsed="false">
      <c r="A425" s="20" t="s">
        <v>989</v>
      </c>
      <c r="B425" s="21" t="n">
        <v>92690</v>
      </c>
      <c r="C425" s="22" t="s">
        <v>990</v>
      </c>
      <c r="D425" s="65" t="s">
        <v>152</v>
      </c>
      <c r="E425" s="42" t="n">
        <v>5.2</v>
      </c>
      <c r="F425" s="43" t="n">
        <v>90.9</v>
      </c>
      <c r="G425" s="26" t="n">
        <f aca="false">ROUND(F425*E425,2)</f>
        <v>472.68</v>
      </c>
      <c r="H425" s="150"/>
      <c r="I425" s="9"/>
    </row>
    <row r="426" customFormat="false" ht="15" hidden="false" customHeight="false" outlineLevel="0" collapsed="false">
      <c r="A426" s="20" t="s">
        <v>991</v>
      </c>
      <c r="B426" s="21" t="s">
        <v>992</v>
      </c>
      <c r="C426" s="22" t="s">
        <v>993</v>
      </c>
      <c r="D426" s="61" t="s">
        <v>39</v>
      </c>
      <c r="E426" s="42" t="n">
        <v>1</v>
      </c>
      <c r="F426" s="43" t="n">
        <v>80.52</v>
      </c>
      <c r="G426" s="26" t="n">
        <f aca="false">ROUND(F426*E426,2)</f>
        <v>80.52</v>
      </c>
      <c r="H426" s="27"/>
      <c r="I426" s="9"/>
    </row>
    <row r="427" customFormat="false" ht="14.25" hidden="false" customHeight="true" outlineLevel="0" collapsed="false">
      <c r="A427" s="44" t="s">
        <v>994</v>
      </c>
      <c r="B427" s="44"/>
      <c r="C427" s="44"/>
      <c r="D427" s="44"/>
      <c r="E427" s="44"/>
      <c r="F427" s="44"/>
      <c r="G427" s="45" t="n">
        <f aca="false">SUM(G407:G426)</f>
        <v>41042.75</v>
      </c>
      <c r="H427" s="46"/>
      <c r="I427" s="9"/>
    </row>
    <row r="428" customFormat="false" ht="14.25" hidden="false" customHeight="true" outlineLevel="0" collapsed="false">
      <c r="A428" s="137"/>
      <c r="B428" s="138"/>
      <c r="C428" s="139"/>
      <c r="D428" s="140"/>
      <c r="E428" s="141"/>
      <c r="F428" s="95"/>
      <c r="G428" s="26"/>
      <c r="H428" s="27"/>
      <c r="I428" s="9"/>
    </row>
    <row r="429" customFormat="false" ht="14.25" hidden="false" customHeight="true" outlineLevel="0" collapsed="false">
      <c r="A429" s="36" t="n">
        <v>11</v>
      </c>
      <c r="B429" s="103" t="s">
        <v>995</v>
      </c>
      <c r="C429" s="103"/>
      <c r="D429" s="104"/>
      <c r="E429" s="39"/>
      <c r="F429" s="14"/>
      <c r="G429" s="15"/>
      <c r="H429" s="16"/>
      <c r="I429" s="9"/>
    </row>
    <row r="430" customFormat="false" ht="14.25" hidden="false" customHeight="true" outlineLevel="0" collapsed="false">
      <c r="A430" s="20" t="s">
        <v>996</v>
      </c>
      <c r="B430" s="21" t="s">
        <v>997</v>
      </c>
      <c r="C430" s="22" t="s">
        <v>998</v>
      </c>
      <c r="D430" s="65" t="s">
        <v>35</v>
      </c>
      <c r="E430" s="42" t="n">
        <v>1881.95</v>
      </c>
      <c r="F430" s="43" t="n">
        <v>6.42</v>
      </c>
      <c r="G430" s="26" t="n">
        <f aca="false">ROUND(F430*E430,2)</f>
        <v>12082.12</v>
      </c>
      <c r="H430" s="27"/>
      <c r="I430" s="9"/>
    </row>
    <row r="431" customFormat="false" ht="14.25" hidden="false" customHeight="true" outlineLevel="0" collapsed="false">
      <c r="A431" s="20" t="s">
        <v>999</v>
      </c>
      <c r="B431" s="21" t="s">
        <v>1000</v>
      </c>
      <c r="C431" s="22" t="s">
        <v>1001</v>
      </c>
      <c r="D431" s="65" t="s">
        <v>39</v>
      </c>
      <c r="E431" s="42" t="n">
        <v>1</v>
      </c>
      <c r="F431" s="43" t="n">
        <v>641.1</v>
      </c>
      <c r="G431" s="26" t="n">
        <f aca="false">ROUND(F431*E431,2)</f>
        <v>641.1</v>
      </c>
      <c r="H431" s="27"/>
      <c r="I431" s="9"/>
    </row>
    <row r="432" customFormat="false" ht="15" hidden="false" customHeight="false" outlineLevel="0" collapsed="false">
      <c r="A432" s="20" t="s">
        <v>1002</v>
      </c>
      <c r="B432" s="21" t="s">
        <v>1003</v>
      </c>
      <c r="C432" s="22" t="s">
        <v>1004</v>
      </c>
      <c r="D432" s="65" t="s">
        <v>1005</v>
      </c>
      <c r="E432" s="42" t="n">
        <f aca="false">6*50*4</f>
        <v>1200</v>
      </c>
      <c r="F432" s="43" t="n">
        <v>19.03</v>
      </c>
      <c r="G432" s="26" t="n">
        <f aca="false">ROUND(F432*E432,2)</f>
        <v>22836</v>
      </c>
      <c r="H432" s="27"/>
      <c r="I432" s="9"/>
    </row>
    <row r="433" customFormat="false" ht="15" hidden="false" customHeight="false" outlineLevel="0" collapsed="false">
      <c r="A433" s="20" t="s">
        <v>1006</v>
      </c>
      <c r="B433" s="21" t="s">
        <v>1007</v>
      </c>
      <c r="C433" s="22" t="s">
        <v>1008</v>
      </c>
      <c r="D433" s="61" t="s">
        <v>68</v>
      </c>
      <c r="E433" s="144" t="n">
        <v>50</v>
      </c>
      <c r="F433" s="43" t="n">
        <v>8.37</v>
      </c>
      <c r="G433" s="26" t="n">
        <f aca="false">ROUND(F433*E433,2)</f>
        <v>418.5</v>
      </c>
      <c r="H433" s="27"/>
      <c r="I433" s="9"/>
    </row>
    <row r="434" customFormat="false" ht="15.75" hidden="false" customHeight="true" outlineLevel="0" collapsed="false">
      <c r="A434" s="20" t="s">
        <v>1009</v>
      </c>
      <c r="B434" s="21" t="s">
        <v>1010</v>
      </c>
      <c r="C434" s="22" t="s">
        <v>1011</v>
      </c>
      <c r="D434" s="61" t="s">
        <v>68</v>
      </c>
      <c r="E434" s="144" t="n">
        <v>50</v>
      </c>
      <c r="F434" s="43" t="n">
        <v>31.32</v>
      </c>
      <c r="G434" s="26" t="n">
        <f aca="false">ROUND(F434*E434,2)</f>
        <v>1566</v>
      </c>
      <c r="H434" s="27"/>
      <c r="I434" s="9"/>
    </row>
    <row r="435" customFormat="false" ht="14.25" hidden="false" customHeight="true" outlineLevel="0" collapsed="false">
      <c r="A435" s="44" t="s">
        <v>1012</v>
      </c>
      <c r="B435" s="44"/>
      <c r="C435" s="44"/>
      <c r="D435" s="44"/>
      <c r="E435" s="44"/>
      <c r="F435" s="44"/>
      <c r="G435" s="45" t="n">
        <f aca="false">SUM(G430:G434)</f>
        <v>37543.72</v>
      </c>
      <c r="H435" s="46" t="n">
        <v>30210.03</v>
      </c>
      <c r="I435" s="9"/>
    </row>
    <row r="436" customFormat="false" ht="14.25" hidden="false" customHeight="true" outlineLevel="0" collapsed="false">
      <c r="A436" s="145"/>
      <c r="B436" s="138"/>
      <c r="C436" s="146"/>
      <c r="D436" s="147"/>
      <c r="E436" s="148"/>
      <c r="F436" s="25"/>
      <c r="G436" s="149"/>
      <c r="H436" s="150"/>
      <c r="I436" s="9"/>
    </row>
    <row r="437" customFormat="false" ht="14.25" hidden="false" customHeight="true" outlineLevel="0" collapsed="false">
      <c r="A437" s="36" t="n">
        <v>12</v>
      </c>
      <c r="B437" s="103" t="s">
        <v>1013</v>
      </c>
      <c r="C437" s="103"/>
      <c r="D437" s="104"/>
      <c r="E437" s="39"/>
      <c r="F437" s="14"/>
      <c r="G437" s="15"/>
      <c r="H437" s="16"/>
      <c r="I437" s="9"/>
    </row>
    <row r="438" customFormat="false" ht="15.75" hidden="false" customHeight="true" outlineLevel="0" collapsed="false">
      <c r="A438" s="20" t="s">
        <v>1014</v>
      </c>
      <c r="B438" s="74" t="s">
        <v>1015</v>
      </c>
      <c r="C438" s="60" t="s">
        <v>1016</v>
      </c>
      <c r="D438" s="61" t="s">
        <v>39</v>
      </c>
      <c r="E438" s="42" t="n">
        <v>6</v>
      </c>
      <c r="F438" s="43" t="n">
        <v>1813.28</v>
      </c>
      <c r="G438" s="26" t="n">
        <f aca="false">ROUND(F438*E438,2)</f>
        <v>10879.68</v>
      </c>
      <c r="H438" s="27"/>
      <c r="I438" s="9"/>
    </row>
    <row r="439" customFormat="false" ht="14.25" hidden="false" customHeight="true" outlineLevel="0" collapsed="false">
      <c r="A439" s="44" t="s">
        <v>1017</v>
      </c>
      <c r="B439" s="44"/>
      <c r="C439" s="44"/>
      <c r="D439" s="44"/>
      <c r="E439" s="44"/>
      <c r="F439" s="44"/>
      <c r="G439" s="45" t="n">
        <f aca="false">SUM(G438)</f>
        <v>10879.68</v>
      </c>
      <c r="H439" s="46" t="n">
        <v>10836.12</v>
      </c>
      <c r="I439" s="9"/>
    </row>
    <row r="440" customFormat="false" ht="14.25" hidden="false" customHeight="true" outlineLevel="0" collapsed="false">
      <c r="A440" s="145"/>
      <c r="B440" s="138"/>
      <c r="C440" s="146"/>
      <c r="D440" s="147"/>
      <c r="E440" s="148"/>
      <c r="F440" s="25"/>
      <c r="G440" s="149"/>
      <c r="H440" s="150"/>
      <c r="I440" s="9"/>
    </row>
    <row r="441" customFormat="false" ht="14.25" hidden="false" customHeight="true" outlineLevel="0" collapsed="false">
      <c r="A441" s="151" t="s">
        <v>1018</v>
      </c>
      <c r="B441" s="151"/>
      <c r="C441" s="151"/>
      <c r="D441" s="151"/>
      <c r="E441" s="151"/>
      <c r="F441" s="151"/>
      <c r="G441" s="152" t="n">
        <f aca="false">G439+G435+G427+G404+G312+G180+G157+G79+G66+G25+G15+G7</f>
        <v>4583250.44</v>
      </c>
      <c r="H441" s="153"/>
      <c r="I441" s="9"/>
    </row>
    <row r="442" customFormat="false" ht="14.25" hidden="false" customHeight="true" outlineLevel="0" collapsed="false">
      <c r="A442" s="151" t="s">
        <v>1019</v>
      </c>
      <c r="B442" s="151"/>
      <c r="C442" s="151"/>
      <c r="D442" s="151"/>
      <c r="E442" s="151"/>
      <c r="F442" s="151"/>
      <c r="G442" s="152" t="n">
        <f aca="false">ROUND((G441-G439)*0.2893,2)</f>
        <v>1322786.86</v>
      </c>
      <c r="H442" s="153"/>
      <c r="I442" s="9"/>
    </row>
    <row r="443" customFormat="false" ht="14.25" hidden="false" customHeight="true" outlineLevel="0" collapsed="false">
      <c r="A443" s="151" t="s">
        <v>1020</v>
      </c>
      <c r="B443" s="151"/>
      <c r="C443" s="151"/>
      <c r="D443" s="151"/>
      <c r="E443" s="151"/>
      <c r="F443" s="151"/>
      <c r="G443" s="152" t="n">
        <f aca="false">ROUND(G439*0.1,2)</f>
        <v>1087.97</v>
      </c>
      <c r="H443" s="154"/>
      <c r="I443" s="9"/>
    </row>
    <row r="444" customFormat="false" ht="15" hidden="false" customHeight="true" outlineLevel="0" collapsed="false">
      <c r="A444" s="155" t="s">
        <v>1022</v>
      </c>
      <c r="B444" s="155"/>
      <c r="C444" s="155"/>
      <c r="D444" s="155"/>
      <c r="E444" s="155"/>
      <c r="F444" s="155"/>
      <c r="G444" s="156" t="n">
        <f aca="false">SUM(G441:G443)</f>
        <v>5907125.27</v>
      </c>
      <c r="H444" s="157"/>
      <c r="I444" s="9"/>
    </row>
    <row r="445" customFormat="false" ht="14.25" hidden="false" customHeight="true" outlineLevel="0" collapsed="false">
      <c r="A445" s="158"/>
      <c r="B445" s="159"/>
      <c r="C445" s="160"/>
      <c r="D445" s="161"/>
      <c r="E445" s="162"/>
      <c r="F445" s="171"/>
      <c r="G445" s="172"/>
      <c r="H445" s="164"/>
      <c r="I445" s="9"/>
    </row>
    <row r="446" customFormat="false" ht="14.25" hidden="false" customHeight="true" outlineLevel="0" collapsed="false">
      <c r="A446" s="158"/>
      <c r="B446" s="159"/>
      <c r="C446" s="160"/>
      <c r="D446" s="161"/>
      <c r="E446" s="162"/>
      <c r="F446" s="173"/>
      <c r="G446" s="174" t="n">
        <f aca="false">G441-G7</f>
        <v>4571820.89</v>
      </c>
      <c r="H446" s="166"/>
      <c r="I446" s="9"/>
    </row>
    <row r="447" customFormat="false" ht="14.25" hidden="false" customHeight="true" outlineLevel="0" collapsed="false">
      <c r="A447" s="158"/>
      <c r="B447" s="159"/>
      <c r="C447" s="160"/>
      <c r="D447" s="161"/>
      <c r="E447" s="162"/>
      <c r="F447" s="173"/>
      <c r="G447" s="174"/>
      <c r="H447" s="166" t="n">
        <f aca="false">1810.28+3</f>
        <v>1813.28</v>
      </c>
      <c r="I447" s="9"/>
    </row>
    <row r="448" customFormat="false" ht="14.25" hidden="true" customHeight="true" outlineLevel="0" collapsed="false">
      <c r="A448" s="158"/>
      <c r="B448" s="159"/>
      <c r="C448" s="160"/>
      <c r="D448" s="161"/>
      <c r="E448" s="162"/>
      <c r="F448" s="175"/>
      <c r="G448" s="176" t="n">
        <f aca="false">G441-G7-G411-G412-G413-G414-G415-G416-G422</f>
        <v>4556390.98</v>
      </c>
      <c r="H448" s="167"/>
      <c r="I448" s="9"/>
    </row>
    <row r="449" customFormat="false" ht="14.25" hidden="true" customHeight="true" outlineLevel="0" collapsed="false">
      <c r="A449" s="158"/>
      <c r="B449" s="159"/>
      <c r="C449" s="160"/>
      <c r="D449" s="161"/>
      <c r="E449" s="162"/>
      <c r="F449" s="175"/>
      <c r="G449" s="177"/>
      <c r="H449" s="164"/>
      <c r="I449" s="9"/>
    </row>
    <row r="450" customFormat="false" ht="14.25" hidden="true" customHeight="true" outlineLevel="0" collapsed="false">
      <c r="A450" s="158"/>
      <c r="B450" s="159"/>
      <c r="C450" s="160"/>
      <c r="D450" s="161"/>
      <c r="E450" s="162"/>
      <c r="F450" s="175"/>
      <c r="G450" s="177"/>
      <c r="H450" s="164"/>
      <c r="I450" s="9"/>
    </row>
    <row r="451" customFormat="false" ht="14.25" hidden="true" customHeight="true" outlineLevel="0" collapsed="false">
      <c r="A451" s="158"/>
      <c r="B451" s="159"/>
      <c r="C451" s="160"/>
      <c r="D451" s="161"/>
      <c r="E451" s="162"/>
      <c r="F451" s="175" t="s">
        <v>1024</v>
      </c>
      <c r="G451" s="176" t="n">
        <v>4048252.29</v>
      </c>
      <c r="H451" s="167"/>
      <c r="I451" s="9"/>
    </row>
    <row r="452" customFormat="false" ht="14.25" hidden="true" customHeight="true" outlineLevel="0" collapsed="false">
      <c r="A452" s="158"/>
      <c r="B452" s="159"/>
      <c r="C452" s="160"/>
      <c r="D452" s="161"/>
      <c r="E452" s="162"/>
      <c r="F452" s="175"/>
      <c r="G452" s="177"/>
      <c r="H452" s="164"/>
      <c r="I452" s="9"/>
    </row>
    <row r="453" customFormat="false" ht="14.25" hidden="true" customHeight="true" outlineLevel="0" collapsed="false">
      <c r="A453" s="158"/>
      <c r="B453" s="159"/>
      <c r="C453" s="160"/>
      <c r="D453" s="161"/>
      <c r="E453" s="162"/>
      <c r="F453" s="175"/>
      <c r="G453" s="176" t="n">
        <f aca="false">G448-G451</f>
        <v>508138.69</v>
      </c>
      <c r="H453" s="167"/>
      <c r="I453" s="9"/>
    </row>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row r="1007" customFormat="false" ht="15.75" hidden="false" customHeight="true" outlineLevel="0" collapsed="false"/>
    <row r="1008" customFormat="false" ht="15.75" hidden="false" customHeight="true" outlineLevel="0" collapsed="false"/>
    <row r="1009" customFormat="false" ht="15.75" hidden="false" customHeight="true" outlineLevel="0" collapsed="false"/>
    <row r="1010" customFormat="false" ht="15.75" hidden="false" customHeight="true" outlineLevel="0" collapsed="false"/>
    <row r="1011" customFormat="false" ht="15.75" hidden="false" customHeight="true" outlineLevel="0" collapsed="false"/>
    <row r="1012" customFormat="false" ht="15.75" hidden="false" customHeight="true" outlineLevel="0" collapsed="false"/>
    <row r="1013" customFormat="false" ht="15.75" hidden="false" customHeight="true" outlineLevel="0" collapsed="false"/>
    <row r="1014" customFormat="false" ht="15.75" hidden="false" customHeight="true" outlineLevel="0" collapsed="false"/>
    <row r="1015" customFormat="false" ht="15.75" hidden="false" customHeight="true" outlineLevel="0" collapsed="false"/>
    <row r="1016" customFormat="false" ht="15.75" hidden="false" customHeight="true" outlineLevel="0" collapsed="false"/>
    <row r="1017" customFormat="false" ht="15.75" hidden="false" customHeight="true" outlineLevel="0" collapsed="false"/>
    <row r="1018" customFormat="false" ht="15.75" hidden="false" customHeight="true" outlineLevel="0" collapsed="false"/>
    <row r="1019" customFormat="false" ht="15.75" hidden="false" customHeight="true" outlineLevel="0" collapsed="false"/>
    <row r="1020" customFormat="false" ht="15.75" hidden="false" customHeight="true" outlineLevel="0" collapsed="false"/>
    <row r="1021" customFormat="false" ht="15.75" hidden="false" customHeight="true" outlineLevel="0" collapsed="false"/>
    <row r="1022" customFormat="false" ht="15.75" hidden="false" customHeight="true" outlineLevel="0" collapsed="false"/>
    <row r="1023" customFormat="false" ht="15.75" hidden="false" customHeight="true" outlineLevel="0" collapsed="false"/>
    <row r="1024" customFormat="false" ht="15.75" hidden="false" customHeight="true" outlineLevel="0" collapsed="false"/>
    <row r="1025" customFormat="false" ht="15.75" hidden="false" customHeight="true" outlineLevel="0" collapsed="false"/>
    <row r="1026" customFormat="false" ht="15.75" hidden="false" customHeight="true" outlineLevel="0" collapsed="false"/>
    <row r="1027" customFormat="false" ht="15.75" hidden="false" customHeight="true" outlineLevel="0" collapsed="false"/>
    <row r="1028" customFormat="false" ht="15.75" hidden="false" customHeight="true" outlineLevel="0" collapsed="false"/>
    <row r="1029" customFormat="false" ht="15.75" hidden="false" customHeight="true" outlineLevel="0" collapsed="false"/>
    <row r="1030" customFormat="false" ht="15.75" hidden="false" customHeight="true" outlineLevel="0" collapsed="false"/>
    <row r="1031" customFormat="false" ht="15.75" hidden="false" customHeight="true" outlineLevel="0" collapsed="false"/>
    <row r="1032" customFormat="false" ht="15.75" hidden="false" customHeight="true" outlineLevel="0" collapsed="false"/>
    <row r="1033" customFormat="false" ht="15.75" hidden="false" customHeight="true" outlineLevel="0" collapsed="false"/>
    <row r="1034" customFormat="false" ht="15.75" hidden="false" customHeight="true" outlineLevel="0" collapsed="false"/>
    <row r="1035" customFormat="false" ht="15.75" hidden="false" customHeight="true" outlineLevel="0" collapsed="false"/>
    <row r="1036" customFormat="false" ht="15.75" hidden="false" customHeight="true" outlineLevel="0" collapsed="false"/>
    <row r="1037" customFormat="false" ht="15.75" hidden="false" customHeight="true" outlineLevel="0" collapsed="false"/>
    <row r="1038" customFormat="false" ht="15.75" hidden="false" customHeight="true" outlineLevel="0" collapsed="false"/>
    <row r="1039" customFormat="false" ht="15.75" hidden="false" customHeight="true" outlineLevel="0" collapsed="false"/>
    <row r="1040" customFormat="false" ht="15.75" hidden="false" customHeight="true" outlineLevel="0" collapsed="false"/>
    <row r="1041" customFormat="false" ht="15.75" hidden="false" customHeight="true" outlineLevel="0" collapsed="false"/>
  </sheetData>
  <mergeCells count="67">
    <mergeCell ref="A1:E2"/>
    <mergeCell ref="A3:A4"/>
    <mergeCell ref="B3:B4"/>
    <mergeCell ref="C3:C4"/>
    <mergeCell ref="D3:D4"/>
    <mergeCell ref="E3:E4"/>
    <mergeCell ref="F3:F4"/>
    <mergeCell ref="G3:G4"/>
    <mergeCell ref="B5:C5"/>
    <mergeCell ref="A7:F7"/>
    <mergeCell ref="B9:C9"/>
    <mergeCell ref="A15:F15"/>
    <mergeCell ref="B17:C17"/>
    <mergeCell ref="A25:F25"/>
    <mergeCell ref="B27:C27"/>
    <mergeCell ref="B28:C28"/>
    <mergeCell ref="B33:C33"/>
    <mergeCell ref="B43:C43"/>
    <mergeCell ref="B48:C48"/>
    <mergeCell ref="B58:C58"/>
    <mergeCell ref="A66:F66"/>
    <mergeCell ref="B68:C68"/>
    <mergeCell ref="B69:C69"/>
    <mergeCell ref="B71:C71"/>
    <mergeCell ref="B75:C75"/>
    <mergeCell ref="A79:F79"/>
    <mergeCell ref="B81:C81"/>
    <mergeCell ref="B82:C82"/>
    <mergeCell ref="B85:C85"/>
    <mergeCell ref="B92:C92"/>
    <mergeCell ref="B97:C97"/>
    <mergeCell ref="B99:C99"/>
    <mergeCell ref="B106:C106"/>
    <mergeCell ref="B113:C113"/>
    <mergeCell ref="B123:C123"/>
    <mergeCell ref="B129:C129"/>
    <mergeCell ref="B133:C133"/>
    <mergeCell ref="B137:C137"/>
    <mergeCell ref="B146:C146"/>
    <mergeCell ref="A157:F157"/>
    <mergeCell ref="A180:F180"/>
    <mergeCell ref="B182:C182"/>
    <mergeCell ref="B183:C183"/>
    <mergeCell ref="B228:C228"/>
    <mergeCell ref="B271:C271"/>
    <mergeCell ref="B290:C290"/>
    <mergeCell ref="A312:F312"/>
    <mergeCell ref="B314:C314"/>
    <mergeCell ref="B315:C315"/>
    <mergeCell ref="B326:C326"/>
    <mergeCell ref="B352:C352"/>
    <mergeCell ref="B359:C359"/>
    <mergeCell ref="B369:C369"/>
    <mergeCell ref="B381:C381"/>
    <mergeCell ref="B388:C388"/>
    <mergeCell ref="B396:C396"/>
    <mergeCell ref="A404:F404"/>
    <mergeCell ref="B406:C406"/>
    <mergeCell ref="A427:F427"/>
    <mergeCell ref="B429:C429"/>
    <mergeCell ref="A435:F435"/>
    <mergeCell ref="B437:C437"/>
    <mergeCell ref="A439:F439"/>
    <mergeCell ref="A441:F441"/>
    <mergeCell ref="A442:F442"/>
    <mergeCell ref="A443:F443"/>
    <mergeCell ref="A444:F444"/>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FFFF"/>
    <pageSetUpPr fitToPage="true"/>
  </sheetPr>
  <dimension ref="A1:Z2909"/>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cols>
    <col collapsed="false" hidden="false" max="1" min="1" style="0" width="9.6"/>
    <col collapsed="false" hidden="false" max="2" min="2" style="0" width="11.0744186046512"/>
    <col collapsed="false" hidden="false" max="3" min="3" style="0" width="65.0976744186047"/>
    <col collapsed="false" hidden="false" max="4" min="4" style="0" width="9.96744186046512"/>
    <col collapsed="false" hidden="false" max="5" min="5" style="0" width="7.75348837209302"/>
    <col collapsed="false" hidden="false" max="6" min="6" style="0" width="10.3395348837209"/>
    <col collapsed="false" hidden="false" max="7" min="7" style="0" width="10.2139534883721"/>
    <col collapsed="false" hidden="false" max="8" min="8" style="0" width="8.24651162790698"/>
    <col collapsed="false" hidden="false" max="26" min="9" style="0" width="7.13953488372093"/>
    <col collapsed="false" hidden="false" max="1025" min="27" style="0" width="12.9209302325581"/>
  </cols>
  <sheetData>
    <row r="1" customFormat="false" ht="14.25" hidden="false" customHeight="true" outlineLevel="0" collapsed="false">
      <c r="A1" s="178" t="s">
        <v>1026</v>
      </c>
      <c r="B1" s="178"/>
      <c r="C1" s="178"/>
      <c r="D1" s="178"/>
      <c r="E1" s="178"/>
      <c r="F1" s="179" t="s">
        <v>1</v>
      </c>
      <c r="G1" s="179"/>
      <c r="H1" s="180"/>
      <c r="I1" s="181"/>
      <c r="J1" s="181"/>
      <c r="K1" s="181"/>
      <c r="L1" s="181"/>
      <c r="M1" s="181"/>
      <c r="N1" s="181"/>
      <c r="O1" s="181"/>
      <c r="P1" s="181"/>
      <c r="Q1" s="181"/>
      <c r="R1" s="181"/>
      <c r="S1" s="181"/>
      <c r="T1" s="181"/>
      <c r="U1" s="181"/>
      <c r="V1" s="181"/>
      <c r="W1" s="181"/>
      <c r="X1" s="181"/>
      <c r="Y1" s="181"/>
      <c r="Z1" s="181"/>
    </row>
    <row r="2" customFormat="false" ht="84" hidden="false" customHeight="true" outlineLevel="0" collapsed="false">
      <c r="A2" s="178"/>
      <c r="B2" s="178"/>
      <c r="C2" s="178"/>
      <c r="D2" s="178"/>
      <c r="E2" s="178"/>
      <c r="F2" s="182" t="s">
        <v>3</v>
      </c>
      <c r="G2" s="182"/>
      <c r="H2" s="181"/>
      <c r="I2" s="181"/>
      <c r="J2" s="181"/>
      <c r="K2" s="181"/>
      <c r="L2" s="181"/>
      <c r="M2" s="181"/>
      <c r="N2" s="181"/>
      <c r="O2" s="181"/>
      <c r="P2" s="181"/>
      <c r="Q2" s="181"/>
      <c r="R2" s="181"/>
      <c r="S2" s="181"/>
      <c r="T2" s="181"/>
      <c r="U2" s="181"/>
      <c r="V2" s="181"/>
      <c r="W2" s="181"/>
      <c r="X2" s="181"/>
      <c r="Y2" s="181"/>
      <c r="Z2" s="181"/>
    </row>
    <row r="3" customFormat="false" ht="15" hidden="false" customHeight="false" outlineLevel="0" collapsed="false">
      <c r="A3" s="183" t="s">
        <v>1027</v>
      </c>
      <c r="B3" s="184" t="s">
        <v>1028</v>
      </c>
      <c r="C3" s="183" t="s">
        <v>1029</v>
      </c>
      <c r="D3" s="184" t="s">
        <v>1030</v>
      </c>
      <c r="E3" s="185" t="s">
        <v>1031</v>
      </c>
      <c r="F3" s="186" t="s">
        <v>1032</v>
      </c>
      <c r="G3" s="186" t="s">
        <v>1033</v>
      </c>
      <c r="H3" s="187"/>
      <c r="I3" s="188"/>
      <c r="J3" s="188"/>
      <c r="K3" s="188"/>
      <c r="L3" s="188"/>
      <c r="M3" s="188"/>
      <c r="N3" s="188"/>
      <c r="O3" s="188"/>
      <c r="P3" s="188"/>
      <c r="Q3" s="188"/>
      <c r="R3" s="188"/>
      <c r="S3" s="188"/>
      <c r="T3" s="188"/>
      <c r="U3" s="188"/>
      <c r="V3" s="188"/>
      <c r="W3" s="188"/>
      <c r="X3" s="188"/>
      <c r="Y3" s="188"/>
      <c r="Z3" s="188"/>
    </row>
    <row r="4" customFormat="false" ht="15" hidden="false" customHeight="false" outlineLevel="0" collapsed="false">
      <c r="A4" s="189" t="s">
        <v>1034</v>
      </c>
      <c r="B4" s="190" t="s">
        <v>1035</v>
      </c>
      <c r="C4" s="189" t="s">
        <v>1036</v>
      </c>
      <c r="D4" s="190" t="s">
        <v>15</v>
      </c>
      <c r="E4" s="191" t="n">
        <v>1</v>
      </c>
      <c r="F4" s="192" t="n">
        <v>0</v>
      </c>
      <c r="G4" s="192" t="n">
        <v>0</v>
      </c>
      <c r="H4" s="187"/>
      <c r="I4" s="188"/>
      <c r="J4" s="188"/>
      <c r="K4" s="188"/>
      <c r="L4" s="188"/>
      <c r="M4" s="188"/>
      <c r="N4" s="188"/>
      <c r="O4" s="188"/>
      <c r="P4" s="188"/>
      <c r="Q4" s="188"/>
      <c r="R4" s="188"/>
      <c r="S4" s="188"/>
      <c r="T4" s="188"/>
      <c r="U4" s="188"/>
      <c r="V4" s="188"/>
      <c r="W4" s="188"/>
      <c r="X4" s="188"/>
      <c r="Y4" s="188"/>
      <c r="Z4" s="188"/>
    </row>
    <row r="5" customFormat="false" ht="15" hidden="false" customHeight="false" outlineLevel="0" collapsed="false">
      <c r="A5" s="193"/>
      <c r="B5" s="194"/>
      <c r="C5" s="193"/>
      <c r="D5" s="193"/>
      <c r="E5" s="195"/>
      <c r="F5" s="196"/>
      <c r="G5" s="196"/>
      <c r="H5" s="187"/>
      <c r="I5" s="188"/>
      <c r="J5" s="188"/>
      <c r="K5" s="188"/>
      <c r="L5" s="188"/>
      <c r="M5" s="188"/>
      <c r="N5" s="188"/>
      <c r="O5" s="188"/>
      <c r="P5" s="188"/>
      <c r="Q5" s="188"/>
      <c r="R5" s="188"/>
      <c r="S5" s="188"/>
      <c r="T5" s="188"/>
      <c r="U5" s="188"/>
      <c r="V5" s="188"/>
      <c r="W5" s="188"/>
      <c r="X5" s="188"/>
      <c r="Y5" s="188"/>
      <c r="Z5" s="188"/>
    </row>
    <row r="6" customFormat="false" ht="15" hidden="false" customHeight="false" outlineLevel="0" collapsed="false">
      <c r="A6" s="183" t="s">
        <v>1037</v>
      </c>
      <c r="B6" s="184" t="s">
        <v>1028</v>
      </c>
      <c r="C6" s="183" t="s">
        <v>1029</v>
      </c>
      <c r="D6" s="184" t="s">
        <v>1030</v>
      </c>
      <c r="E6" s="185" t="s">
        <v>1031</v>
      </c>
      <c r="F6" s="197" t="s">
        <v>1032</v>
      </c>
      <c r="G6" s="197" t="s">
        <v>1033</v>
      </c>
      <c r="H6" s="187"/>
      <c r="I6" s="188"/>
      <c r="J6" s="188"/>
      <c r="K6" s="188"/>
      <c r="L6" s="188"/>
      <c r="M6" s="188"/>
      <c r="N6" s="188"/>
      <c r="O6" s="188"/>
      <c r="P6" s="188"/>
      <c r="Q6" s="188"/>
      <c r="R6" s="188"/>
      <c r="S6" s="188"/>
      <c r="T6" s="188"/>
      <c r="U6" s="188"/>
      <c r="V6" s="188"/>
      <c r="W6" s="188"/>
      <c r="X6" s="188"/>
      <c r="Y6" s="188"/>
      <c r="Z6" s="188"/>
    </row>
    <row r="7" customFormat="false" ht="15" hidden="false" customHeight="false" outlineLevel="0" collapsed="false">
      <c r="A7" s="189" t="s">
        <v>1034</v>
      </c>
      <c r="B7" s="190" t="s">
        <v>1038</v>
      </c>
      <c r="C7" s="189" t="s">
        <v>19</v>
      </c>
      <c r="D7" s="190" t="s">
        <v>1039</v>
      </c>
      <c r="E7" s="191" t="n">
        <v>1</v>
      </c>
      <c r="F7" s="192" t="n">
        <v>3358.84</v>
      </c>
      <c r="G7" s="192" t="n">
        <v>3358.84</v>
      </c>
      <c r="H7" s="187"/>
      <c r="I7" s="188"/>
      <c r="J7" s="188"/>
      <c r="K7" s="188"/>
      <c r="L7" s="188"/>
      <c r="M7" s="188"/>
      <c r="N7" s="188"/>
      <c r="O7" s="188"/>
      <c r="P7" s="188"/>
      <c r="Q7" s="188"/>
      <c r="R7" s="188"/>
      <c r="S7" s="188"/>
      <c r="T7" s="188"/>
      <c r="U7" s="188"/>
      <c r="V7" s="188"/>
      <c r="W7" s="188"/>
      <c r="X7" s="188"/>
      <c r="Y7" s="188"/>
      <c r="Z7" s="188"/>
    </row>
    <row r="8" customFormat="false" ht="15" hidden="false" customHeight="false" outlineLevel="0" collapsed="false">
      <c r="A8" s="198" t="s">
        <v>1040</v>
      </c>
      <c r="B8" s="199" t="s">
        <v>1041</v>
      </c>
      <c r="C8" s="198" t="s">
        <v>1042</v>
      </c>
      <c r="D8" s="199" t="s">
        <v>1039</v>
      </c>
      <c r="E8" s="200" t="n">
        <v>1</v>
      </c>
      <c r="F8" s="201" t="n">
        <v>9.44</v>
      </c>
      <c r="G8" s="201" t="n">
        <v>9.44</v>
      </c>
      <c r="H8" s="187"/>
      <c r="I8" s="188"/>
      <c r="J8" s="188"/>
      <c r="K8" s="188"/>
      <c r="L8" s="188"/>
      <c r="M8" s="188"/>
      <c r="N8" s="188"/>
      <c r="O8" s="188"/>
      <c r="P8" s="188"/>
      <c r="Q8" s="188"/>
      <c r="R8" s="188"/>
      <c r="S8" s="188"/>
      <c r="T8" s="188"/>
      <c r="U8" s="188"/>
      <c r="V8" s="188"/>
      <c r="W8" s="188"/>
      <c r="X8" s="188"/>
      <c r="Y8" s="188"/>
      <c r="Z8" s="188"/>
    </row>
    <row r="9" customFormat="false" ht="15" hidden="false" customHeight="false" outlineLevel="0" collapsed="false">
      <c r="A9" s="202" t="s">
        <v>1043</v>
      </c>
      <c r="B9" s="203" t="s">
        <v>1044</v>
      </c>
      <c r="C9" s="202" t="s">
        <v>1045</v>
      </c>
      <c r="D9" s="203" t="s">
        <v>1039</v>
      </c>
      <c r="E9" s="204" t="n">
        <v>1</v>
      </c>
      <c r="F9" s="205" t="n">
        <v>3045.61</v>
      </c>
      <c r="G9" s="205" t="n">
        <v>3045.61</v>
      </c>
      <c r="H9" s="187"/>
      <c r="I9" s="188"/>
      <c r="J9" s="188"/>
      <c r="K9" s="188"/>
      <c r="L9" s="188"/>
      <c r="M9" s="188"/>
      <c r="N9" s="188"/>
      <c r="O9" s="188"/>
      <c r="P9" s="188"/>
      <c r="Q9" s="188"/>
      <c r="R9" s="188"/>
      <c r="S9" s="188"/>
      <c r="T9" s="188"/>
      <c r="U9" s="188"/>
      <c r="V9" s="188"/>
      <c r="W9" s="188"/>
      <c r="X9" s="188"/>
      <c r="Y9" s="188"/>
      <c r="Z9" s="188"/>
    </row>
    <row r="10" customFormat="false" ht="15" hidden="false" customHeight="false" outlineLevel="0" collapsed="false">
      <c r="A10" s="202" t="s">
        <v>1043</v>
      </c>
      <c r="B10" s="203" t="s">
        <v>1046</v>
      </c>
      <c r="C10" s="202" t="s">
        <v>1047</v>
      </c>
      <c r="D10" s="203" t="s">
        <v>1039</v>
      </c>
      <c r="E10" s="204" t="n">
        <v>1</v>
      </c>
      <c r="F10" s="205" t="n">
        <v>130.43</v>
      </c>
      <c r="G10" s="205" t="n">
        <v>130.43</v>
      </c>
      <c r="H10" s="187"/>
      <c r="I10" s="188"/>
      <c r="J10" s="188"/>
      <c r="K10" s="188"/>
      <c r="L10" s="188"/>
      <c r="M10" s="188"/>
      <c r="N10" s="188"/>
      <c r="O10" s="188"/>
      <c r="P10" s="188"/>
      <c r="Q10" s="188"/>
      <c r="R10" s="188"/>
      <c r="S10" s="188"/>
      <c r="T10" s="188"/>
      <c r="U10" s="188"/>
      <c r="V10" s="188"/>
      <c r="W10" s="188"/>
      <c r="X10" s="188"/>
      <c r="Y10" s="188"/>
      <c r="Z10" s="188"/>
    </row>
    <row r="11" customFormat="false" ht="15" hidden="false" customHeight="false" outlineLevel="0" collapsed="false">
      <c r="A11" s="202" t="s">
        <v>1043</v>
      </c>
      <c r="B11" s="203" t="s">
        <v>1048</v>
      </c>
      <c r="C11" s="202" t="s">
        <v>1049</v>
      </c>
      <c r="D11" s="203" t="s">
        <v>1039</v>
      </c>
      <c r="E11" s="204" t="n">
        <v>1</v>
      </c>
      <c r="F11" s="205" t="n">
        <v>152.35</v>
      </c>
      <c r="G11" s="205" t="n">
        <v>152.35</v>
      </c>
      <c r="H11" s="187"/>
      <c r="I11" s="188"/>
      <c r="J11" s="188"/>
      <c r="K11" s="188"/>
      <c r="L11" s="188"/>
      <c r="M11" s="188"/>
      <c r="N11" s="188"/>
      <c r="O11" s="188"/>
      <c r="P11" s="188"/>
      <c r="Q11" s="188"/>
      <c r="R11" s="188"/>
      <c r="S11" s="188"/>
      <c r="T11" s="188"/>
      <c r="U11" s="188"/>
      <c r="V11" s="188"/>
      <c r="W11" s="188"/>
      <c r="X11" s="188"/>
      <c r="Y11" s="188"/>
      <c r="Z11" s="188"/>
    </row>
    <row r="12" customFormat="false" ht="15" hidden="false" customHeight="false" outlineLevel="0" collapsed="false">
      <c r="A12" s="202" t="s">
        <v>1043</v>
      </c>
      <c r="B12" s="203" t="s">
        <v>1050</v>
      </c>
      <c r="C12" s="202" t="s">
        <v>1051</v>
      </c>
      <c r="D12" s="203" t="s">
        <v>1039</v>
      </c>
      <c r="E12" s="204" t="n">
        <v>1</v>
      </c>
      <c r="F12" s="205" t="n">
        <v>9.21</v>
      </c>
      <c r="G12" s="205" t="n">
        <v>9.21</v>
      </c>
      <c r="H12" s="187"/>
      <c r="I12" s="188"/>
      <c r="J12" s="188"/>
      <c r="K12" s="188"/>
      <c r="L12" s="188"/>
      <c r="M12" s="188"/>
      <c r="N12" s="188"/>
      <c r="O12" s="188"/>
      <c r="P12" s="188"/>
      <c r="Q12" s="188"/>
      <c r="R12" s="188"/>
      <c r="S12" s="188"/>
      <c r="T12" s="188"/>
      <c r="U12" s="188"/>
      <c r="V12" s="188"/>
      <c r="W12" s="188"/>
      <c r="X12" s="188"/>
      <c r="Y12" s="188"/>
      <c r="Z12" s="188"/>
    </row>
    <row r="13" customFormat="false" ht="15" hidden="false" customHeight="false" outlineLevel="0" collapsed="false">
      <c r="A13" s="202" t="s">
        <v>1043</v>
      </c>
      <c r="B13" s="203" t="s">
        <v>1052</v>
      </c>
      <c r="C13" s="202" t="s">
        <v>1053</v>
      </c>
      <c r="D13" s="203" t="s">
        <v>1039</v>
      </c>
      <c r="E13" s="204" t="n">
        <v>1</v>
      </c>
      <c r="F13" s="205" t="n">
        <v>11.8</v>
      </c>
      <c r="G13" s="205" t="n">
        <v>11.8</v>
      </c>
      <c r="H13" s="187"/>
      <c r="I13" s="188"/>
      <c r="J13" s="188"/>
      <c r="K13" s="188"/>
      <c r="L13" s="188"/>
      <c r="M13" s="188"/>
      <c r="N13" s="188"/>
      <c r="O13" s="188"/>
      <c r="P13" s="188"/>
      <c r="Q13" s="188"/>
      <c r="R13" s="188"/>
      <c r="S13" s="188"/>
      <c r="T13" s="188"/>
      <c r="U13" s="188"/>
      <c r="V13" s="188"/>
      <c r="W13" s="188"/>
      <c r="X13" s="188"/>
      <c r="Y13" s="188"/>
      <c r="Z13" s="188"/>
    </row>
    <row r="14" customFormat="false" ht="15" hidden="false" customHeight="false" outlineLevel="0" collapsed="false">
      <c r="A14" s="193"/>
      <c r="B14" s="194"/>
      <c r="C14" s="193"/>
      <c r="D14" s="193"/>
      <c r="E14" s="195"/>
      <c r="F14" s="196"/>
      <c r="G14" s="196"/>
      <c r="H14" s="187"/>
      <c r="I14" s="188"/>
      <c r="J14" s="188"/>
      <c r="K14" s="188"/>
      <c r="L14" s="188"/>
      <c r="M14" s="188"/>
      <c r="N14" s="188"/>
      <c r="O14" s="188"/>
      <c r="P14" s="188"/>
      <c r="Q14" s="188"/>
      <c r="R14" s="188"/>
      <c r="S14" s="188"/>
      <c r="T14" s="188"/>
      <c r="U14" s="188"/>
      <c r="V14" s="188"/>
      <c r="W14" s="188"/>
      <c r="X14" s="188"/>
      <c r="Y14" s="188"/>
      <c r="Z14" s="188"/>
    </row>
    <row r="15" customFormat="false" ht="15" hidden="false" customHeight="false" outlineLevel="0" collapsed="false">
      <c r="A15" s="183" t="s">
        <v>1054</v>
      </c>
      <c r="B15" s="184" t="s">
        <v>1028</v>
      </c>
      <c r="C15" s="183" t="s">
        <v>1029</v>
      </c>
      <c r="D15" s="184" t="s">
        <v>1030</v>
      </c>
      <c r="E15" s="185" t="s">
        <v>1031</v>
      </c>
      <c r="F15" s="197" t="s">
        <v>1032</v>
      </c>
      <c r="G15" s="197" t="s">
        <v>1033</v>
      </c>
      <c r="H15" s="187"/>
      <c r="I15" s="188"/>
      <c r="J15" s="188"/>
      <c r="K15" s="188"/>
      <c r="L15" s="188"/>
      <c r="M15" s="188"/>
      <c r="N15" s="188"/>
      <c r="O15" s="188"/>
      <c r="P15" s="188"/>
      <c r="Q15" s="188"/>
      <c r="R15" s="188"/>
      <c r="S15" s="188"/>
      <c r="T15" s="188"/>
      <c r="U15" s="188"/>
      <c r="V15" s="188"/>
      <c r="W15" s="188"/>
      <c r="X15" s="188"/>
      <c r="Y15" s="188"/>
      <c r="Z15" s="188"/>
    </row>
    <row r="16" customFormat="false" ht="15" hidden="false" customHeight="false" outlineLevel="0" collapsed="false">
      <c r="A16" s="189" t="s">
        <v>1034</v>
      </c>
      <c r="B16" s="190" t="s">
        <v>1055</v>
      </c>
      <c r="C16" s="189" t="s">
        <v>1056</v>
      </c>
      <c r="D16" s="190" t="s">
        <v>1039</v>
      </c>
      <c r="E16" s="191" t="n">
        <v>1</v>
      </c>
      <c r="F16" s="192" t="n">
        <v>6133.51</v>
      </c>
      <c r="G16" s="192" t="n">
        <v>6133.51</v>
      </c>
      <c r="H16" s="187"/>
      <c r="I16" s="188"/>
      <c r="J16" s="188"/>
      <c r="K16" s="188"/>
      <c r="L16" s="188"/>
      <c r="M16" s="188"/>
      <c r="N16" s="188"/>
      <c r="O16" s="188"/>
      <c r="P16" s="188"/>
      <c r="Q16" s="188"/>
      <c r="R16" s="188"/>
      <c r="S16" s="188"/>
      <c r="T16" s="188"/>
      <c r="U16" s="188"/>
      <c r="V16" s="188"/>
      <c r="W16" s="188"/>
      <c r="X16" s="188"/>
      <c r="Y16" s="188"/>
      <c r="Z16" s="188"/>
    </row>
    <row r="17" customFormat="false" ht="15" hidden="false" customHeight="false" outlineLevel="0" collapsed="false">
      <c r="A17" s="198" t="s">
        <v>1040</v>
      </c>
      <c r="B17" s="199" t="s">
        <v>1057</v>
      </c>
      <c r="C17" s="198" t="s">
        <v>1058</v>
      </c>
      <c r="D17" s="199" t="s">
        <v>1039</v>
      </c>
      <c r="E17" s="200" t="n">
        <v>1</v>
      </c>
      <c r="F17" s="201" t="n">
        <v>74.32</v>
      </c>
      <c r="G17" s="201" t="n">
        <v>74.32</v>
      </c>
      <c r="H17" s="187"/>
      <c r="I17" s="188"/>
      <c r="J17" s="188"/>
      <c r="K17" s="188"/>
      <c r="L17" s="188"/>
      <c r="M17" s="188"/>
      <c r="N17" s="188"/>
      <c r="O17" s="188"/>
      <c r="P17" s="188"/>
      <c r="Q17" s="188"/>
      <c r="R17" s="188"/>
      <c r="S17" s="188"/>
      <c r="T17" s="188"/>
      <c r="U17" s="188"/>
      <c r="V17" s="188"/>
      <c r="W17" s="188"/>
      <c r="X17" s="188"/>
      <c r="Y17" s="188"/>
      <c r="Z17" s="188"/>
    </row>
    <row r="18" customFormat="false" ht="15" hidden="false" customHeight="false" outlineLevel="0" collapsed="false">
      <c r="A18" s="202" t="s">
        <v>1043</v>
      </c>
      <c r="B18" s="203" t="s">
        <v>1059</v>
      </c>
      <c r="C18" s="202" t="s">
        <v>1060</v>
      </c>
      <c r="D18" s="203" t="s">
        <v>1039</v>
      </c>
      <c r="E18" s="204" t="n">
        <v>1</v>
      </c>
      <c r="F18" s="205" t="n">
        <v>5673.52</v>
      </c>
      <c r="G18" s="205" t="n">
        <v>5673.52</v>
      </c>
      <c r="H18" s="187"/>
      <c r="I18" s="188"/>
      <c r="J18" s="188"/>
      <c r="K18" s="188"/>
      <c r="L18" s="188"/>
      <c r="M18" s="188"/>
      <c r="N18" s="188"/>
      <c r="O18" s="188"/>
      <c r="P18" s="188"/>
      <c r="Q18" s="188"/>
      <c r="R18" s="188"/>
      <c r="S18" s="188"/>
      <c r="T18" s="188"/>
      <c r="U18" s="188"/>
      <c r="V18" s="188"/>
      <c r="W18" s="188"/>
      <c r="X18" s="188"/>
      <c r="Y18" s="188"/>
      <c r="Z18" s="188"/>
    </row>
    <row r="19" customFormat="false" ht="15" hidden="false" customHeight="false" outlineLevel="0" collapsed="false">
      <c r="A19" s="202" t="s">
        <v>1043</v>
      </c>
      <c r="B19" s="203" t="s">
        <v>1061</v>
      </c>
      <c r="C19" s="202" t="s">
        <v>1062</v>
      </c>
      <c r="D19" s="203" t="s">
        <v>1039</v>
      </c>
      <c r="E19" s="204" t="n">
        <v>1</v>
      </c>
      <c r="F19" s="205" t="n">
        <v>202.94</v>
      </c>
      <c r="G19" s="205" t="n">
        <v>202.94</v>
      </c>
      <c r="H19" s="187"/>
      <c r="I19" s="188"/>
      <c r="J19" s="188"/>
      <c r="K19" s="188"/>
      <c r="L19" s="188"/>
      <c r="M19" s="188"/>
      <c r="N19" s="188"/>
      <c r="O19" s="188"/>
      <c r="P19" s="188"/>
      <c r="Q19" s="188"/>
      <c r="R19" s="188"/>
      <c r="S19" s="188"/>
      <c r="T19" s="188"/>
      <c r="U19" s="188"/>
      <c r="V19" s="188"/>
      <c r="W19" s="188"/>
      <c r="X19" s="188"/>
      <c r="Y19" s="188"/>
      <c r="Z19" s="188"/>
    </row>
    <row r="20" customFormat="false" ht="15" hidden="false" customHeight="false" outlineLevel="0" collapsed="false">
      <c r="A20" s="202" t="s">
        <v>1043</v>
      </c>
      <c r="B20" s="203" t="s">
        <v>1063</v>
      </c>
      <c r="C20" s="202" t="s">
        <v>1064</v>
      </c>
      <c r="D20" s="203" t="s">
        <v>1039</v>
      </c>
      <c r="E20" s="204" t="n">
        <v>1</v>
      </c>
      <c r="F20" s="205" t="n">
        <v>152.35</v>
      </c>
      <c r="G20" s="205" t="n">
        <v>152.35</v>
      </c>
      <c r="H20" s="187"/>
      <c r="I20" s="188"/>
      <c r="J20" s="188"/>
      <c r="K20" s="188"/>
      <c r="L20" s="188"/>
      <c r="M20" s="188"/>
      <c r="N20" s="188"/>
      <c r="O20" s="188"/>
      <c r="P20" s="188"/>
      <c r="Q20" s="188"/>
      <c r="R20" s="188"/>
      <c r="S20" s="188"/>
      <c r="T20" s="188"/>
      <c r="U20" s="188"/>
      <c r="V20" s="188"/>
      <c r="W20" s="188"/>
      <c r="X20" s="188"/>
      <c r="Y20" s="188"/>
      <c r="Z20" s="188"/>
    </row>
    <row r="21" customFormat="false" ht="15" hidden="false" customHeight="false" outlineLevel="0" collapsed="false">
      <c r="A21" s="202" t="s">
        <v>1043</v>
      </c>
      <c r="B21" s="203" t="s">
        <v>1048</v>
      </c>
      <c r="C21" s="202" t="s">
        <v>1049</v>
      </c>
      <c r="D21" s="203" t="s">
        <v>1039</v>
      </c>
      <c r="E21" s="204" t="n">
        <v>1</v>
      </c>
      <c r="F21" s="205" t="n">
        <v>18.58</v>
      </c>
      <c r="G21" s="205" t="n">
        <v>18.58</v>
      </c>
      <c r="H21" s="187"/>
      <c r="I21" s="188"/>
      <c r="J21" s="188"/>
      <c r="K21" s="188"/>
      <c r="L21" s="188"/>
      <c r="M21" s="188"/>
      <c r="N21" s="188"/>
      <c r="O21" s="188"/>
      <c r="P21" s="188"/>
      <c r="Q21" s="188"/>
      <c r="R21" s="188"/>
      <c r="S21" s="188"/>
      <c r="T21" s="188"/>
      <c r="U21" s="188"/>
      <c r="V21" s="188"/>
      <c r="W21" s="188"/>
      <c r="X21" s="188"/>
      <c r="Y21" s="188"/>
      <c r="Z21" s="188"/>
    </row>
    <row r="22" customFormat="false" ht="15" hidden="false" customHeight="false" outlineLevel="0" collapsed="false">
      <c r="A22" s="202" t="s">
        <v>1043</v>
      </c>
      <c r="B22" s="203" t="s">
        <v>1052</v>
      </c>
      <c r="C22" s="202" t="s">
        <v>1053</v>
      </c>
      <c r="D22" s="203" t="s">
        <v>1039</v>
      </c>
      <c r="E22" s="204" t="n">
        <v>1</v>
      </c>
      <c r="F22" s="205" t="n">
        <v>11.8</v>
      </c>
      <c r="G22" s="205" t="n">
        <v>11.8</v>
      </c>
      <c r="H22" s="187"/>
      <c r="I22" s="188"/>
      <c r="J22" s="188"/>
      <c r="K22" s="188"/>
      <c r="L22" s="188"/>
      <c r="M22" s="188"/>
      <c r="N22" s="188"/>
      <c r="O22" s="188"/>
      <c r="P22" s="188"/>
      <c r="Q22" s="188"/>
      <c r="R22" s="188"/>
      <c r="S22" s="188"/>
      <c r="T22" s="188"/>
      <c r="U22" s="188"/>
      <c r="V22" s="188"/>
      <c r="W22" s="188"/>
      <c r="X22" s="188"/>
      <c r="Y22" s="188"/>
      <c r="Z22" s="188"/>
    </row>
    <row r="23" customFormat="false" ht="15" hidden="false" customHeight="false" outlineLevel="0" collapsed="false">
      <c r="A23" s="193"/>
      <c r="B23" s="194"/>
      <c r="C23" s="193"/>
      <c r="D23" s="193"/>
      <c r="E23" s="195"/>
      <c r="F23" s="196"/>
      <c r="G23" s="196"/>
      <c r="H23" s="187"/>
      <c r="I23" s="188"/>
      <c r="J23" s="188"/>
      <c r="K23" s="188"/>
      <c r="L23" s="188"/>
      <c r="M23" s="188"/>
      <c r="N23" s="188"/>
      <c r="O23" s="188"/>
      <c r="P23" s="188"/>
      <c r="Q23" s="188"/>
      <c r="R23" s="188"/>
      <c r="S23" s="188"/>
      <c r="T23" s="188"/>
      <c r="U23" s="188"/>
      <c r="V23" s="188"/>
      <c r="W23" s="188"/>
      <c r="X23" s="188"/>
      <c r="Y23" s="188"/>
      <c r="Z23" s="188"/>
    </row>
    <row r="24" customFormat="false" ht="15" hidden="false" customHeight="false" outlineLevel="0" collapsed="false">
      <c r="A24" s="183" t="s">
        <v>1065</v>
      </c>
      <c r="B24" s="184" t="s">
        <v>1028</v>
      </c>
      <c r="C24" s="183" t="s">
        <v>1029</v>
      </c>
      <c r="D24" s="184" t="s">
        <v>1030</v>
      </c>
      <c r="E24" s="185" t="s">
        <v>1031</v>
      </c>
      <c r="F24" s="197" t="s">
        <v>1032</v>
      </c>
      <c r="G24" s="197" t="s">
        <v>1033</v>
      </c>
      <c r="H24" s="187"/>
      <c r="I24" s="188"/>
      <c r="J24" s="188"/>
      <c r="K24" s="188"/>
      <c r="L24" s="188"/>
      <c r="M24" s="188"/>
      <c r="N24" s="188"/>
      <c r="O24" s="188"/>
      <c r="P24" s="188"/>
      <c r="Q24" s="188"/>
      <c r="R24" s="188"/>
      <c r="S24" s="188"/>
      <c r="T24" s="188"/>
      <c r="U24" s="188"/>
      <c r="V24" s="188"/>
      <c r="W24" s="188"/>
      <c r="X24" s="188"/>
      <c r="Y24" s="188"/>
      <c r="Z24" s="188"/>
    </row>
    <row r="25" customFormat="false" ht="15" hidden="false" customHeight="false" outlineLevel="0" collapsed="false">
      <c r="A25" s="189" t="s">
        <v>1034</v>
      </c>
      <c r="B25" s="190" t="s">
        <v>1066</v>
      </c>
      <c r="C25" s="189" t="s">
        <v>1067</v>
      </c>
      <c r="D25" s="190" t="s">
        <v>25</v>
      </c>
      <c r="E25" s="191" t="n">
        <v>1</v>
      </c>
      <c r="F25" s="192" t="n">
        <v>30.17</v>
      </c>
      <c r="G25" s="192" t="n">
        <v>30.17</v>
      </c>
      <c r="H25" s="187"/>
      <c r="I25" s="188"/>
      <c r="J25" s="188"/>
      <c r="K25" s="188"/>
      <c r="L25" s="188"/>
      <c r="M25" s="188"/>
      <c r="N25" s="188"/>
      <c r="O25" s="188"/>
      <c r="P25" s="188"/>
      <c r="Q25" s="188"/>
      <c r="R25" s="188"/>
      <c r="S25" s="188"/>
      <c r="T25" s="188"/>
      <c r="U25" s="188"/>
      <c r="V25" s="188"/>
      <c r="W25" s="188"/>
      <c r="X25" s="188"/>
      <c r="Y25" s="188"/>
      <c r="Z25" s="188"/>
    </row>
    <row r="26" customFormat="false" ht="15" hidden="false" customHeight="false" outlineLevel="0" collapsed="false">
      <c r="A26" s="198" t="s">
        <v>1040</v>
      </c>
      <c r="B26" s="199" t="s">
        <v>1068</v>
      </c>
      <c r="C26" s="198" t="s">
        <v>1069</v>
      </c>
      <c r="D26" s="199" t="s">
        <v>25</v>
      </c>
      <c r="E26" s="200" t="n">
        <v>1</v>
      </c>
      <c r="F26" s="201" t="n">
        <v>0.41</v>
      </c>
      <c r="G26" s="201" t="n">
        <v>0.41</v>
      </c>
      <c r="H26" s="187"/>
      <c r="I26" s="188"/>
      <c r="J26" s="188"/>
      <c r="K26" s="188"/>
      <c r="L26" s="188"/>
      <c r="M26" s="188"/>
      <c r="N26" s="188"/>
      <c r="O26" s="188"/>
      <c r="P26" s="188"/>
      <c r="Q26" s="188"/>
      <c r="R26" s="188"/>
      <c r="S26" s="188"/>
      <c r="T26" s="188"/>
      <c r="U26" s="188"/>
      <c r="V26" s="188"/>
      <c r="W26" s="188"/>
      <c r="X26" s="188"/>
      <c r="Y26" s="188"/>
      <c r="Z26" s="188"/>
    </row>
    <row r="27" customFormat="false" ht="15" hidden="false" customHeight="false" outlineLevel="0" collapsed="false">
      <c r="A27" s="202" t="s">
        <v>1043</v>
      </c>
      <c r="B27" s="203" t="s">
        <v>1070</v>
      </c>
      <c r="C27" s="202" t="s">
        <v>1071</v>
      </c>
      <c r="D27" s="203" t="s">
        <v>25</v>
      </c>
      <c r="E27" s="204" t="n">
        <v>1</v>
      </c>
      <c r="F27" s="205" t="n">
        <v>0.69</v>
      </c>
      <c r="G27" s="205" t="n">
        <v>0.69</v>
      </c>
      <c r="H27" s="187"/>
      <c r="I27" s="188"/>
      <c r="J27" s="188"/>
      <c r="K27" s="188"/>
      <c r="L27" s="188"/>
      <c r="M27" s="188"/>
      <c r="N27" s="188"/>
      <c r="O27" s="188"/>
      <c r="P27" s="188"/>
      <c r="Q27" s="188"/>
      <c r="R27" s="188"/>
      <c r="S27" s="188"/>
      <c r="T27" s="188"/>
      <c r="U27" s="188"/>
      <c r="V27" s="188"/>
      <c r="W27" s="188"/>
      <c r="X27" s="188"/>
      <c r="Y27" s="188"/>
      <c r="Z27" s="188"/>
    </row>
    <row r="28" customFormat="false" ht="15" hidden="false" customHeight="false" outlineLevel="0" collapsed="false">
      <c r="A28" s="202" t="s">
        <v>1043</v>
      </c>
      <c r="B28" s="203" t="s">
        <v>1072</v>
      </c>
      <c r="C28" s="202" t="s">
        <v>1073</v>
      </c>
      <c r="D28" s="203" t="s">
        <v>25</v>
      </c>
      <c r="E28" s="204" t="n">
        <v>1</v>
      </c>
      <c r="F28" s="205" t="n">
        <v>0.81</v>
      </c>
      <c r="G28" s="205" t="n">
        <v>0.81</v>
      </c>
      <c r="H28" s="187"/>
      <c r="I28" s="188"/>
      <c r="J28" s="188"/>
      <c r="K28" s="188"/>
      <c r="L28" s="188"/>
      <c r="M28" s="188"/>
      <c r="N28" s="188"/>
      <c r="O28" s="188"/>
      <c r="P28" s="188"/>
      <c r="Q28" s="188"/>
      <c r="R28" s="188"/>
      <c r="S28" s="188"/>
      <c r="T28" s="188"/>
      <c r="U28" s="188"/>
      <c r="V28" s="188"/>
      <c r="W28" s="188"/>
      <c r="X28" s="188"/>
      <c r="Y28" s="188"/>
      <c r="Z28" s="188"/>
    </row>
    <row r="29" customFormat="false" ht="15" hidden="false" customHeight="false" outlineLevel="0" collapsed="false">
      <c r="A29" s="202" t="s">
        <v>1043</v>
      </c>
      <c r="B29" s="203" t="s">
        <v>1074</v>
      </c>
      <c r="C29" s="202" t="s">
        <v>1075</v>
      </c>
      <c r="D29" s="203" t="s">
        <v>25</v>
      </c>
      <c r="E29" s="204" t="n">
        <v>1</v>
      </c>
      <c r="F29" s="205" t="n">
        <v>0.05</v>
      </c>
      <c r="G29" s="205" t="n">
        <v>0.05</v>
      </c>
      <c r="H29" s="187"/>
      <c r="I29" s="188"/>
      <c r="J29" s="188"/>
      <c r="K29" s="188"/>
      <c r="L29" s="188"/>
      <c r="M29" s="188"/>
      <c r="N29" s="188"/>
      <c r="O29" s="188"/>
      <c r="P29" s="188"/>
      <c r="Q29" s="188"/>
      <c r="R29" s="188"/>
      <c r="S29" s="188"/>
      <c r="T29" s="188"/>
      <c r="U29" s="188"/>
      <c r="V29" s="188"/>
      <c r="W29" s="188"/>
      <c r="X29" s="188"/>
      <c r="Y29" s="188"/>
      <c r="Z29" s="188"/>
    </row>
    <row r="30" customFormat="false" ht="15" hidden="false" customHeight="false" outlineLevel="0" collapsed="false">
      <c r="A30" s="202" t="s">
        <v>1043</v>
      </c>
      <c r="B30" s="203" t="s">
        <v>1076</v>
      </c>
      <c r="C30" s="202" t="s">
        <v>1077</v>
      </c>
      <c r="D30" s="203" t="s">
        <v>25</v>
      </c>
      <c r="E30" s="204" t="n">
        <v>1</v>
      </c>
      <c r="F30" s="205" t="n">
        <v>0.06</v>
      </c>
      <c r="G30" s="205" t="n">
        <v>0.06</v>
      </c>
      <c r="H30" s="187"/>
      <c r="I30" s="188"/>
      <c r="J30" s="188"/>
      <c r="K30" s="188"/>
      <c r="L30" s="188"/>
      <c r="M30" s="188"/>
      <c r="N30" s="188"/>
      <c r="O30" s="188"/>
      <c r="P30" s="188"/>
      <c r="Q30" s="188"/>
      <c r="R30" s="188"/>
      <c r="S30" s="188"/>
      <c r="T30" s="188"/>
      <c r="U30" s="188"/>
      <c r="V30" s="188"/>
      <c r="W30" s="188"/>
      <c r="X30" s="188"/>
      <c r="Y30" s="188"/>
      <c r="Z30" s="188"/>
    </row>
    <row r="31" customFormat="false" ht="15" hidden="false" customHeight="false" outlineLevel="0" collapsed="false">
      <c r="A31" s="202" t="s">
        <v>1043</v>
      </c>
      <c r="B31" s="203" t="s">
        <v>1078</v>
      </c>
      <c r="C31" s="202" t="s">
        <v>1079</v>
      </c>
      <c r="D31" s="203" t="s">
        <v>25</v>
      </c>
      <c r="E31" s="204" t="n">
        <v>1</v>
      </c>
      <c r="F31" s="205" t="n">
        <v>28.15</v>
      </c>
      <c r="G31" s="205" t="n">
        <v>28.15</v>
      </c>
      <c r="H31" s="187"/>
      <c r="I31" s="188"/>
      <c r="J31" s="188"/>
      <c r="K31" s="188"/>
      <c r="L31" s="188"/>
      <c r="M31" s="188"/>
      <c r="N31" s="188"/>
      <c r="O31" s="188"/>
      <c r="P31" s="188"/>
      <c r="Q31" s="188"/>
      <c r="R31" s="188"/>
      <c r="S31" s="188"/>
      <c r="T31" s="188"/>
      <c r="U31" s="188"/>
      <c r="V31" s="188"/>
      <c r="W31" s="188"/>
      <c r="X31" s="188"/>
      <c r="Y31" s="188"/>
      <c r="Z31" s="188"/>
    </row>
    <row r="32" customFormat="false" ht="15" hidden="false" customHeight="false" outlineLevel="0" collapsed="false">
      <c r="A32" s="193"/>
      <c r="B32" s="194"/>
      <c r="C32" s="193"/>
      <c r="D32" s="193"/>
      <c r="E32" s="195"/>
      <c r="F32" s="196"/>
      <c r="G32" s="196"/>
      <c r="H32" s="187"/>
      <c r="I32" s="188"/>
      <c r="J32" s="188"/>
      <c r="K32" s="188"/>
      <c r="L32" s="188"/>
      <c r="M32" s="188"/>
      <c r="N32" s="188"/>
      <c r="O32" s="188"/>
      <c r="P32" s="188"/>
      <c r="Q32" s="188"/>
      <c r="R32" s="188"/>
      <c r="S32" s="188"/>
      <c r="T32" s="188"/>
      <c r="U32" s="188"/>
      <c r="V32" s="188"/>
      <c r="W32" s="188"/>
      <c r="X32" s="188"/>
      <c r="Y32" s="188"/>
      <c r="Z32" s="188"/>
    </row>
    <row r="33" customFormat="false" ht="15" hidden="false" customHeight="false" outlineLevel="0" collapsed="false">
      <c r="A33" s="183" t="s">
        <v>1080</v>
      </c>
      <c r="B33" s="184" t="s">
        <v>1028</v>
      </c>
      <c r="C33" s="183" t="s">
        <v>1029</v>
      </c>
      <c r="D33" s="184" t="s">
        <v>1030</v>
      </c>
      <c r="E33" s="185" t="s">
        <v>1031</v>
      </c>
      <c r="F33" s="197" t="s">
        <v>1032</v>
      </c>
      <c r="G33" s="197" t="s">
        <v>1033</v>
      </c>
      <c r="H33" s="187"/>
      <c r="I33" s="188"/>
      <c r="J33" s="188"/>
      <c r="K33" s="188"/>
      <c r="L33" s="188"/>
      <c r="M33" s="188"/>
      <c r="N33" s="188"/>
      <c r="O33" s="188"/>
      <c r="P33" s="188"/>
      <c r="Q33" s="188"/>
      <c r="R33" s="188"/>
      <c r="S33" s="188"/>
      <c r="T33" s="188"/>
      <c r="U33" s="188"/>
      <c r="V33" s="188"/>
      <c r="W33" s="188"/>
      <c r="X33" s="188"/>
      <c r="Y33" s="188"/>
      <c r="Z33" s="188"/>
    </row>
    <row r="34" customFormat="false" ht="15" hidden="false" customHeight="false" outlineLevel="0" collapsed="false">
      <c r="A34" s="189" t="s">
        <v>1034</v>
      </c>
      <c r="B34" s="190" t="s">
        <v>1081</v>
      </c>
      <c r="C34" s="189" t="s">
        <v>1082</v>
      </c>
      <c r="D34" s="190" t="s">
        <v>25</v>
      </c>
      <c r="E34" s="191" t="n">
        <v>1</v>
      </c>
      <c r="F34" s="192" t="n">
        <v>88.79</v>
      </c>
      <c r="G34" s="192" t="n">
        <v>88.79</v>
      </c>
      <c r="H34" s="187"/>
      <c r="I34" s="188"/>
      <c r="J34" s="188"/>
      <c r="K34" s="188"/>
      <c r="L34" s="188"/>
      <c r="M34" s="188"/>
      <c r="N34" s="188"/>
      <c r="O34" s="188"/>
      <c r="P34" s="188"/>
      <c r="Q34" s="188"/>
      <c r="R34" s="188"/>
      <c r="S34" s="188"/>
      <c r="T34" s="188"/>
      <c r="U34" s="188"/>
      <c r="V34" s="188"/>
      <c r="W34" s="188"/>
      <c r="X34" s="188"/>
      <c r="Y34" s="188"/>
      <c r="Z34" s="188"/>
    </row>
    <row r="35" customFormat="false" ht="15" hidden="false" customHeight="false" outlineLevel="0" collapsed="false">
      <c r="A35" s="198" t="s">
        <v>1040</v>
      </c>
      <c r="B35" s="199" t="s">
        <v>1083</v>
      </c>
      <c r="C35" s="198" t="s">
        <v>1084</v>
      </c>
      <c r="D35" s="199" t="s">
        <v>25</v>
      </c>
      <c r="E35" s="200" t="n">
        <v>1</v>
      </c>
      <c r="F35" s="201" t="n">
        <v>2.34</v>
      </c>
      <c r="G35" s="201" t="n">
        <v>2.34</v>
      </c>
      <c r="H35" s="187"/>
      <c r="I35" s="188"/>
      <c r="J35" s="188"/>
      <c r="K35" s="188"/>
      <c r="L35" s="188"/>
      <c r="M35" s="188"/>
      <c r="N35" s="188"/>
      <c r="O35" s="188"/>
      <c r="P35" s="188"/>
      <c r="Q35" s="188"/>
      <c r="R35" s="188"/>
      <c r="S35" s="188"/>
      <c r="T35" s="188"/>
      <c r="U35" s="188"/>
      <c r="V35" s="188"/>
      <c r="W35" s="188"/>
      <c r="X35" s="188"/>
      <c r="Y35" s="188"/>
      <c r="Z35" s="188"/>
    </row>
    <row r="36" customFormat="false" ht="15" hidden="false" customHeight="false" outlineLevel="0" collapsed="false">
      <c r="A36" s="202" t="s">
        <v>1043</v>
      </c>
      <c r="B36" s="203" t="s">
        <v>1085</v>
      </c>
      <c r="C36" s="202" t="s">
        <v>1086</v>
      </c>
      <c r="D36" s="203" t="s">
        <v>25</v>
      </c>
      <c r="E36" s="204" t="n">
        <v>1</v>
      </c>
      <c r="F36" s="205" t="n">
        <v>84.91</v>
      </c>
      <c r="G36" s="205" t="n">
        <v>84.91</v>
      </c>
      <c r="H36" s="187"/>
      <c r="I36" s="188"/>
      <c r="J36" s="188"/>
      <c r="K36" s="188"/>
      <c r="L36" s="188"/>
      <c r="M36" s="188"/>
      <c r="N36" s="188"/>
      <c r="O36" s="188"/>
      <c r="P36" s="188"/>
      <c r="Q36" s="188"/>
      <c r="R36" s="188"/>
      <c r="S36" s="188"/>
      <c r="T36" s="188"/>
      <c r="U36" s="188"/>
      <c r="V36" s="188"/>
      <c r="W36" s="188"/>
      <c r="X36" s="188"/>
      <c r="Y36" s="188"/>
      <c r="Z36" s="188"/>
    </row>
    <row r="37" customFormat="false" ht="15" hidden="false" customHeight="false" outlineLevel="0" collapsed="false">
      <c r="A37" s="202" t="s">
        <v>1043</v>
      </c>
      <c r="B37" s="203" t="s">
        <v>1087</v>
      </c>
      <c r="C37" s="202" t="s">
        <v>1088</v>
      </c>
      <c r="D37" s="203" t="s">
        <v>25</v>
      </c>
      <c r="E37" s="204" t="n">
        <v>1</v>
      </c>
      <c r="F37" s="205" t="n">
        <v>0.66</v>
      </c>
      <c r="G37" s="205" t="n">
        <v>0.66</v>
      </c>
      <c r="H37" s="187"/>
      <c r="I37" s="188"/>
      <c r="J37" s="188"/>
      <c r="K37" s="188"/>
      <c r="L37" s="188"/>
      <c r="M37" s="188"/>
      <c r="N37" s="188"/>
      <c r="O37" s="188"/>
      <c r="P37" s="188"/>
      <c r="Q37" s="188"/>
      <c r="R37" s="188"/>
      <c r="S37" s="188"/>
      <c r="T37" s="188"/>
      <c r="U37" s="188"/>
      <c r="V37" s="188"/>
      <c r="W37" s="188"/>
      <c r="X37" s="188"/>
      <c r="Y37" s="188"/>
      <c r="Z37" s="188"/>
    </row>
    <row r="38" customFormat="false" ht="15" hidden="false" customHeight="false" outlineLevel="0" collapsed="false">
      <c r="A38" s="202" t="s">
        <v>1043</v>
      </c>
      <c r="B38" s="203" t="s">
        <v>1072</v>
      </c>
      <c r="C38" s="202" t="s">
        <v>1073</v>
      </c>
      <c r="D38" s="203" t="s">
        <v>25</v>
      </c>
      <c r="E38" s="204" t="n">
        <v>1</v>
      </c>
      <c r="F38" s="205" t="n">
        <v>0.01</v>
      </c>
      <c r="G38" s="205" t="n">
        <v>0.01</v>
      </c>
      <c r="H38" s="187"/>
      <c r="I38" s="188"/>
      <c r="J38" s="188"/>
      <c r="K38" s="188"/>
      <c r="L38" s="188"/>
      <c r="M38" s="188"/>
      <c r="N38" s="188"/>
      <c r="O38" s="188"/>
      <c r="P38" s="188"/>
      <c r="Q38" s="188"/>
      <c r="R38" s="188"/>
      <c r="S38" s="188"/>
      <c r="T38" s="188"/>
      <c r="U38" s="188"/>
      <c r="V38" s="188"/>
      <c r="W38" s="188"/>
      <c r="X38" s="188"/>
      <c r="Y38" s="188"/>
      <c r="Z38" s="188"/>
    </row>
    <row r="39" customFormat="false" ht="15" hidden="false" customHeight="false" outlineLevel="0" collapsed="false">
      <c r="A39" s="202" t="s">
        <v>1043</v>
      </c>
      <c r="B39" s="203" t="s">
        <v>1089</v>
      </c>
      <c r="C39" s="202" t="s">
        <v>1090</v>
      </c>
      <c r="D39" s="203" t="s">
        <v>25</v>
      </c>
      <c r="E39" s="204" t="n">
        <v>1</v>
      </c>
      <c r="F39" s="205" t="n">
        <v>0.81</v>
      </c>
      <c r="G39" s="205" t="n">
        <v>0.81</v>
      </c>
      <c r="H39" s="187"/>
      <c r="I39" s="188"/>
      <c r="J39" s="188"/>
      <c r="K39" s="188"/>
      <c r="L39" s="188"/>
      <c r="M39" s="188"/>
      <c r="N39" s="188"/>
      <c r="O39" s="188"/>
      <c r="P39" s="188"/>
      <c r="Q39" s="188"/>
      <c r="R39" s="188"/>
      <c r="S39" s="188"/>
      <c r="T39" s="188"/>
      <c r="U39" s="188"/>
      <c r="V39" s="188"/>
      <c r="W39" s="188"/>
      <c r="X39" s="188"/>
      <c r="Y39" s="188"/>
      <c r="Z39" s="188"/>
    </row>
    <row r="40" customFormat="false" ht="15" hidden="false" customHeight="false" outlineLevel="0" collapsed="false">
      <c r="A40" s="202" t="s">
        <v>1043</v>
      </c>
      <c r="B40" s="203" t="s">
        <v>1076</v>
      </c>
      <c r="C40" s="202" t="s">
        <v>1077</v>
      </c>
      <c r="D40" s="203" t="s">
        <v>25</v>
      </c>
      <c r="E40" s="204" t="n">
        <v>1</v>
      </c>
      <c r="F40" s="205" t="n">
        <v>0.06</v>
      </c>
      <c r="G40" s="205" t="n">
        <v>0.06</v>
      </c>
      <c r="H40" s="187"/>
      <c r="I40" s="188"/>
      <c r="J40" s="188"/>
      <c r="K40" s="188"/>
      <c r="L40" s="188"/>
      <c r="M40" s="188"/>
      <c r="N40" s="188"/>
      <c r="O40" s="188"/>
      <c r="P40" s="188"/>
      <c r="Q40" s="188"/>
      <c r="R40" s="188"/>
      <c r="S40" s="188"/>
      <c r="T40" s="188"/>
      <c r="U40" s="188"/>
      <c r="V40" s="188"/>
      <c r="W40" s="188"/>
      <c r="X40" s="188"/>
      <c r="Y40" s="188"/>
      <c r="Z40" s="188"/>
    </row>
    <row r="41" customFormat="false" ht="15" hidden="false" customHeight="false" outlineLevel="0" collapsed="false">
      <c r="A41" s="193"/>
      <c r="B41" s="194"/>
      <c r="C41" s="193"/>
      <c r="D41" s="193"/>
      <c r="E41" s="195"/>
      <c r="F41" s="196"/>
      <c r="G41" s="196"/>
      <c r="H41" s="187"/>
      <c r="I41" s="188"/>
      <c r="J41" s="188"/>
      <c r="K41" s="188"/>
      <c r="L41" s="188"/>
      <c r="M41" s="188"/>
      <c r="N41" s="188"/>
      <c r="O41" s="188"/>
      <c r="P41" s="188"/>
      <c r="Q41" s="188"/>
      <c r="R41" s="188"/>
      <c r="S41" s="188"/>
      <c r="T41" s="188"/>
      <c r="U41" s="188"/>
      <c r="V41" s="188"/>
      <c r="W41" s="188"/>
      <c r="X41" s="188"/>
      <c r="Y41" s="188"/>
      <c r="Z41" s="188"/>
    </row>
    <row r="42" customFormat="false" ht="15" hidden="false" customHeight="false" outlineLevel="0" collapsed="false">
      <c r="A42" s="183" t="s">
        <v>1091</v>
      </c>
      <c r="B42" s="184" t="s">
        <v>1028</v>
      </c>
      <c r="C42" s="183" t="s">
        <v>1029</v>
      </c>
      <c r="D42" s="184" t="s">
        <v>1030</v>
      </c>
      <c r="E42" s="185" t="s">
        <v>1031</v>
      </c>
      <c r="F42" s="197" t="s">
        <v>1032</v>
      </c>
      <c r="G42" s="197" t="s">
        <v>1033</v>
      </c>
      <c r="H42" s="187"/>
      <c r="I42" s="188"/>
      <c r="J42" s="188"/>
      <c r="K42" s="188"/>
      <c r="L42" s="188"/>
      <c r="M42" s="188"/>
      <c r="N42" s="188"/>
      <c r="O42" s="188"/>
      <c r="P42" s="188"/>
      <c r="Q42" s="188"/>
      <c r="R42" s="188"/>
      <c r="S42" s="188"/>
      <c r="T42" s="188"/>
      <c r="U42" s="188"/>
      <c r="V42" s="188"/>
      <c r="W42" s="188"/>
      <c r="X42" s="188"/>
      <c r="Y42" s="188"/>
      <c r="Z42" s="188"/>
    </row>
    <row r="43" customFormat="false" ht="15" hidden="false" customHeight="false" outlineLevel="0" collapsed="false">
      <c r="A43" s="189" t="s">
        <v>1034</v>
      </c>
      <c r="B43" s="190" t="s">
        <v>1092</v>
      </c>
      <c r="C43" s="189" t="s">
        <v>1093</v>
      </c>
      <c r="D43" s="190" t="s">
        <v>25</v>
      </c>
      <c r="E43" s="191" t="n">
        <v>1</v>
      </c>
      <c r="F43" s="192" t="n">
        <v>88.37</v>
      </c>
      <c r="G43" s="192" t="n">
        <v>88.37</v>
      </c>
      <c r="H43" s="187"/>
      <c r="I43" s="188"/>
      <c r="J43" s="188"/>
      <c r="K43" s="188"/>
      <c r="L43" s="188"/>
      <c r="M43" s="188"/>
      <c r="N43" s="188"/>
      <c r="O43" s="188"/>
      <c r="P43" s="188"/>
      <c r="Q43" s="188"/>
      <c r="R43" s="188"/>
      <c r="S43" s="188"/>
      <c r="T43" s="188"/>
      <c r="U43" s="188"/>
      <c r="V43" s="188"/>
      <c r="W43" s="188"/>
      <c r="X43" s="188"/>
      <c r="Y43" s="188"/>
      <c r="Z43" s="188"/>
    </row>
    <row r="44" customFormat="false" ht="15" hidden="false" customHeight="false" outlineLevel="0" collapsed="false">
      <c r="A44" s="198" t="s">
        <v>1040</v>
      </c>
      <c r="B44" s="199" t="s">
        <v>1094</v>
      </c>
      <c r="C44" s="198" t="s">
        <v>1095</v>
      </c>
      <c r="D44" s="199" t="s">
        <v>25</v>
      </c>
      <c r="E44" s="200" t="n">
        <v>1</v>
      </c>
      <c r="F44" s="201" t="n">
        <v>0.8</v>
      </c>
      <c r="G44" s="201" t="n">
        <v>0.8</v>
      </c>
      <c r="H44" s="187"/>
      <c r="I44" s="188"/>
      <c r="J44" s="188"/>
      <c r="K44" s="188"/>
      <c r="L44" s="188"/>
      <c r="M44" s="188"/>
      <c r="N44" s="188"/>
      <c r="O44" s="188"/>
      <c r="P44" s="188"/>
      <c r="Q44" s="188"/>
      <c r="R44" s="188"/>
      <c r="S44" s="188"/>
      <c r="T44" s="188"/>
      <c r="U44" s="188"/>
      <c r="V44" s="188"/>
      <c r="W44" s="188"/>
      <c r="X44" s="188"/>
      <c r="Y44" s="188"/>
      <c r="Z44" s="188"/>
    </row>
    <row r="45" customFormat="false" ht="15" hidden="false" customHeight="false" outlineLevel="0" collapsed="false">
      <c r="A45" s="202" t="s">
        <v>1043</v>
      </c>
      <c r="B45" s="203" t="s">
        <v>1087</v>
      </c>
      <c r="C45" s="202" t="s">
        <v>1088</v>
      </c>
      <c r="D45" s="203" t="s">
        <v>25</v>
      </c>
      <c r="E45" s="204" t="n">
        <v>1</v>
      </c>
      <c r="F45" s="205" t="n">
        <v>86.03</v>
      </c>
      <c r="G45" s="205" t="n">
        <v>86.03</v>
      </c>
      <c r="H45" s="187"/>
      <c r="I45" s="188"/>
      <c r="J45" s="188"/>
      <c r="K45" s="188"/>
      <c r="L45" s="188"/>
      <c r="M45" s="188"/>
      <c r="N45" s="188"/>
      <c r="O45" s="188"/>
      <c r="P45" s="188"/>
      <c r="Q45" s="188"/>
      <c r="R45" s="188"/>
      <c r="S45" s="188"/>
      <c r="T45" s="188"/>
      <c r="U45" s="188"/>
      <c r="V45" s="188"/>
      <c r="W45" s="188"/>
      <c r="X45" s="188"/>
      <c r="Y45" s="188"/>
      <c r="Z45" s="188"/>
    </row>
    <row r="46" customFormat="false" ht="15" hidden="false" customHeight="false" outlineLevel="0" collapsed="false">
      <c r="A46" s="202" t="s">
        <v>1043</v>
      </c>
      <c r="B46" s="203" t="s">
        <v>1096</v>
      </c>
      <c r="C46" s="202" t="s">
        <v>1097</v>
      </c>
      <c r="D46" s="203" t="s">
        <v>25</v>
      </c>
      <c r="E46" s="204" t="n">
        <v>1</v>
      </c>
      <c r="F46" s="205" t="n">
        <v>0.66</v>
      </c>
      <c r="G46" s="205" t="n">
        <v>0.66</v>
      </c>
      <c r="H46" s="187"/>
      <c r="I46" s="188"/>
      <c r="J46" s="188"/>
      <c r="K46" s="188"/>
      <c r="L46" s="188"/>
      <c r="M46" s="188"/>
      <c r="N46" s="188"/>
      <c r="O46" s="188"/>
      <c r="P46" s="188"/>
      <c r="Q46" s="188"/>
      <c r="R46" s="188"/>
      <c r="S46" s="188"/>
      <c r="T46" s="188"/>
      <c r="U46" s="188"/>
      <c r="V46" s="188"/>
      <c r="W46" s="188"/>
      <c r="X46" s="188"/>
      <c r="Y46" s="188"/>
      <c r="Z46" s="188"/>
    </row>
    <row r="47" customFormat="false" ht="15" hidden="false" customHeight="false" outlineLevel="0" collapsed="false">
      <c r="A47" s="202" t="s">
        <v>1043</v>
      </c>
      <c r="B47" s="203" t="s">
        <v>1089</v>
      </c>
      <c r="C47" s="202" t="s">
        <v>1090</v>
      </c>
      <c r="D47" s="203" t="s">
        <v>25</v>
      </c>
      <c r="E47" s="204" t="n">
        <v>1</v>
      </c>
      <c r="F47" s="205" t="n">
        <v>0.81</v>
      </c>
      <c r="G47" s="205" t="n">
        <v>0.81</v>
      </c>
      <c r="H47" s="187"/>
      <c r="I47" s="188"/>
      <c r="J47" s="188"/>
      <c r="K47" s="188"/>
      <c r="L47" s="188"/>
      <c r="M47" s="188"/>
      <c r="N47" s="188"/>
      <c r="O47" s="188"/>
      <c r="P47" s="188"/>
      <c r="Q47" s="188"/>
      <c r="R47" s="188"/>
      <c r="S47" s="188"/>
      <c r="T47" s="188"/>
      <c r="U47" s="188"/>
      <c r="V47" s="188"/>
      <c r="W47" s="188"/>
      <c r="X47" s="188"/>
      <c r="Y47" s="188"/>
      <c r="Z47" s="188"/>
    </row>
    <row r="48" customFormat="false" ht="15" hidden="false" customHeight="false" outlineLevel="0" collapsed="false">
      <c r="A48" s="202" t="s">
        <v>1043</v>
      </c>
      <c r="B48" s="203" t="s">
        <v>1072</v>
      </c>
      <c r="C48" s="202" t="s">
        <v>1073</v>
      </c>
      <c r="D48" s="203" t="s">
        <v>25</v>
      </c>
      <c r="E48" s="204" t="n">
        <v>1</v>
      </c>
      <c r="F48" s="205" t="n">
        <v>0.01</v>
      </c>
      <c r="G48" s="205" t="n">
        <v>0.01</v>
      </c>
      <c r="H48" s="187"/>
      <c r="I48" s="188"/>
      <c r="J48" s="188"/>
      <c r="K48" s="188"/>
      <c r="L48" s="188"/>
      <c r="M48" s="188"/>
      <c r="N48" s="188"/>
      <c r="O48" s="188"/>
      <c r="P48" s="188"/>
      <c r="Q48" s="188"/>
      <c r="R48" s="188"/>
      <c r="S48" s="188"/>
      <c r="T48" s="188"/>
      <c r="U48" s="188"/>
      <c r="V48" s="188"/>
      <c r="W48" s="188"/>
      <c r="X48" s="188"/>
      <c r="Y48" s="188"/>
      <c r="Z48" s="188"/>
    </row>
    <row r="49" customFormat="false" ht="15" hidden="false" customHeight="false" outlineLevel="0" collapsed="false">
      <c r="A49" s="202" t="s">
        <v>1043</v>
      </c>
      <c r="B49" s="203" t="s">
        <v>1076</v>
      </c>
      <c r="C49" s="202" t="s">
        <v>1077</v>
      </c>
      <c r="D49" s="203" t="s">
        <v>25</v>
      </c>
      <c r="E49" s="204" t="n">
        <v>1</v>
      </c>
      <c r="F49" s="205" t="n">
        <v>0.06</v>
      </c>
      <c r="G49" s="205" t="n">
        <v>0.06</v>
      </c>
      <c r="H49" s="187"/>
      <c r="I49" s="188"/>
      <c r="J49" s="188"/>
      <c r="K49" s="188"/>
      <c r="L49" s="188"/>
      <c r="M49" s="188"/>
      <c r="N49" s="188"/>
      <c r="O49" s="188"/>
      <c r="P49" s="188"/>
      <c r="Q49" s="188"/>
      <c r="R49" s="188"/>
      <c r="S49" s="188"/>
      <c r="T49" s="188"/>
      <c r="U49" s="188"/>
      <c r="V49" s="188"/>
      <c r="W49" s="188"/>
      <c r="X49" s="188"/>
      <c r="Y49" s="188"/>
      <c r="Z49" s="188"/>
    </row>
    <row r="50" customFormat="false" ht="15" hidden="false" customHeight="false" outlineLevel="0" collapsed="false">
      <c r="A50" s="193"/>
      <c r="B50" s="194"/>
      <c r="C50" s="193"/>
      <c r="D50" s="193"/>
      <c r="E50" s="195"/>
      <c r="F50" s="196"/>
      <c r="G50" s="196"/>
      <c r="H50" s="187"/>
      <c r="I50" s="188"/>
      <c r="J50" s="188"/>
      <c r="K50" s="188"/>
      <c r="L50" s="188"/>
      <c r="M50" s="188"/>
      <c r="N50" s="188"/>
      <c r="O50" s="188"/>
      <c r="P50" s="188"/>
      <c r="Q50" s="188"/>
      <c r="R50" s="188"/>
      <c r="S50" s="188"/>
      <c r="T50" s="188"/>
      <c r="U50" s="188"/>
      <c r="V50" s="188"/>
      <c r="W50" s="188"/>
      <c r="X50" s="188"/>
      <c r="Y50" s="188"/>
      <c r="Z50" s="188"/>
    </row>
    <row r="51" customFormat="false" ht="15" hidden="false" customHeight="false" outlineLevel="0" collapsed="false">
      <c r="A51" s="183" t="s">
        <v>1098</v>
      </c>
      <c r="B51" s="184" t="s">
        <v>1028</v>
      </c>
      <c r="C51" s="183" t="s">
        <v>1029</v>
      </c>
      <c r="D51" s="184" t="s">
        <v>1030</v>
      </c>
      <c r="E51" s="185" t="s">
        <v>1031</v>
      </c>
      <c r="F51" s="197" t="s">
        <v>1032</v>
      </c>
      <c r="G51" s="197" t="s">
        <v>1033</v>
      </c>
      <c r="H51" s="187"/>
      <c r="I51" s="188"/>
      <c r="J51" s="188"/>
      <c r="K51" s="188"/>
      <c r="L51" s="188"/>
      <c r="M51" s="188"/>
      <c r="N51" s="188"/>
      <c r="O51" s="188"/>
      <c r="P51" s="188"/>
      <c r="Q51" s="188"/>
      <c r="R51" s="188"/>
      <c r="S51" s="188"/>
      <c r="T51" s="188"/>
      <c r="U51" s="188"/>
      <c r="V51" s="188"/>
      <c r="W51" s="188"/>
      <c r="X51" s="188"/>
      <c r="Y51" s="188"/>
      <c r="Z51" s="188"/>
    </row>
    <row r="52" customFormat="false" ht="15" hidden="false" customHeight="false" outlineLevel="0" collapsed="false">
      <c r="A52" s="189" t="s">
        <v>1034</v>
      </c>
      <c r="B52" s="190" t="s">
        <v>1099</v>
      </c>
      <c r="C52" s="189" t="s">
        <v>34</v>
      </c>
      <c r="D52" s="190" t="s">
        <v>1100</v>
      </c>
      <c r="E52" s="191" t="n">
        <v>1</v>
      </c>
      <c r="F52" s="192" t="n">
        <v>536.14</v>
      </c>
      <c r="G52" s="192" t="n">
        <v>536.14</v>
      </c>
      <c r="H52" s="187"/>
      <c r="I52" s="188"/>
      <c r="J52" s="188"/>
      <c r="K52" s="188"/>
      <c r="L52" s="188"/>
      <c r="M52" s="188"/>
      <c r="N52" s="188"/>
      <c r="O52" s="188"/>
      <c r="P52" s="188"/>
      <c r="Q52" s="188"/>
      <c r="R52" s="188"/>
      <c r="S52" s="188"/>
      <c r="T52" s="188"/>
      <c r="U52" s="188"/>
      <c r="V52" s="188"/>
      <c r="W52" s="188"/>
      <c r="X52" s="188"/>
      <c r="Y52" s="188"/>
      <c r="Z52" s="188"/>
    </row>
    <row r="53" customFormat="false" ht="15" hidden="false" customHeight="false" outlineLevel="0" collapsed="false">
      <c r="A53" s="198" t="s">
        <v>1040</v>
      </c>
      <c r="B53" s="199" t="s">
        <v>1101</v>
      </c>
      <c r="C53" s="198" t="s">
        <v>1102</v>
      </c>
      <c r="D53" s="199" t="s">
        <v>7</v>
      </c>
      <c r="E53" s="200" t="n">
        <v>0.1074</v>
      </c>
      <c r="F53" s="201" t="n">
        <v>24.93</v>
      </c>
      <c r="G53" s="201" t="n">
        <v>2.67</v>
      </c>
      <c r="H53" s="187"/>
      <c r="I53" s="188"/>
      <c r="J53" s="188"/>
      <c r="K53" s="188"/>
      <c r="L53" s="188"/>
      <c r="M53" s="188"/>
      <c r="N53" s="188"/>
      <c r="O53" s="188"/>
      <c r="P53" s="188"/>
      <c r="Q53" s="188"/>
      <c r="R53" s="188"/>
      <c r="S53" s="188"/>
      <c r="T53" s="188"/>
      <c r="U53" s="188"/>
      <c r="V53" s="188"/>
      <c r="W53" s="188"/>
      <c r="X53" s="188"/>
      <c r="Y53" s="188"/>
      <c r="Z53" s="188"/>
    </row>
    <row r="54" customFormat="false" ht="15" hidden="false" customHeight="false" outlineLevel="0" collapsed="false">
      <c r="A54" s="198" t="s">
        <v>1040</v>
      </c>
      <c r="B54" s="199" t="s">
        <v>1103</v>
      </c>
      <c r="C54" s="198" t="s">
        <v>1104</v>
      </c>
      <c r="D54" s="199" t="s">
        <v>7</v>
      </c>
      <c r="E54" s="200" t="n">
        <v>0.0268</v>
      </c>
      <c r="F54" s="201" t="n">
        <v>197.28</v>
      </c>
      <c r="G54" s="201" t="n">
        <v>5.28</v>
      </c>
      <c r="H54" s="187"/>
      <c r="I54" s="188"/>
      <c r="J54" s="188"/>
      <c r="K54" s="188"/>
      <c r="L54" s="188"/>
      <c r="M54" s="188"/>
      <c r="N54" s="188"/>
      <c r="O54" s="188"/>
      <c r="P54" s="188"/>
      <c r="Q54" s="188"/>
      <c r="R54" s="188"/>
      <c r="S54" s="188"/>
      <c r="T54" s="188"/>
      <c r="U54" s="188"/>
      <c r="V54" s="188"/>
      <c r="W54" s="188"/>
      <c r="X54" s="188"/>
      <c r="Y54" s="188"/>
      <c r="Z54" s="188"/>
    </row>
    <row r="55" customFormat="false" ht="15" hidden="false" customHeight="false" outlineLevel="0" collapsed="false">
      <c r="A55" s="198" t="s">
        <v>1040</v>
      </c>
      <c r="B55" s="199" t="s">
        <v>1105</v>
      </c>
      <c r="C55" s="198" t="s">
        <v>1106</v>
      </c>
      <c r="D55" s="199" t="s">
        <v>7</v>
      </c>
      <c r="E55" s="200" t="n">
        <v>0.0268</v>
      </c>
      <c r="F55" s="201" t="n">
        <v>73.3</v>
      </c>
      <c r="G55" s="201" t="n">
        <v>1.96</v>
      </c>
      <c r="H55" s="187"/>
      <c r="I55" s="188"/>
      <c r="J55" s="188"/>
      <c r="K55" s="188"/>
      <c r="L55" s="188"/>
      <c r="M55" s="188"/>
      <c r="N55" s="188"/>
      <c r="O55" s="188"/>
      <c r="P55" s="188"/>
      <c r="Q55" s="188"/>
      <c r="R55" s="188"/>
      <c r="S55" s="188"/>
      <c r="T55" s="188"/>
      <c r="U55" s="188"/>
      <c r="V55" s="188"/>
      <c r="W55" s="188"/>
      <c r="X55" s="188"/>
      <c r="Y55" s="188"/>
      <c r="Z55" s="188"/>
    </row>
    <row r="56" customFormat="false" ht="15" hidden="false" customHeight="false" outlineLevel="0" collapsed="false">
      <c r="A56" s="198" t="s">
        <v>1040</v>
      </c>
      <c r="B56" s="199" t="s">
        <v>1107</v>
      </c>
      <c r="C56" s="198" t="s">
        <v>1108</v>
      </c>
      <c r="D56" s="199" t="s">
        <v>7</v>
      </c>
      <c r="E56" s="200" t="n">
        <v>0.0268</v>
      </c>
      <c r="F56" s="201" t="n">
        <v>336.3</v>
      </c>
      <c r="G56" s="201" t="n">
        <v>9.01</v>
      </c>
      <c r="H56" s="187"/>
      <c r="I56" s="188"/>
      <c r="J56" s="188"/>
      <c r="K56" s="188"/>
      <c r="L56" s="188"/>
      <c r="M56" s="188"/>
      <c r="N56" s="188"/>
      <c r="O56" s="188"/>
      <c r="P56" s="188"/>
      <c r="Q56" s="188"/>
      <c r="R56" s="188"/>
      <c r="S56" s="188"/>
      <c r="T56" s="188"/>
      <c r="U56" s="188"/>
      <c r="V56" s="188"/>
      <c r="W56" s="188"/>
      <c r="X56" s="188"/>
      <c r="Y56" s="188"/>
      <c r="Z56" s="188"/>
    </row>
    <row r="57" customFormat="false" ht="15" hidden="false" customHeight="false" outlineLevel="0" collapsed="false">
      <c r="A57" s="198" t="s">
        <v>1040</v>
      </c>
      <c r="B57" s="199" t="s">
        <v>1109</v>
      </c>
      <c r="C57" s="198" t="s">
        <v>1110</v>
      </c>
      <c r="D57" s="199" t="s">
        <v>7</v>
      </c>
      <c r="E57" s="200" t="n">
        <v>0.0268</v>
      </c>
      <c r="F57" s="201" t="n">
        <v>226.53</v>
      </c>
      <c r="G57" s="201" t="n">
        <v>6.07</v>
      </c>
      <c r="H57" s="187"/>
      <c r="I57" s="188"/>
      <c r="J57" s="188"/>
      <c r="K57" s="188"/>
      <c r="L57" s="188"/>
      <c r="M57" s="188"/>
      <c r="N57" s="188"/>
      <c r="O57" s="188"/>
      <c r="P57" s="188"/>
      <c r="Q57" s="188"/>
      <c r="R57" s="188"/>
      <c r="S57" s="188"/>
      <c r="T57" s="188"/>
      <c r="U57" s="188"/>
      <c r="V57" s="188"/>
      <c r="W57" s="188"/>
      <c r="X57" s="188"/>
      <c r="Y57" s="188"/>
      <c r="Z57" s="188"/>
    </row>
    <row r="58" customFormat="false" ht="15" hidden="false" customHeight="false" outlineLevel="0" collapsed="false">
      <c r="A58" s="198" t="s">
        <v>1040</v>
      </c>
      <c r="B58" s="199" t="s">
        <v>1111</v>
      </c>
      <c r="C58" s="198" t="s">
        <v>1112</v>
      </c>
      <c r="D58" s="199" t="s">
        <v>25</v>
      </c>
      <c r="E58" s="200" t="n">
        <v>1.1155</v>
      </c>
      <c r="F58" s="201" t="n">
        <v>22.12</v>
      </c>
      <c r="G58" s="201" t="n">
        <v>24.67</v>
      </c>
      <c r="H58" s="187"/>
      <c r="I58" s="188"/>
      <c r="J58" s="188"/>
      <c r="K58" s="188"/>
      <c r="L58" s="188"/>
      <c r="M58" s="188"/>
      <c r="N58" s="188"/>
      <c r="O58" s="188"/>
      <c r="P58" s="188"/>
      <c r="Q58" s="188"/>
      <c r="R58" s="188"/>
      <c r="S58" s="188"/>
      <c r="T58" s="188"/>
      <c r="U58" s="188"/>
      <c r="V58" s="188"/>
      <c r="W58" s="188"/>
      <c r="X58" s="188"/>
      <c r="Y58" s="188"/>
      <c r="Z58" s="188"/>
    </row>
    <row r="59" customFormat="false" ht="15" hidden="false" customHeight="false" outlineLevel="0" collapsed="false">
      <c r="A59" s="198" t="s">
        <v>1040</v>
      </c>
      <c r="B59" s="199" t="s">
        <v>1113</v>
      </c>
      <c r="C59" s="198" t="s">
        <v>1114</v>
      </c>
      <c r="D59" s="199" t="s">
        <v>1100</v>
      </c>
      <c r="E59" s="200" t="n">
        <v>1.4293</v>
      </c>
      <c r="F59" s="201" t="n">
        <v>12.77</v>
      </c>
      <c r="G59" s="201" t="n">
        <v>18.25</v>
      </c>
      <c r="H59" s="187"/>
      <c r="I59" s="188"/>
      <c r="J59" s="188"/>
      <c r="K59" s="188"/>
      <c r="L59" s="188"/>
      <c r="M59" s="188"/>
      <c r="N59" s="188"/>
      <c r="O59" s="188"/>
      <c r="P59" s="188"/>
      <c r="Q59" s="188"/>
      <c r="R59" s="188"/>
      <c r="S59" s="188"/>
      <c r="T59" s="188"/>
      <c r="U59" s="188"/>
      <c r="V59" s="188"/>
      <c r="W59" s="188"/>
      <c r="X59" s="188"/>
      <c r="Y59" s="188"/>
      <c r="Z59" s="188"/>
    </row>
    <row r="60" customFormat="false" ht="15" hidden="false" customHeight="false" outlineLevel="0" collapsed="false">
      <c r="A60" s="198" t="s">
        <v>1040</v>
      </c>
      <c r="B60" s="199" t="s">
        <v>1115</v>
      </c>
      <c r="C60" s="198" t="s">
        <v>542</v>
      </c>
      <c r="D60" s="199" t="s">
        <v>152</v>
      </c>
      <c r="E60" s="200" t="n">
        <v>0.0886</v>
      </c>
      <c r="F60" s="201" t="n">
        <v>18.98</v>
      </c>
      <c r="G60" s="201" t="n">
        <v>1.68</v>
      </c>
      <c r="H60" s="187"/>
      <c r="I60" s="188"/>
      <c r="J60" s="188"/>
      <c r="K60" s="188"/>
      <c r="L60" s="188"/>
      <c r="M60" s="188"/>
      <c r="N60" s="188"/>
      <c r="O60" s="188"/>
      <c r="P60" s="188"/>
      <c r="Q60" s="188"/>
      <c r="R60" s="188"/>
      <c r="S60" s="188"/>
      <c r="T60" s="188"/>
      <c r="U60" s="188"/>
      <c r="V60" s="188"/>
      <c r="W60" s="188"/>
      <c r="X60" s="188"/>
      <c r="Y60" s="188"/>
      <c r="Z60" s="188"/>
    </row>
    <row r="61" customFormat="false" ht="15" hidden="false" customHeight="false" outlineLevel="0" collapsed="false">
      <c r="A61" s="198" t="s">
        <v>1040</v>
      </c>
      <c r="B61" s="199" t="s">
        <v>1116</v>
      </c>
      <c r="C61" s="198" t="s">
        <v>548</v>
      </c>
      <c r="D61" s="199" t="s">
        <v>152</v>
      </c>
      <c r="E61" s="200" t="n">
        <v>0.1423</v>
      </c>
      <c r="F61" s="201" t="n">
        <v>55.17</v>
      </c>
      <c r="G61" s="201" t="n">
        <v>7.85</v>
      </c>
      <c r="H61" s="187"/>
      <c r="I61" s="188"/>
      <c r="J61" s="188"/>
      <c r="K61" s="188"/>
      <c r="L61" s="188"/>
      <c r="M61" s="188"/>
      <c r="N61" s="188"/>
      <c r="O61" s="188"/>
      <c r="P61" s="188"/>
      <c r="Q61" s="188"/>
      <c r="R61" s="188"/>
      <c r="S61" s="188"/>
      <c r="T61" s="188"/>
      <c r="U61" s="188"/>
      <c r="V61" s="188"/>
      <c r="W61" s="188"/>
      <c r="X61" s="188"/>
      <c r="Y61" s="188"/>
      <c r="Z61" s="188"/>
    </row>
    <row r="62" customFormat="false" ht="15" hidden="false" customHeight="false" outlineLevel="0" collapsed="false">
      <c r="A62" s="198" t="s">
        <v>1040</v>
      </c>
      <c r="B62" s="199" t="s">
        <v>1117</v>
      </c>
      <c r="C62" s="198" t="s">
        <v>1118</v>
      </c>
      <c r="D62" s="199" t="s">
        <v>7</v>
      </c>
      <c r="E62" s="200" t="n">
        <v>0.0537</v>
      </c>
      <c r="F62" s="201" t="n">
        <v>10.2</v>
      </c>
      <c r="G62" s="201" t="n">
        <v>0.54</v>
      </c>
      <c r="H62" s="187"/>
      <c r="I62" s="188"/>
      <c r="J62" s="188"/>
      <c r="K62" s="188"/>
      <c r="L62" s="188"/>
      <c r="M62" s="188"/>
      <c r="N62" s="188"/>
      <c r="O62" s="188"/>
      <c r="P62" s="188"/>
      <c r="Q62" s="188"/>
      <c r="R62" s="188"/>
      <c r="S62" s="188"/>
      <c r="T62" s="188"/>
      <c r="U62" s="188"/>
      <c r="V62" s="188"/>
      <c r="W62" s="188"/>
      <c r="X62" s="188"/>
      <c r="Y62" s="188"/>
      <c r="Z62" s="188"/>
    </row>
    <row r="63" customFormat="false" ht="15" hidden="false" customHeight="false" outlineLevel="0" collapsed="false">
      <c r="A63" s="198" t="s">
        <v>1040</v>
      </c>
      <c r="B63" s="199" t="s">
        <v>1119</v>
      </c>
      <c r="C63" s="198" t="s">
        <v>1120</v>
      </c>
      <c r="D63" s="199" t="s">
        <v>7</v>
      </c>
      <c r="E63" s="200" t="n">
        <v>0.0537</v>
      </c>
      <c r="F63" s="201" t="n">
        <v>128.26</v>
      </c>
      <c r="G63" s="201" t="n">
        <v>6.88</v>
      </c>
      <c r="H63" s="187"/>
      <c r="I63" s="188"/>
      <c r="J63" s="188"/>
      <c r="K63" s="188"/>
      <c r="L63" s="188"/>
      <c r="M63" s="188"/>
      <c r="N63" s="188"/>
      <c r="O63" s="188"/>
      <c r="P63" s="188"/>
      <c r="Q63" s="188"/>
      <c r="R63" s="188"/>
      <c r="S63" s="188"/>
      <c r="T63" s="188"/>
      <c r="U63" s="188"/>
      <c r="V63" s="188"/>
      <c r="W63" s="188"/>
      <c r="X63" s="188"/>
      <c r="Y63" s="188"/>
      <c r="Z63" s="188"/>
    </row>
    <row r="64" customFormat="false" ht="15" hidden="false" customHeight="false" outlineLevel="0" collapsed="false">
      <c r="A64" s="198" t="s">
        <v>1040</v>
      </c>
      <c r="B64" s="199" t="s">
        <v>1121</v>
      </c>
      <c r="C64" s="198" t="s">
        <v>1122</v>
      </c>
      <c r="D64" s="199" t="s">
        <v>7</v>
      </c>
      <c r="E64" s="200" t="n">
        <v>0.0268</v>
      </c>
      <c r="F64" s="201" t="n">
        <v>316.04</v>
      </c>
      <c r="G64" s="201" t="n">
        <v>8.46</v>
      </c>
      <c r="H64" s="187"/>
      <c r="I64" s="188"/>
      <c r="J64" s="188"/>
      <c r="K64" s="188"/>
      <c r="L64" s="188"/>
      <c r="M64" s="188"/>
      <c r="N64" s="188"/>
      <c r="O64" s="188"/>
      <c r="P64" s="188"/>
      <c r="Q64" s="188"/>
      <c r="R64" s="188"/>
      <c r="S64" s="188"/>
      <c r="T64" s="188"/>
      <c r="U64" s="188"/>
      <c r="V64" s="188"/>
      <c r="W64" s="188"/>
      <c r="X64" s="188"/>
      <c r="Y64" s="188"/>
      <c r="Z64" s="188"/>
    </row>
    <row r="65" customFormat="false" ht="15" hidden="false" customHeight="false" outlineLevel="0" collapsed="false">
      <c r="A65" s="198" t="s">
        <v>1040</v>
      </c>
      <c r="B65" s="199" t="s">
        <v>1123</v>
      </c>
      <c r="C65" s="198" t="s">
        <v>1124</v>
      </c>
      <c r="D65" s="199" t="s">
        <v>152</v>
      </c>
      <c r="E65" s="200" t="n">
        <v>0.3221</v>
      </c>
      <c r="F65" s="201" t="n">
        <v>3.03</v>
      </c>
      <c r="G65" s="201" t="n">
        <v>0.97</v>
      </c>
      <c r="H65" s="187"/>
      <c r="I65" s="188"/>
      <c r="J65" s="188"/>
      <c r="K65" s="188"/>
      <c r="L65" s="188"/>
      <c r="M65" s="188"/>
      <c r="N65" s="188"/>
      <c r="O65" s="188"/>
      <c r="P65" s="188"/>
      <c r="Q65" s="188"/>
      <c r="R65" s="188"/>
      <c r="S65" s="188"/>
      <c r="T65" s="188"/>
      <c r="U65" s="188"/>
      <c r="V65" s="188"/>
      <c r="W65" s="188"/>
      <c r="X65" s="188"/>
      <c r="Y65" s="188"/>
      <c r="Z65" s="188"/>
    </row>
    <row r="66" customFormat="false" ht="15" hidden="false" customHeight="false" outlineLevel="0" collapsed="false">
      <c r="A66" s="198" t="s">
        <v>1040</v>
      </c>
      <c r="B66" s="199" t="s">
        <v>1125</v>
      </c>
      <c r="C66" s="198" t="s">
        <v>1126</v>
      </c>
      <c r="D66" s="199" t="s">
        <v>152</v>
      </c>
      <c r="E66" s="200" t="n">
        <v>0.5369</v>
      </c>
      <c r="F66" s="201" t="n">
        <v>1.53</v>
      </c>
      <c r="G66" s="201" t="n">
        <v>0.82</v>
      </c>
      <c r="H66" s="187"/>
      <c r="I66" s="188"/>
      <c r="J66" s="188"/>
      <c r="K66" s="188"/>
      <c r="L66" s="188"/>
      <c r="M66" s="188"/>
      <c r="N66" s="188"/>
      <c r="O66" s="188"/>
      <c r="P66" s="188"/>
      <c r="Q66" s="188"/>
      <c r="R66" s="188"/>
      <c r="S66" s="188"/>
      <c r="T66" s="188"/>
      <c r="U66" s="188"/>
      <c r="V66" s="188"/>
      <c r="W66" s="188"/>
      <c r="X66" s="188"/>
      <c r="Y66" s="188"/>
      <c r="Z66" s="188"/>
    </row>
    <row r="67" customFormat="false" ht="15" hidden="false" customHeight="false" outlineLevel="0" collapsed="false">
      <c r="A67" s="198" t="s">
        <v>1040</v>
      </c>
      <c r="B67" s="199" t="s">
        <v>1127</v>
      </c>
      <c r="C67" s="198" t="s">
        <v>1128</v>
      </c>
      <c r="D67" s="199" t="s">
        <v>152</v>
      </c>
      <c r="E67" s="200" t="n">
        <v>0.3221</v>
      </c>
      <c r="F67" s="201" t="n">
        <v>10.25</v>
      </c>
      <c r="G67" s="201" t="n">
        <v>3.3</v>
      </c>
      <c r="H67" s="187"/>
      <c r="I67" s="188"/>
      <c r="J67" s="188"/>
      <c r="K67" s="188"/>
      <c r="L67" s="188"/>
      <c r="M67" s="188"/>
      <c r="N67" s="188"/>
      <c r="O67" s="188"/>
      <c r="P67" s="188"/>
      <c r="Q67" s="188"/>
      <c r="R67" s="188"/>
      <c r="S67" s="188"/>
      <c r="T67" s="188"/>
      <c r="U67" s="188"/>
      <c r="V67" s="188"/>
      <c r="W67" s="188"/>
      <c r="X67" s="188"/>
      <c r="Y67" s="188"/>
      <c r="Z67" s="188"/>
    </row>
    <row r="68" customFormat="false" ht="15" hidden="false" customHeight="false" outlineLevel="0" collapsed="false">
      <c r="A68" s="198" t="s">
        <v>1040</v>
      </c>
      <c r="B68" s="199" t="s">
        <v>1129</v>
      </c>
      <c r="C68" s="198" t="s">
        <v>1130</v>
      </c>
      <c r="D68" s="199" t="s">
        <v>152</v>
      </c>
      <c r="E68" s="200" t="n">
        <v>0.5369</v>
      </c>
      <c r="F68" s="201" t="n">
        <v>10.78</v>
      </c>
      <c r="G68" s="201" t="n">
        <v>5.78</v>
      </c>
      <c r="H68" s="187"/>
      <c r="I68" s="188"/>
      <c r="J68" s="188"/>
      <c r="K68" s="188"/>
      <c r="L68" s="188"/>
      <c r="M68" s="188"/>
      <c r="N68" s="188"/>
      <c r="O68" s="188"/>
      <c r="P68" s="188"/>
      <c r="Q68" s="188"/>
      <c r="R68" s="188"/>
      <c r="S68" s="188"/>
      <c r="T68" s="188"/>
      <c r="U68" s="188"/>
      <c r="V68" s="188"/>
      <c r="W68" s="188"/>
      <c r="X68" s="188"/>
      <c r="Y68" s="188"/>
      <c r="Z68" s="188"/>
    </row>
    <row r="69" customFormat="false" ht="15" hidden="false" customHeight="false" outlineLevel="0" collapsed="false">
      <c r="A69" s="198" t="s">
        <v>1040</v>
      </c>
      <c r="B69" s="199" t="s">
        <v>1131</v>
      </c>
      <c r="C69" s="198" t="s">
        <v>1132</v>
      </c>
      <c r="D69" s="199" t="s">
        <v>7</v>
      </c>
      <c r="E69" s="200" t="n">
        <v>0.1074</v>
      </c>
      <c r="F69" s="201" t="n">
        <v>12.49</v>
      </c>
      <c r="G69" s="201" t="n">
        <v>1.34</v>
      </c>
      <c r="H69" s="187"/>
      <c r="I69" s="188"/>
      <c r="J69" s="188"/>
      <c r="K69" s="188"/>
      <c r="L69" s="188"/>
      <c r="M69" s="188"/>
      <c r="N69" s="188"/>
      <c r="O69" s="188"/>
      <c r="P69" s="188"/>
      <c r="Q69" s="188"/>
      <c r="R69" s="188"/>
      <c r="S69" s="188"/>
      <c r="T69" s="188"/>
      <c r="U69" s="188"/>
      <c r="V69" s="188"/>
      <c r="W69" s="188"/>
      <c r="X69" s="188"/>
      <c r="Y69" s="188"/>
      <c r="Z69" s="188"/>
    </row>
    <row r="70" customFormat="false" ht="15" hidden="false" customHeight="false" outlineLevel="0" collapsed="false">
      <c r="A70" s="198" t="s">
        <v>1040</v>
      </c>
      <c r="B70" s="199" t="s">
        <v>1133</v>
      </c>
      <c r="C70" s="198" t="s">
        <v>1134</v>
      </c>
      <c r="D70" s="199" t="s">
        <v>152</v>
      </c>
      <c r="E70" s="200" t="n">
        <v>0.8591</v>
      </c>
      <c r="F70" s="201" t="n">
        <v>2.54</v>
      </c>
      <c r="G70" s="201" t="n">
        <v>2.18</v>
      </c>
      <c r="H70" s="187"/>
      <c r="I70" s="188"/>
      <c r="J70" s="188"/>
      <c r="K70" s="188"/>
      <c r="L70" s="188"/>
      <c r="M70" s="188"/>
      <c r="N70" s="188"/>
      <c r="O70" s="188"/>
      <c r="P70" s="188"/>
      <c r="Q70" s="188"/>
      <c r="R70" s="188"/>
      <c r="S70" s="188"/>
      <c r="T70" s="188"/>
      <c r="U70" s="188"/>
      <c r="V70" s="188"/>
      <c r="W70" s="188"/>
      <c r="X70" s="188"/>
      <c r="Y70" s="188"/>
      <c r="Z70" s="188"/>
    </row>
    <row r="71" customFormat="false" ht="15" hidden="false" customHeight="false" outlineLevel="0" collapsed="false">
      <c r="A71" s="198" t="s">
        <v>1040</v>
      </c>
      <c r="B71" s="199" t="s">
        <v>836</v>
      </c>
      <c r="C71" s="198" t="s">
        <v>1135</v>
      </c>
      <c r="D71" s="199" t="s">
        <v>152</v>
      </c>
      <c r="E71" s="200" t="n">
        <v>2.5503</v>
      </c>
      <c r="F71" s="201" t="n">
        <v>3.71</v>
      </c>
      <c r="G71" s="201" t="n">
        <v>9.46</v>
      </c>
      <c r="H71" s="187"/>
      <c r="I71" s="188"/>
      <c r="J71" s="188"/>
      <c r="K71" s="188"/>
      <c r="L71" s="188"/>
      <c r="M71" s="188"/>
      <c r="N71" s="188"/>
      <c r="O71" s="188"/>
      <c r="P71" s="188"/>
      <c r="Q71" s="188"/>
      <c r="R71" s="188"/>
      <c r="S71" s="188"/>
      <c r="T71" s="188"/>
      <c r="U71" s="188"/>
      <c r="V71" s="188"/>
      <c r="W71" s="188"/>
      <c r="X71" s="188"/>
      <c r="Y71" s="188"/>
      <c r="Z71" s="188"/>
    </row>
    <row r="72" customFormat="false" ht="15" hidden="false" customHeight="false" outlineLevel="0" collapsed="false">
      <c r="A72" s="198" t="s">
        <v>1040</v>
      </c>
      <c r="B72" s="199" t="s">
        <v>1136</v>
      </c>
      <c r="C72" s="198" t="s">
        <v>1137</v>
      </c>
      <c r="D72" s="199" t="s">
        <v>7</v>
      </c>
      <c r="E72" s="200" t="n">
        <v>0.1611</v>
      </c>
      <c r="F72" s="201" t="n">
        <v>11.63</v>
      </c>
      <c r="G72" s="201" t="n">
        <v>1.87</v>
      </c>
      <c r="H72" s="187"/>
      <c r="I72" s="188"/>
      <c r="J72" s="188"/>
      <c r="K72" s="188"/>
      <c r="L72" s="188"/>
      <c r="M72" s="188"/>
      <c r="N72" s="188"/>
      <c r="O72" s="188"/>
      <c r="P72" s="188"/>
      <c r="Q72" s="188"/>
      <c r="R72" s="188"/>
      <c r="S72" s="188"/>
      <c r="T72" s="188"/>
      <c r="U72" s="188"/>
      <c r="V72" s="188"/>
      <c r="W72" s="188"/>
      <c r="X72" s="188"/>
      <c r="Y72" s="188"/>
      <c r="Z72" s="188"/>
    </row>
    <row r="73" customFormat="false" ht="15" hidden="false" customHeight="false" outlineLevel="0" collapsed="false">
      <c r="A73" s="198" t="s">
        <v>1040</v>
      </c>
      <c r="B73" s="199" t="s">
        <v>1138</v>
      </c>
      <c r="C73" s="198" t="s">
        <v>1139</v>
      </c>
      <c r="D73" s="199" t="s">
        <v>7</v>
      </c>
      <c r="E73" s="200" t="n">
        <v>0.0268</v>
      </c>
      <c r="F73" s="201" t="n">
        <v>24.19</v>
      </c>
      <c r="G73" s="201" t="n">
        <v>0.64</v>
      </c>
      <c r="H73" s="187"/>
      <c r="I73" s="188"/>
      <c r="J73" s="188"/>
      <c r="K73" s="188"/>
      <c r="L73" s="188"/>
      <c r="M73" s="188"/>
      <c r="N73" s="188"/>
      <c r="O73" s="188"/>
      <c r="P73" s="188"/>
      <c r="Q73" s="188"/>
      <c r="R73" s="188"/>
      <c r="S73" s="188"/>
      <c r="T73" s="188"/>
      <c r="U73" s="188"/>
      <c r="V73" s="188"/>
      <c r="W73" s="188"/>
      <c r="X73" s="188"/>
      <c r="Y73" s="188"/>
      <c r="Z73" s="188"/>
    </row>
    <row r="74" customFormat="false" ht="15" hidden="false" customHeight="false" outlineLevel="0" collapsed="false">
      <c r="A74" s="198" t="s">
        <v>1040</v>
      </c>
      <c r="B74" s="199" t="s">
        <v>1140</v>
      </c>
      <c r="C74" s="198" t="s">
        <v>1141</v>
      </c>
      <c r="D74" s="199" t="s">
        <v>7</v>
      </c>
      <c r="E74" s="200" t="n">
        <v>0.1342</v>
      </c>
      <c r="F74" s="201" t="n">
        <v>38.84</v>
      </c>
      <c r="G74" s="201" t="n">
        <v>5.21</v>
      </c>
      <c r="H74" s="187"/>
      <c r="I74" s="188"/>
      <c r="J74" s="188"/>
      <c r="K74" s="188"/>
      <c r="L74" s="188"/>
      <c r="M74" s="188"/>
      <c r="N74" s="188"/>
      <c r="O74" s="188"/>
      <c r="P74" s="188"/>
      <c r="Q74" s="188"/>
      <c r="R74" s="188"/>
      <c r="S74" s="188"/>
      <c r="T74" s="188"/>
      <c r="U74" s="188"/>
      <c r="V74" s="188"/>
      <c r="W74" s="188"/>
      <c r="X74" s="188"/>
      <c r="Y74" s="188"/>
      <c r="Z74" s="188"/>
    </row>
    <row r="75" customFormat="false" ht="15" hidden="false" customHeight="false" outlineLevel="0" collapsed="false">
      <c r="A75" s="198" t="s">
        <v>1040</v>
      </c>
      <c r="B75" s="199" t="s">
        <v>1142</v>
      </c>
      <c r="C75" s="198" t="s">
        <v>1143</v>
      </c>
      <c r="D75" s="199" t="s">
        <v>7</v>
      </c>
      <c r="E75" s="200" t="n">
        <v>0.0268</v>
      </c>
      <c r="F75" s="201" t="n">
        <v>40.5</v>
      </c>
      <c r="G75" s="201" t="n">
        <v>1.08</v>
      </c>
      <c r="H75" s="187"/>
      <c r="I75" s="188"/>
      <c r="J75" s="188"/>
      <c r="K75" s="188"/>
      <c r="L75" s="188"/>
      <c r="M75" s="188"/>
      <c r="N75" s="188"/>
      <c r="O75" s="188"/>
      <c r="P75" s="188"/>
      <c r="Q75" s="188"/>
      <c r="R75" s="188"/>
      <c r="S75" s="188"/>
      <c r="T75" s="188"/>
      <c r="U75" s="188"/>
      <c r="V75" s="188"/>
      <c r="W75" s="188"/>
      <c r="X75" s="188"/>
      <c r="Y75" s="188"/>
      <c r="Z75" s="188"/>
    </row>
    <row r="76" customFormat="false" ht="15" hidden="false" customHeight="false" outlineLevel="0" collapsed="false">
      <c r="A76" s="198" t="s">
        <v>1040</v>
      </c>
      <c r="B76" s="199" t="s">
        <v>1144</v>
      </c>
      <c r="C76" s="198" t="s">
        <v>1145</v>
      </c>
      <c r="D76" s="199" t="s">
        <v>1100</v>
      </c>
      <c r="E76" s="200" t="n">
        <v>1.451</v>
      </c>
      <c r="F76" s="201" t="n">
        <v>35.43</v>
      </c>
      <c r="G76" s="201" t="n">
        <v>51.4</v>
      </c>
      <c r="H76" s="187"/>
      <c r="I76" s="188"/>
      <c r="J76" s="188"/>
      <c r="K76" s="188"/>
      <c r="L76" s="188"/>
      <c r="M76" s="188"/>
      <c r="N76" s="188"/>
      <c r="O76" s="188"/>
      <c r="P76" s="188"/>
      <c r="Q76" s="188"/>
      <c r="R76" s="188"/>
      <c r="S76" s="188"/>
      <c r="T76" s="188"/>
      <c r="U76" s="188"/>
      <c r="V76" s="188"/>
      <c r="W76" s="188"/>
      <c r="X76" s="188"/>
      <c r="Y76" s="188"/>
      <c r="Z76" s="188"/>
    </row>
    <row r="77" customFormat="false" ht="15" hidden="false" customHeight="false" outlineLevel="0" collapsed="false">
      <c r="A77" s="198" t="s">
        <v>1040</v>
      </c>
      <c r="B77" s="199" t="s">
        <v>736</v>
      </c>
      <c r="C77" s="198" t="s">
        <v>1146</v>
      </c>
      <c r="D77" s="199" t="s">
        <v>1147</v>
      </c>
      <c r="E77" s="200" t="n">
        <v>0.039</v>
      </c>
      <c r="F77" s="201" t="n">
        <v>64.12</v>
      </c>
      <c r="G77" s="201" t="n">
        <v>2.5</v>
      </c>
      <c r="H77" s="187"/>
      <c r="I77" s="188"/>
      <c r="J77" s="188"/>
      <c r="K77" s="188"/>
      <c r="L77" s="188"/>
      <c r="M77" s="188"/>
      <c r="N77" s="188"/>
      <c r="O77" s="188"/>
      <c r="P77" s="188"/>
      <c r="Q77" s="188"/>
      <c r="R77" s="188"/>
      <c r="S77" s="188"/>
      <c r="T77" s="188"/>
      <c r="U77" s="188"/>
      <c r="V77" s="188"/>
      <c r="W77" s="188"/>
      <c r="X77" s="188"/>
      <c r="Y77" s="188"/>
      <c r="Z77" s="188"/>
    </row>
    <row r="78" customFormat="false" ht="15" hidden="false" customHeight="false" outlineLevel="0" collapsed="false">
      <c r="A78" s="198" t="s">
        <v>1040</v>
      </c>
      <c r="B78" s="199" t="s">
        <v>1148</v>
      </c>
      <c r="C78" s="198" t="s">
        <v>1149</v>
      </c>
      <c r="D78" s="199" t="s">
        <v>1100</v>
      </c>
      <c r="E78" s="200" t="n">
        <v>1.451</v>
      </c>
      <c r="F78" s="201" t="n">
        <v>42.77</v>
      </c>
      <c r="G78" s="201" t="n">
        <v>62.05</v>
      </c>
      <c r="H78" s="187"/>
      <c r="I78" s="188"/>
      <c r="J78" s="188"/>
      <c r="K78" s="188"/>
      <c r="L78" s="188"/>
      <c r="M78" s="188"/>
      <c r="N78" s="188"/>
      <c r="O78" s="188"/>
      <c r="P78" s="188"/>
      <c r="Q78" s="188"/>
      <c r="R78" s="188"/>
      <c r="S78" s="188"/>
      <c r="T78" s="188"/>
      <c r="U78" s="188"/>
      <c r="V78" s="188"/>
      <c r="W78" s="188"/>
      <c r="X78" s="188"/>
      <c r="Y78" s="188"/>
      <c r="Z78" s="188"/>
    </row>
    <row r="79" customFormat="false" ht="15" hidden="false" customHeight="false" outlineLevel="0" collapsed="false">
      <c r="A79" s="198" t="s">
        <v>1040</v>
      </c>
      <c r="B79" s="199" t="s">
        <v>1150</v>
      </c>
      <c r="C79" s="198" t="s">
        <v>1151</v>
      </c>
      <c r="D79" s="199" t="s">
        <v>1100</v>
      </c>
      <c r="E79" s="200" t="n">
        <v>0.009</v>
      </c>
      <c r="F79" s="201" t="n">
        <v>16.39</v>
      </c>
      <c r="G79" s="201" t="n">
        <v>0.14</v>
      </c>
      <c r="H79" s="187"/>
      <c r="I79" s="188"/>
      <c r="J79" s="188"/>
      <c r="K79" s="188"/>
      <c r="L79" s="188"/>
      <c r="M79" s="188"/>
      <c r="N79" s="188"/>
      <c r="O79" s="188"/>
      <c r="P79" s="188"/>
      <c r="Q79" s="188"/>
      <c r="R79" s="188"/>
      <c r="S79" s="188"/>
      <c r="T79" s="188"/>
      <c r="U79" s="188"/>
      <c r="V79" s="188"/>
      <c r="W79" s="188"/>
      <c r="X79" s="188"/>
      <c r="Y79" s="188"/>
      <c r="Z79" s="188"/>
    </row>
    <row r="80" customFormat="false" ht="15" hidden="false" customHeight="false" outlineLevel="0" collapsed="false">
      <c r="A80" s="198" t="s">
        <v>1040</v>
      </c>
      <c r="B80" s="199" t="s">
        <v>1152</v>
      </c>
      <c r="C80" s="198" t="s">
        <v>1153</v>
      </c>
      <c r="D80" s="199" t="s">
        <v>1100</v>
      </c>
      <c r="E80" s="200" t="n">
        <v>1.451</v>
      </c>
      <c r="F80" s="201" t="n">
        <v>27.36</v>
      </c>
      <c r="G80" s="201" t="n">
        <v>39.69</v>
      </c>
      <c r="H80" s="187"/>
      <c r="I80" s="188"/>
      <c r="J80" s="188"/>
      <c r="K80" s="188"/>
      <c r="L80" s="188"/>
      <c r="M80" s="188"/>
      <c r="N80" s="188"/>
      <c r="O80" s="188"/>
      <c r="P80" s="188"/>
      <c r="Q80" s="188"/>
      <c r="R80" s="188"/>
      <c r="S80" s="188"/>
      <c r="T80" s="188"/>
      <c r="U80" s="188"/>
      <c r="V80" s="188"/>
      <c r="W80" s="188"/>
      <c r="X80" s="188"/>
      <c r="Y80" s="188"/>
      <c r="Z80" s="188"/>
    </row>
    <row r="81" customFormat="false" ht="15" hidden="false" customHeight="false" outlineLevel="0" collapsed="false">
      <c r="A81" s="198" t="s">
        <v>1040</v>
      </c>
      <c r="B81" s="199" t="s">
        <v>1154</v>
      </c>
      <c r="C81" s="198" t="s">
        <v>1155</v>
      </c>
      <c r="D81" s="199" t="s">
        <v>7</v>
      </c>
      <c r="E81" s="200" t="n">
        <v>0.1879</v>
      </c>
      <c r="F81" s="201" t="n">
        <v>25.75</v>
      </c>
      <c r="G81" s="201" t="n">
        <v>4.83</v>
      </c>
      <c r="H81" s="187"/>
      <c r="I81" s="188"/>
      <c r="J81" s="188"/>
      <c r="K81" s="188"/>
      <c r="L81" s="188"/>
      <c r="M81" s="188"/>
      <c r="N81" s="188"/>
      <c r="O81" s="188"/>
      <c r="P81" s="188"/>
      <c r="Q81" s="188"/>
      <c r="R81" s="188"/>
      <c r="S81" s="188"/>
      <c r="T81" s="188"/>
      <c r="U81" s="188"/>
      <c r="V81" s="188"/>
      <c r="W81" s="188"/>
      <c r="X81" s="188"/>
      <c r="Y81" s="188"/>
      <c r="Z81" s="188"/>
    </row>
    <row r="82" customFormat="false" ht="15" hidden="false" customHeight="false" outlineLevel="0" collapsed="false">
      <c r="A82" s="198" t="s">
        <v>1040</v>
      </c>
      <c r="B82" s="199" t="s">
        <v>1156</v>
      </c>
      <c r="C82" s="198" t="s">
        <v>1157</v>
      </c>
      <c r="D82" s="199" t="s">
        <v>7</v>
      </c>
      <c r="E82" s="200" t="n">
        <v>0.0268</v>
      </c>
      <c r="F82" s="201" t="n">
        <v>18.9</v>
      </c>
      <c r="G82" s="201" t="n">
        <v>0.5</v>
      </c>
      <c r="H82" s="187"/>
      <c r="I82" s="188"/>
      <c r="J82" s="188"/>
      <c r="K82" s="188"/>
      <c r="L82" s="188"/>
      <c r="M82" s="188"/>
      <c r="N82" s="188"/>
      <c r="O82" s="188"/>
      <c r="P82" s="188"/>
      <c r="Q82" s="188"/>
      <c r="R82" s="188"/>
      <c r="S82" s="188"/>
      <c r="T82" s="188"/>
      <c r="U82" s="188"/>
      <c r="V82" s="188"/>
      <c r="W82" s="188"/>
      <c r="X82" s="188"/>
      <c r="Y82" s="188"/>
      <c r="Z82" s="188"/>
    </row>
    <row r="83" customFormat="false" ht="15" hidden="false" customHeight="false" outlineLevel="0" collapsed="false">
      <c r="A83" s="198" t="s">
        <v>1040</v>
      </c>
      <c r="B83" s="199" t="s">
        <v>1158</v>
      </c>
      <c r="C83" s="198" t="s">
        <v>1159</v>
      </c>
      <c r="D83" s="199" t="s">
        <v>1147</v>
      </c>
      <c r="E83" s="200" t="n">
        <v>0.01</v>
      </c>
      <c r="F83" s="201" t="n">
        <v>38.88</v>
      </c>
      <c r="G83" s="201" t="n">
        <v>0.38</v>
      </c>
      <c r="H83" s="187"/>
      <c r="I83" s="188"/>
      <c r="J83" s="188"/>
      <c r="K83" s="188"/>
      <c r="L83" s="188"/>
      <c r="M83" s="188"/>
      <c r="N83" s="188"/>
      <c r="O83" s="188"/>
      <c r="P83" s="188"/>
      <c r="Q83" s="188"/>
      <c r="R83" s="188"/>
      <c r="S83" s="188"/>
      <c r="T83" s="188"/>
      <c r="U83" s="188"/>
      <c r="V83" s="188"/>
      <c r="W83" s="188"/>
      <c r="X83" s="188"/>
      <c r="Y83" s="188"/>
      <c r="Z83" s="188"/>
    </row>
    <row r="84" customFormat="false" ht="15" hidden="false" customHeight="false" outlineLevel="0" collapsed="false">
      <c r="A84" s="198" t="s">
        <v>1040</v>
      </c>
      <c r="B84" s="199" t="s">
        <v>1160</v>
      </c>
      <c r="C84" s="198" t="s">
        <v>1161</v>
      </c>
      <c r="D84" s="199" t="s">
        <v>7</v>
      </c>
      <c r="E84" s="200" t="n">
        <v>0.1611</v>
      </c>
      <c r="F84" s="201" t="n">
        <v>221.18</v>
      </c>
      <c r="G84" s="201" t="n">
        <v>35.63</v>
      </c>
      <c r="H84" s="187"/>
      <c r="I84" s="188"/>
      <c r="J84" s="188"/>
      <c r="K84" s="188"/>
      <c r="L84" s="188"/>
      <c r="M84" s="188"/>
      <c r="N84" s="188"/>
      <c r="O84" s="188"/>
      <c r="P84" s="188"/>
      <c r="Q84" s="188"/>
      <c r="R84" s="188"/>
      <c r="S84" s="188"/>
      <c r="T84" s="188"/>
      <c r="U84" s="188"/>
      <c r="V84" s="188"/>
      <c r="W84" s="188"/>
      <c r="X84" s="188"/>
      <c r="Y84" s="188"/>
      <c r="Z84" s="188"/>
    </row>
    <row r="85" customFormat="false" ht="15" hidden="false" customHeight="false" outlineLevel="0" collapsed="false">
      <c r="A85" s="198" t="s">
        <v>1040</v>
      </c>
      <c r="B85" s="199" t="s">
        <v>1162</v>
      </c>
      <c r="C85" s="198" t="s">
        <v>1163</v>
      </c>
      <c r="D85" s="199" t="s">
        <v>7</v>
      </c>
      <c r="E85" s="200" t="n">
        <v>0.0268</v>
      </c>
      <c r="F85" s="201" t="n">
        <v>150.34</v>
      </c>
      <c r="G85" s="201" t="n">
        <v>4.02</v>
      </c>
      <c r="H85" s="187"/>
      <c r="I85" s="188"/>
      <c r="J85" s="188"/>
      <c r="K85" s="188"/>
      <c r="L85" s="188"/>
      <c r="M85" s="188"/>
      <c r="N85" s="188"/>
      <c r="O85" s="188"/>
      <c r="P85" s="188"/>
      <c r="Q85" s="188"/>
      <c r="R85" s="188"/>
      <c r="S85" s="188"/>
      <c r="T85" s="188"/>
      <c r="U85" s="188"/>
      <c r="V85" s="188"/>
      <c r="W85" s="188"/>
      <c r="X85" s="188"/>
      <c r="Y85" s="188"/>
      <c r="Z85" s="188"/>
    </row>
    <row r="86" customFormat="false" ht="15" hidden="false" customHeight="false" outlineLevel="0" collapsed="false">
      <c r="A86" s="198" t="s">
        <v>1040</v>
      </c>
      <c r="B86" s="199" t="s">
        <v>1164</v>
      </c>
      <c r="C86" s="198" t="s">
        <v>1165</v>
      </c>
      <c r="D86" s="199" t="s">
        <v>1100</v>
      </c>
      <c r="E86" s="200" t="n">
        <v>0.1449</v>
      </c>
      <c r="F86" s="201" t="n">
        <v>203.29</v>
      </c>
      <c r="G86" s="201" t="n">
        <v>29.45</v>
      </c>
      <c r="H86" s="187"/>
      <c r="I86" s="188"/>
      <c r="J86" s="188"/>
      <c r="K86" s="188"/>
      <c r="L86" s="188"/>
      <c r="M86" s="188"/>
      <c r="N86" s="188"/>
      <c r="O86" s="188"/>
      <c r="P86" s="188"/>
      <c r="Q86" s="188"/>
      <c r="R86" s="188"/>
      <c r="S86" s="188"/>
      <c r="T86" s="188"/>
      <c r="U86" s="188"/>
      <c r="V86" s="188"/>
      <c r="W86" s="188"/>
      <c r="X86" s="188"/>
      <c r="Y86" s="188"/>
      <c r="Z86" s="188"/>
    </row>
    <row r="87" customFormat="false" ht="15" hidden="false" customHeight="false" outlineLevel="0" collapsed="false">
      <c r="A87" s="198" t="s">
        <v>1040</v>
      </c>
      <c r="B87" s="199" t="s">
        <v>1166</v>
      </c>
      <c r="C87" s="198" t="s">
        <v>1167</v>
      </c>
      <c r="D87" s="199" t="s">
        <v>1100</v>
      </c>
      <c r="E87" s="200" t="n">
        <v>0.1668</v>
      </c>
      <c r="F87" s="201" t="n">
        <v>206.02</v>
      </c>
      <c r="G87" s="201" t="n">
        <v>34.36</v>
      </c>
      <c r="H87" s="187"/>
      <c r="I87" s="188"/>
      <c r="J87" s="188"/>
      <c r="K87" s="188"/>
      <c r="L87" s="188"/>
      <c r="M87" s="188"/>
      <c r="N87" s="188"/>
      <c r="O87" s="188"/>
      <c r="P87" s="188"/>
      <c r="Q87" s="188"/>
      <c r="R87" s="188"/>
      <c r="S87" s="188"/>
      <c r="T87" s="188"/>
      <c r="U87" s="188"/>
      <c r="V87" s="188"/>
      <c r="W87" s="188"/>
      <c r="X87" s="188"/>
      <c r="Y87" s="188"/>
      <c r="Z87" s="188"/>
    </row>
    <row r="88" customFormat="false" ht="15" hidden="false" customHeight="false" outlineLevel="0" collapsed="false">
      <c r="A88" s="198" t="s">
        <v>1040</v>
      </c>
      <c r="B88" s="199" t="s">
        <v>1168</v>
      </c>
      <c r="C88" s="198" t="s">
        <v>1169</v>
      </c>
      <c r="D88" s="199" t="s">
        <v>1100</v>
      </c>
      <c r="E88" s="200" t="n">
        <v>0.2264</v>
      </c>
      <c r="F88" s="201" t="n">
        <v>245.37</v>
      </c>
      <c r="G88" s="201" t="n">
        <v>55.55</v>
      </c>
      <c r="H88" s="187"/>
      <c r="I88" s="188"/>
      <c r="J88" s="188"/>
      <c r="K88" s="188"/>
      <c r="L88" s="188"/>
      <c r="M88" s="188"/>
      <c r="N88" s="188"/>
      <c r="O88" s="188"/>
      <c r="P88" s="188"/>
      <c r="Q88" s="188"/>
      <c r="R88" s="188"/>
      <c r="S88" s="188"/>
      <c r="T88" s="188"/>
      <c r="U88" s="188"/>
      <c r="V88" s="188"/>
      <c r="W88" s="188"/>
      <c r="X88" s="188"/>
      <c r="Y88" s="188"/>
      <c r="Z88" s="188"/>
    </row>
    <row r="89" customFormat="false" ht="15" hidden="false" customHeight="false" outlineLevel="0" collapsed="false">
      <c r="A89" s="198" t="s">
        <v>1040</v>
      </c>
      <c r="B89" s="199" t="s">
        <v>1170</v>
      </c>
      <c r="C89" s="198" t="s">
        <v>1171</v>
      </c>
      <c r="D89" s="199" t="s">
        <v>1100</v>
      </c>
      <c r="E89" s="200" t="n">
        <v>0.1765</v>
      </c>
      <c r="F89" s="201" t="n">
        <v>311.4</v>
      </c>
      <c r="G89" s="201" t="n">
        <v>54.96</v>
      </c>
      <c r="H89" s="187"/>
      <c r="I89" s="188"/>
      <c r="J89" s="188"/>
      <c r="K89" s="188"/>
      <c r="L89" s="188"/>
      <c r="M89" s="188"/>
      <c r="N89" s="188"/>
      <c r="O89" s="188"/>
      <c r="P89" s="188"/>
      <c r="Q89" s="188"/>
      <c r="R89" s="188"/>
      <c r="S89" s="188"/>
      <c r="T89" s="188"/>
      <c r="U89" s="188"/>
      <c r="V89" s="188"/>
      <c r="W89" s="188"/>
      <c r="X89" s="188"/>
      <c r="Y89" s="188"/>
      <c r="Z89" s="188"/>
    </row>
    <row r="90" customFormat="false" ht="15" hidden="false" customHeight="false" outlineLevel="0" collapsed="false">
      <c r="A90" s="198" t="s">
        <v>1040</v>
      </c>
      <c r="B90" s="199" t="s">
        <v>1172</v>
      </c>
      <c r="C90" s="198" t="s">
        <v>1173</v>
      </c>
      <c r="D90" s="199" t="s">
        <v>7</v>
      </c>
      <c r="E90" s="200" t="n">
        <v>0.0696</v>
      </c>
      <c r="F90" s="201" t="n">
        <v>86.68</v>
      </c>
      <c r="G90" s="201" t="n">
        <v>6.03</v>
      </c>
      <c r="H90" s="187"/>
      <c r="I90" s="188"/>
      <c r="J90" s="188"/>
      <c r="K90" s="188"/>
      <c r="L90" s="188"/>
      <c r="M90" s="188"/>
      <c r="N90" s="188"/>
      <c r="O90" s="188"/>
      <c r="P90" s="188"/>
      <c r="Q90" s="188"/>
      <c r="R90" s="188"/>
      <c r="S90" s="188"/>
      <c r="T90" s="188"/>
      <c r="U90" s="188"/>
      <c r="V90" s="188"/>
      <c r="W90" s="188"/>
      <c r="X90" s="188"/>
      <c r="Y90" s="188"/>
      <c r="Z90" s="188"/>
    </row>
    <row r="91" customFormat="false" ht="15" hidden="false" customHeight="false" outlineLevel="0" collapsed="false">
      <c r="A91" s="202" t="s">
        <v>1043</v>
      </c>
      <c r="B91" s="203" t="s">
        <v>1174</v>
      </c>
      <c r="C91" s="202" t="s">
        <v>1175</v>
      </c>
      <c r="D91" s="203" t="s">
        <v>1176</v>
      </c>
      <c r="E91" s="204" t="n">
        <v>0.0268</v>
      </c>
      <c r="F91" s="205" t="n">
        <v>63</v>
      </c>
      <c r="G91" s="205" t="n">
        <v>1.68</v>
      </c>
      <c r="H91" s="187"/>
      <c r="I91" s="188"/>
      <c r="J91" s="188"/>
      <c r="K91" s="188"/>
      <c r="L91" s="188"/>
      <c r="M91" s="188"/>
      <c r="N91" s="188"/>
      <c r="O91" s="188"/>
      <c r="P91" s="188"/>
      <c r="Q91" s="188"/>
      <c r="R91" s="188"/>
      <c r="S91" s="188"/>
      <c r="T91" s="188"/>
      <c r="U91" s="188"/>
      <c r="V91" s="188"/>
      <c r="W91" s="188"/>
      <c r="X91" s="188"/>
      <c r="Y91" s="188"/>
      <c r="Z91" s="188"/>
    </row>
    <row r="92" customFormat="false" ht="15" hidden="false" customHeight="false" outlineLevel="0" collapsed="false">
      <c r="A92" s="202" t="s">
        <v>1043</v>
      </c>
      <c r="B92" s="203" t="s">
        <v>1177</v>
      </c>
      <c r="C92" s="202" t="s">
        <v>1178</v>
      </c>
      <c r="D92" s="203" t="s">
        <v>7</v>
      </c>
      <c r="E92" s="204" t="n">
        <v>0.0268</v>
      </c>
      <c r="F92" s="205" t="n">
        <v>157.5</v>
      </c>
      <c r="G92" s="205" t="n">
        <v>4.22</v>
      </c>
      <c r="H92" s="187"/>
      <c r="I92" s="188"/>
      <c r="J92" s="188"/>
      <c r="K92" s="188"/>
      <c r="L92" s="188"/>
      <c r="M92" s="188"/>
      <c r="N92" s="188"/>
      <c r="O92" s="188"/>
      <c r="P92" s="188"/>
      <c r="Q92" s="188"/>
      <c r="R92" s="188"/>
      <c r="S92" s="188"/>
      <c r="T92" s="188"/>
      <c r="U92" s="188"/>
      <c r="V92" s="188"/>
      <c r="W92" s="188"/>
      <c r="X92" s="188"/>
      <c r="Y92" s="188"/>
      <c r="Z92" s="188"/>
    </row>
    <row r="93" customFormat="false" ht="15" hidden="false" customHeight="false" outlineLevel="0" collapsed="false">
      <c r="A93" s="202" t="s">
        <v>1043</v>
      </c>
      <c r="B93" s="203" t="s">
        <v>1179</v>
      </c>
      <c r="C93" s="202" t="s">
        <v>1180</v>
      </c>
      <c r="D93" s="203" t="s">
        <v>7</v>
      </c>
      <c r="E93" s="204" t="n">
        <v>0.0268</v>
      </c>
      <c r="F93" s="205" t="n">
        <v>152.3</v>
      </c>
      <c r="G93" s="205" t="n">
        <v>4.08</v>
      </c>
      <c r="H93" s="187"/>
      <c r="I93" s="188"/>
      <c r="J93" s="188"/>
      <c r="K93" s="188"/>
      <c r="L93" s="188"/>
      <c r="M93" s="188"/>
      <c r="N93" s="188"/>
      <c r="O93" s="188"/>
      <c r="P93" s="188"/>
      <c r="Q93" s="188"/>
      <c r="R93" s="188"/>
      <c r="S93" s="188"/>
      <c r="T93" s="188"/>
      <c r="U93" s="188"/>
      <c r="V93" s="188"/>
      <c r="W93" s="188"/>
      <c r="X93" s="188"/>
      <c r="Y93" s="188"/>
      <c r="Z93" s="188"/>
    </row>
    <row r="94" customFormat="false" ht="15" hidden="false" customHeight="false" outlineLevel="0" collapsed="false">
      <c r="A94" s="202" t="s">
        <v>1043</v>
      </c>
      <c r="B94" s="203" t="s">
        <v>1181</v>
      </c>
      <c r="C94" s="202" t="s">
        <v>1182</v>
      </c>
      <c r="D94" s="203" t="s">
        <v>152</v>
      </c>
      <c r="E94" s="204" t="n">
        <v>1.2782</v>
      </c>
      <c r="F94" s="205" t="n">
        <v>3.55</v>
      </c>
      <c r="G94" s="205" t="n">
        <v>4.53</v>
      </c>
      <c r="H94" s="187"/>
      <c r="I94" s="188"/>
      <c r="J94" s="188"/>
      <c r="K94" s="188"/>
      <c r="L94" s="188"/>
      <c r="M94" s="188"/>
      <c r="N94" s="188"/>
      <c r="O94" s="188"/>
      <c r="P94" s="188"/>
      <c r="Q94" s="188"/>
      <c r="R94" s="188"/>
      <c r="S94" s="188"/>
      <c r="T94" s="188"/>
      <c r="U94" s="188"/>
      <c r="V94" s="188"/>
      <c r="W94" s="188"/>
      <c r="X94" s="188"/>
      <c r="Y94" s="188"/>
      <c r="Z94" s="188"/>
    </row>
    <row r="95" customFormat="false" ht="15" hidden="false" customHeight="false" outlineLevel="0" collapsed="false">
      <c r="A95" s="202" t="s">
        <v>1043</v>
      </c>
      <c r="B95" s="203" t="s">
        <v>1183</v>
      </c>
      <c r="C95" s="202" t="s">
        <v>1184</v>
      </c>
      <c r="D95" s="203" t="s">
        <v>7</v>
      </c>
      <c r="E95" s="204" t="n">
        <v>0.0174</v>
      </c>
      <c r="F95" s="205" t="n">
        <v>605.87</v>
      </c>
      <c r="G95" s="205" t="n">
        <v>10.54</v>
      </c>
      <c r="H95" s="187"/>
      <c r="I95" s="188"/>
      <c r="J95" s="188"/>
      <c r="K95" s="188"/>
      <c r="L95" s="188"/>
      <c r="M95" s="188"/>
      <c r="N95" s="188"/>
      <c r="O95" s="188"/>
      <c r="P95" s="188"/>
      <c r="Q95" s="188"/>
      <c r="R95" s="188"/>
      <c r="S95" s="188"/>
      <c r="T95" s="188"/>
      <c r="U95" s="188"/>
      <c r="V95" s="188"/>
      <c r="W95" s="188"/>
      <c r="X95" s="188"/>
      <c r="Y95" s="188"/>
      <c r="Z95" s="188"/>
    </row>
    <row r="96" customFormat="false" ht="15" hidden="false" customHeight="false" outlineLevel="0" collapsed="false">
      <c r="A96" s="202" t="s">
        <v>1043</v>
      </c>
      <c r="B96" s="203" t="s">
        <v>1185</v>
      </c>
      <c r="C96" s="202" t="s">
        <v>1186</v>
      </c>
      <c r="D96" s="203" t="s">
        <v>7</v>
      </c>
      <c r="E96" s="204" t="n">
        <v>0.0174</v>
      </c>
      <c r="F96" s="205" t="n">
        <v>208.91</v>
      </c>
      <c r="G96" s="205" t="n">
        <v>3.63</v>
      </c>
      <c r="H96" s="187"/>
      <c r="I96" s="188"/>
      <c r="J96" s="188"/>
      <c r="K96" s="188"/>
      <c r="L96" s="188"/>
      <c r="M96" s="188"/>
      <c r="N96" s="188"/>
      <c r="O96" s="188"/>
      <c r="P96" s="188"/>
      <c r="Q96" s="188"/>
      <c r="R96" s="188"/>
      <c r="S96" s="188"/>
      <c r="T96" s="188"/>
      <c r="U96" s="188"/>
      <c r="V96" s="188"/>
      <c r="W96" s="188"/>
      <c r="X96" s="188"/>
      <c r="Y96" s="188"/>
      <c r="Z96" s="188"/>
    </row>
    <row r="97" customFormat="false" ht="15" hidden="false" customHeight="false" outlineLevel="0" collapsed="false">
      <c r="A97" s="193"/>
      <c r="B97" s="194"/>
      <c r="C97" s="193"/>
      <c r="D97" s="193"/>
      <c r="E97" s="195"/>
      <c r="F97" s="196"/>
      <c r="G97" s="196"/>
      <c r="H97" s="187"/>
      <c r="I97" s="188"/>
      <c r="J97" s="188"/>
      <c r="K97" s="188"/>
      <c r="L97" s="188"/>
      <c r="M97" s="188"/>
      <c r="N97" s="188"/>
      <c r="O97" s="188"/>
      <c r="P97" s="188"/>
      <c r="Q97" s="188"/>
      <c r="R97" s="188"/>
      <c r="S97" s="188"/>
      <c r="T97" s="188"/>
      <c r="U97" s="188"/>
      <c r="V97" s="188"/>
      <c r="W97" s="188"/>
      <c r="X97" s="188"/>
      <c r="Y97" s="188"/>
      <c r="Z97" s="188"/>
    </row>
    <row r="98" customFormat="false" ht="15" hidden="false" customHeight="false" outlineLevel="0" collapsed="false">
      <c r="A98" s="183" t="s">
        <v>1187</v>
      </c>
      <c r="B98" s="184" t="s">
        <v>1028</v>
      </c>
      <c r="C98" s="183" t="s">
        <v>1029</v>
      </c>
      <c r="D98" s="184" t="s">
        <v>1030</v>
      </c>
      <c r="E98" s="185" t="s">
        <v>1031</v>
      </c>
      <c r="F98" s="197" t="s">
        <v>1032</v>
      </c>
      <c r="G98" s="197" t="s">
        <v>1033</v>
      </c>
      <c r="H98" s="187"/>
      <c r="I98" s="188"/>
      <c r="J98" s="188"/>
      <c r="K98" s="188"/>
      <c r="L98" s="188"/>
      <c r="M98" s="188"/>
      <c r="N98" s="188"/>
      <c r="O98" s="188"/>
      <c r="P98" s="188"/>
      <c r="Q98" s="188"/>
      <c r="R98" s="188"/>
      <c r="S98" s="188"/>
      <c r="T98" s="188"/>
      <c r="U98" s="188"/>
      <c r="V98" s="188"/>
      <c r="W98" s="188"/>
      <c r="X98" s="188"/>
      <c r="Y98" s="188"/>
      <c r="Z98" s="188"/>
    </row>
    <row r="99" customFormat="false" ht="15" hidden="false" customHeight="false" outlineLevel="0" collapsed="false">
      <c r="A99" s="189" t="s">
        <v>1034</v>
      </c>
      <c r="B99" s="190" t="s">
        <v>1188</v>
      </c>
      <c r="C99" s="189" t="s">
        <v>1189</v>
      </c>
      <c r="D99" s="190" t="s">
        <v>7</v>
      </c>
      <c r="E99" s="191" t="n">
        <v>1</v>
      </c>
      <c r="F99" s="192" t="n">
        <v>348.97</v>
      </c>
      <c r="G99" s="192" t="n">
        <v>348.97</v>
      </c>
      <c r="H99" s="187"/>
      <c r="I99" s="188"/>
      <c r="J99" s="188"/>
      <c r="K99" s="188"/>
      <c r="L99" s="188"/>
      <c r="M99" s="188"/>
      <c r="N99" s="188"/>
      <c r="O99" s="188"/>
      <c r="P99" s="188"/>
      <c r="Q99" s="188"/>
      <c r="R99" s="188"/>
      <c r="S99" s="188"/>
      <c r="T99" s="188"/>
      <c r="U99" s="188"/>
      <c r="V99" s="188"/>
      <c r="W99" s="188"/>
      <c r="X99" s="188"/>
      <c r="Y99" s="188"/>
      <c r="Z99" s="188"/>
    </row>
    <row r="100" customFormat="false" ht="15" hidden="false" customHeight="false" outlineLevel="0" collapsed="false">
      <c r="A100" s="198" t="s">
        <v>1040</v>
      </c>
      <c r="B100" s="199" t="s">
        <v>1190</v>
      </c>
      <c r="C100" s="198" t="s">
        <v>1191</v>
      </c>
      <c r="D100" s="199" t="s">
        <v>1192</v>
      </c>
      <c r="E100" s="200" t="n">
        <v>0.2933333</v>
      </c>
      <c r="F100" s="201" t="n">
        <v>256.41</v>
      </c>
      <c r="G100" s="201" t="n">
        <v>256.41</v>
      </c>
      <c r="H100" s="187"/>
      <c r="I100" s="188"/>
      <c r="J100" s="188"/>
      <c r="K100" s="188"/>
      <c r="L100" s="188"/>
      <c r="M100" s="188"/>
      <c r="N100" s="188"/>
      <c r="O100" s="188"/>
      <c r="P100" s="188"/>
      <c r="Q100" s="188"/>
      <c r="R100" s="188"/>
      <c r="S100" s="188"/>
      <c r="T100" s="188"/>
      <c r="U100" s="188"/>
      <c r="V100" s="188"/>
      <c r="W100" s="188"/>
      <c r="X100" s="188"/>
      <c r="Y100" s="188"/>
      <c r="Z100" s="188"/>
    </row>
    <row r="101" customFormat="false" ht="15" hidden="false" customHeight="false" outlineLevel="0" collapsed="false">
      <c r="A101" s="198" t="s">
        <v>1040</v>
      </c>
      <c r="B101" s="199" t="s">
        <v>1193</v>
      </c>
      <c r="C101" s="198" t="s">
        <v>1194</v>
      </c>
      <c r="D101" s="199" t="s">
        <v>1192</v>
      </c>
      <c r="E101" s="200" t="n">
        <v>0.2933333</v>
      </c>
      <c r="F101" s="201" t="n">
        <v>17.5</v>
      </c>
      <c r="G101" s="201" t="n">
        <v>5.13</v>
      </c>
      <c r="H101" s="187"/>
      <c r="I101" s="188"/>
      <c r="J101" s="188"/>
      <c r="K101" s="188"/>
      <c r="L101" s="188"/>
      <c r="M101" s="188"/>
      <c r="N101" s="188"/>
      <c r="O101" s="188"/>
      <c r="P101" s="188"/>
      <c r="Q101" s="188"/>
      <c r="R101" s="188"/>
      <c r="S101" s="188"/>
      <c r="T101" s="188"/>
      <c r="U101" s="188"/>
      <c r="V101" s="188"/>
      <c r="W101" s="188"/>
      <c r="X101" s="188"/>
      <c r="Y101" s="188"/>
      <c r="Z101" s="188"/>
    </row>
    <row r="102" customFormat="false" ht="15" hidden="false" customHeight="false" outlineLevel="0" collapsed="false">
      <c r="A102" s="198" t="s">
        <v>1040</v>
      </c>
      <c r="B102" s="199" t="s">
        <v>1195</v>
      </c>
      <c r="C102" s="198" t="s">
        <v>1196</v>
      </c>
      <c r="D102" s="199" t="s">
        <v>7</v>
      </c>
      <c r="E102" s="200" t="n">
        <v>1</v>
      </c>
      <c r="F102" s="201" t="n">
        <v>21.81</v>
      </c>
      <c r="G102" s="201" t="n">
        <v>6.39</v>
      </c>
      <c r="H102" s="187"/>
      <c r="I102" s="188"/>
      <c r="J102" s="188"/>
      <c r="K102" s="188"/>
      <c r="L102" s="188"/>
      <c r="M102" s="188"/>
      <c r="N102" s="188"/>
      <c r="O102" s="188"/>
      <c r="P102" s="188"/>
      <c r="Q102" s="188"/>
      <c r="R102" s="188"/>
      <c r="S102" s="188"/>
      <c r="T102" s="188"/>
      <c r="U102" s="188"/>
      <c r="V102" s="188"/>
      <c r="W102" s="188"/>
      <c r="X102" s="188"/>
      <c r="Y102" s="188"/>
      <c r="Z102" s="188"/>
    </row>
    <row r="103" customFormat="false" ht="15" hidden="false" customHeight="false" outlineLevel="0" collapsed="false">
      <c r="A103" s="202" t="s">
        <v>1043</v>
      </c>
      <c r="B103" s="203" t="s">
        <v>1197</v>
      </c>
      <c r="C103" s="202" t="s">
        <v>1198</v>
      </c>
      <c r="D103" s="203" t="s">
        <v>1199</v>
      </c>
      <c r="E103" s="204" t="n">
        <v>1</v>
      </c>
      <c r="F103" s="205" t="n">
        <v>81.04</v>
      </c>
      <c r="G103" s="205" t="n">
        <v>81.04</v>
      </c>
      <c r="H103" s="187"/>
      <c r="I103" s="188"/>
      <c r="J103" s="188"/>
      <c r="K103" s="188"/>
      <c r="L103" s="188"/>
      <c r="M103" s="188"/>
      <c r="N103" s="188"/>
      <c r="O103" s="188"/>
      <c r="P103" s="188"/>
      <c r="Q103" s="188"/>
      <c r="R103" s="188"/>
      <c r="S103" s="188"/>
      <c r="T103" s="188"/>
      <c r="U103" s="188"/>
      <c r="V103" s="188"/>
      <c r="W103" s="188"/>
      <c r="X103" s="188"/>
      <c r="Y103" s="188"/>
      <c r="Z103" s="188"/>
    </row>
    <row r="104" customFormat="false" ht="15" hidden="false" customHeight="false" outlineLevel="0" collapsed="false">
      <c r="A104" s="193"/>
      <c r="B104" s="194"/>
      <c r="C104" s="193"/>
      <c r="D104" s="193"/>
      <c r="E104" s="195"/>
      <c r="F104" s="196"/>
      <c r="G104" s="196"/>
      <c r="H104" s="187"/>
      <c r="I104" s="188"/>
      <c r="J104" s="188"/>
      <c r="K104" s="188"/>
      <c r="L104" s="188"/>
      <c r="M104" s="188"/>
      <c r="N104" s="188"/>
      <c r="O104" s="188"/>
      <c r="P104" s="188"/>
      <c r="Q104" s="188"/>
      <c r="R104" s="188"/>
      <c r="S104" s="188"/>
      <c r="T104" s="188"/>
      <c r="U104" s="188"/>
      <c r="V104" s="188"/>
      <c r="W104" s="188"/>
      <c r="X104" s="188"/>
      <c r="Y104" s="188"/>
      <c r="Z104" s="188"/>
    </row>
    <row r="105" customFormat="false" ht="15" hidden="false" customHeight="false" outlineLevel="0" collapsed="false">
      <c r="A105" s="183" t="s">
        <v>1200</v>
      </c>
      <c r="B105" s="184" t="s">
        <v>1028</v>
      </c>
      <c r="C105" s="183" t="s">
        <v>1029</v>
      </c>
      <c r="D105" s="184" t="s">
        <v>1030</v>
      </c>
      <c r="E105" s="185" t="s">
        <v>1031</v>
      </c>
      <c r="F105" s="197" t="s">
        <v>1032</v>
      </c>
      <c r="G105" s="197" t="s">
        <v>1033</v>
      </c>
      <c r="H105" s="187"/>
      <c r="I105" s="188"/>
      <c r="J105" s="188"/>
      <c r="K105" s="188"/>
      <c r="L105" s="188"/>
      <c r="M105" s="188"/>
      <c r="N105" s="188"/>
      <c r="O105" s="188"/>
      <c r="P105" s="188"/>
      <c r="Q105" s="188"/>
      <c r="R105" s="188"/>
      <c r="S105" s="188"/>
      <c r="T105" s="188"/>
      <c r="U105" s="188"/>
      <c r="V105" s="188"/>
      <c r="W105" s="188"/>
      <c r="X105" s="188"/>
      <c r="Y105" s="188"/>
      <c r="Z105" s="188"/>
    </row>
    <row r="106" customFormat="false" ht="15" hidden="false" customHeight="false" outlineLevel="0" collapsed="false">
      <c r="A106" s="189" t="s">
        <v>1034</v>
      </c>
      <c r="B106" s="190" t="s">
        <v>1201</v>
      </c>
      <c r="C106" s="189" t="s">
        <v>42</v>
      </c>
      <c r="D106" s="190" t="s">
        <v>1202</v>
      </c>
      <c r="E106" s="191" t="n">
        <v>1</v>
      </c>
      <c r="F106" s="192" t="n">
        <v>625.14</v>
      </c>
      <c r="G106" s="192" t="n">
        <v>625.14</v>
      </c>
      <c r="H106" s="187"/>
      <c r="I106" s="188"/>
      <c r="J106" s="188"/>
      <c r="K106" s="188"/>
      <c r="L106" s="188"/>
      <c r="M106" s="188"/>
      <c r="N106" s="188"/>
      <c r="O106" s="188"/>
      <c r="P106" s="188"/>
      <c r="Q106" s="188"/>
      <c r="R106" s="188"/>
      <c r="S106" s="188"/>
      <c r="T106" s="188"/>
      <c r="U106" s="188"/>
      <c r="V106" s="188"/>
      <c r="W106" s="188"/>
      <c r="X106" s="188"/>
      <c r="Y106" s="188"/>
      <c r="Z106" s="188"/>
    </row>
    <row r="107" customFormat="false" ht="15" hidden="false" customHeight="false" outlineLevel="0" collapsed="false">
      <c r="A107" s="198" t="s">
        <v>1040</v>
      </c>
      <c r="B107" s="199" t="s">
        <v>1203</v>
      </c>
      <c r="C107" s="198" t="s">
        <v>1204</v>
      </c>
      <c r="D107" s="199" t="s">
        <v>1192</v>
      </c>
      <c r="E107" s="200" t="n">
        <v>3</v>
      </c>
      <c r="F107" s="201" t="n">
        <v>18.32</v>
      </c>
      <c r="G107" s="201" t="n">
        <v>54.96</v>
      </c>
      <c r="H107" s="187"/>
      <c r="I107" s="188"/>
      <c r="J107" s="188"/>
      <c r="K107" s="188"/>
      <c r="L107" s="188"/>
      <c r="M107" s="188"/>
      <c r="N107" s="188"/>
      <c r="O107" s="188"/>
      <c r="P107" s="188"/>
      <c r="Q107" s="188"/>
      <c r="R107" s="188"/>
      <c r="S107" s="188"/>
      <c r="T107" s="188"/>
      <c r="U107" s="188"/>
      <c r="V107" s="188"/>
      <c r="W107" s="188"/>
      <c r="X107" s="188"/>
      <c r="Y107" s="188"/>
      <c r="Z107" s="188"/>
    </row>
    <row r="108" customFormat="false" ht="15" hidden="false" customHeight="false" outlineLevel="0" collapsed="false">
      <c r="A108" s="198" t="s">
        <v>1040</v>
      </c>
      <c r="B108" s="199" t="s">
        <v>1205</v>
      </c>
      <c r="C108" s="198" t="s">
        <v>1206</v>
      </c>
      <c r="D108" s="199" t="s">
        <v>1192</v>
      </c>
      <c r="E108" s="200" t="n">
        <v>3</v>
      </c>
      <c r="F108" s="201" t="n">
        <v>22.68</v>
      </c>
      <c r="G108" s="201" t="n">
        <v>68.04</v>
      </c>
      <c r="H108" s="187"/>
      <c r="I108" s="188"/>
      <c r="J108" s="188"/>
      <c r="K108" s="188"/>
      <c r="L108" s="188"/>
      <c r="M108" s="188"/>
      <c r="N108" s="188"/>
      <c r="O108" s="188"/>
      <c r="P108" s="188"/>
      <c r="Q108" s="188"/>
      <c r="R108" s="188"/>
      <c r="S108" s="188"/>
      <c r="T108" s="188"/>
      <c r="U108" s="188"/>
      <c r="V108" s="188"/>
      <c r="W108" s="188"/>
      <c r="X108" s="188"/>
      <c r="Y108" s="188"/>
      <c r="Z108" s="188"/>
    </row>
    <row r="109" customFormat="false" ht="15" hidden="false" customHeight="false" outlineLevel="0" collapsed="false">
      <c r="A109" s="202" t="s">
        <v>1043</v>
      </c>
      <c r="B109" s="203" t="s">
        <v>1207</v>
      </c>
      <c r="C109" s="202" t="s">
        <v>1208</v>
      </c>
      <c r="D109" s="203" t="s">
        <v>1202</v>
      </c>
      <c r="E109" s="204" t="n">
        <v>1</v>
      </c>
      <c r="F109" s="205" t="n">
        <v>502.14</v>
      </c>
      <c r="G109" s="205" t="n">
        <v>502.14</v>
      </c>
      <c r="H109" s="187"/>
      <c r="I109" s="188"/>
      <c r="J109" s="188"/>
      <c r="K109" s="188"/>
      <c r="L109" s="188"/>
      <c r="M109" s="188"/>
      <c r="N109" s="188"/>
      <c r="O109" s="188"/>
      <c r="P109" s="188"/>
      <c r="Q109" s="188"/>
      <c r="R109" s="188"/>
      <c r="S109" s="188"/>
      <c r="T109" s="188"/>
      <c r="U109" s="188"/>
      <c r="V109" s="188"/>
      <c r="W109" s="188"/>
      <c r="X109" s="188"/>
      <c r="Y109" s="188"/>
      <c r="Z109" s="188"/>
    </row>
    <row r="110" customFormat="false" ht="15" hidden="false" customHeight="false" outlineLevel="0" collapsed="false">
      <c r="A110" s="193"/>
      <c r="B110" s="194"/>
      <c r="C110" s="193"/>
      <c r="D110" s="193"/>
      <c r="E110" s="195"/>
      <c r="F110" s="196"/>
      <c r="G110" s="196"/>
      <c r="H110" s="187"/>
      <c r="I110" s="188"/>
      <c r="J110" s="188"/>
      <c r="K110" s="188"/>
      <c r="L110" s="188"/>
      <c r="M110" s="188"/>
      <c r="N110" s="188"/>
      <c r="O110" s="188"/>
      <c r="P110" s="188"/>
      <c r="Q110" s="188"/>
      <c r="R110" s="188"/>
      <c r="S110" s="188"/>
      <c r="T110" s="188"/>
      <c r="U110" s="188"/>
      <c r="V110" s="188"/>
      <c r="W110" s="188"/>
      <c r="X110" s="188"/>
      <c r="Y110" s="188"/>
      <c r="Z110" s="188"/>
    </row>
    <row r="111" customFormat="false" ht="15" hidden="false" customHeight="false" outlineLevel="0" collapsed="false">
      <c r="A111" s="183" t="s">
        <v>1209</v>
      </c>
      <c r="B111" s="184" t="s">
        <v>1028</v>
      </c>
      <c r="C111" s="183" t="s">
        <v>1029</v>
      </c>
      <c r="D111" s="184" t="s">
        <v>1030</v>
      </c>
      <c r="E111" s="185" t="s">
        <v>1031</v>
      </c>
      <c r="F111" s="197" t="s">
        <v>1032</v>
      </c>
      <c r="G111" s="197" t="s">
        <v>1033</v>
      </c>
      <c r="H111" s="187"/>
      <c r="I111" s="188"/>
      <c r="J111" s="188"/>
      <c r="K111" s="188"/>
      <c r="L111" s="188"/>
      <c r="M111" s="188"/>
      <c r="N111" s="188"/>
      <c r="O111" s="188"/>
      <c r="P111" s="188"/>
      <c r="Q111" s="188"/>
      <c r="R111" s="188"/>
      <c r="S111" s="188"/>
      <c r="T111" s="188"/>
      <c r="U111" s="188"/>
      <c r="V111" s="188"/>
      <c r="W111" s="188"/>
      <c r="X111" s="188"/>
      <c r="Y111" s="188"/>
      <c r="Z111" s="188"/>
    </row>
    <row r="112" customFormat="false" ht="15" hidden="false" customHeight="false" outlineLevel="0" collapsed="false">
      <c r="A112" s="189" t="s">
        <v>1034</v>
      </c>
      <c r="B112" s="190" t="s">
        <v>1210</v>
      </c>
      <c r="C112" s="189" t="s">
        <v>45</v>
      </c>
      <c r="D112" s="190" t="s">
        <v>1100</v>
      </c>
      <c r="E112" s="191" t="n">
        <v>1</v>
      </c>
      <c r="F112" s="192" t="n">
        <v>206.56</v>
      </c>
      <c r="G112" s="192" t="n">
        <v>206.56</v>
      </c>
      <c r="H112" s="187"/>
      <c r="I112" s="188"/>
      <c r="J112" s="188"/>
      <c r="K112" s="188"/>
      <c r="L112" s="188"/>
      <c r="M112" s="188"/>
      <c r="N112" s="188"/>
      <c r="O112" s="188"/>
      <c r="P112" s="188"/>
      <c r="Q112" s="188"/>
      <c r="R112" s="188"/>
      <c r="S112" s="188"/>
      <c r="T112" s="188"/>
      <c r="U112" s="188"/>
      <c r="V112" s="188"/>
      <c r="W112" s="188"/>
      <c r="X112" s="188"/>
      <c r="Y112" s="188"/>
      <c r="Z112" s="188"/>
    </row>
    <row r="113" customFormat="false" ht="15" hidden="false" customHeight="false" outlineLevel="0" collapsed="false">
      <c r="A113" s="202" t="s">
        <v>1043</v>
      </c>
      <c r="B113" s="203" t="s">
        <v>1211</v>
      </c>
      <c r="C113" s="202" t="s">
        <v>1212</v>
      </c>
      <c r="D113" s="203" t="s">
        <v>1100</v>
      </c>
      <c r="E113" s="204" t="n">
        <v>1</v>
      </c>
      <c r="F113" s="205" t="n">
        <v>31.52</v>
      </c>
      <c r="G113" s="205" t="n">
        <v>31.52</v>
      </c>
      <c r="H113" s="187"/>
      <c r="I113" s="188"/>
      <c r="J113" s="188"/>
      <c r="K113" s="188"/>
      <c r="L113" s="188"/>
      <c r="M113" s="188"/>
      <c r="N113" s="188"/>
      <c r="O113" s="188"/>
      <c r="P113" s="188"/>
      <c r="Q113" s="188"/>
      <c r="R113" s="188"/>
      <c r="S113" s="188"/>
      <c r="T113" s="188"/>
      <c r="U113" s="188"/>
      <c r="V113" s="188"/>
      <c r="W113" s="188"/>
      <c r="X113" s="188"/>
      <c r="Y113" s="188"/>
      <c r="Z113" s="188"/>
    </row>
    <row r="114" customFormat="false" ht="15" hidden="false" customHeight="false" outlineLevel="0" collapsed="false">
      <c r="A114" s="202" t="s">
        <v>1043</v>
      </c>
      <c r="B114" s="203" t="s">
        <v>1213</v>
      </c>
      <c r="C114" s="202" t="s">
        <v>1214</v>
      </c>
      <c r="D114" s="203" t="s">
        <v>1100</v>
      </c>
      <c r="E114" s="204" t="n">
        <v>1</v>
      </c>
      <c r="F114" s="205" t="n">
        <v>175.04</v>
      </c>
      <c r="G114" s="205" t="n">
        <v>175.04</v>
      </c>
      <c r="H114" s="187"/>
      <c r="I114" s="188"/>
      <c r="J114" s="188"/>
      <c r="K114" s="188"/>
      <c r="L114" s="188"/>
      <c r="M114" s="188"/>
      <c r="N114" s="188"/>
      <c r="O114" s="188"/>
      <c r="P114" s="188"/>
      <c r="Q114" s="188"/>
      <c r="R114" s="188"/>
      <c r="S114" s="188"/>
      <c r="T114" s="188"/>
      <c r="U114" s="188"/>
      <c r="V114" s="188"/>
      <c r="W114" s="188"/>
      <c r="X114" s="188"/>
      <c r="Y114" s="188"/>
      <c r="Z114" s="188"/>
    </row>
    <row r="115" customFormat="false" ht="15" hidden="false" customHeight="false" outlineLevel="0" collapsed="false">
      <c r="A115" s="193"/>
      <c r="B115" s="194"/>
      <c r="C115" s="193"/>
      <c r="D115" s="193"/>
      <c r="E115" s="195"/>
      <c r="F115" s="196"/>
      <c r="G115" s="196"/>
      <c r="H115" s="187"/>
      <c r="I115" s="188"/>
      <c r="J115" s="188"/>
      <c r="K115" s="188"/>
      <c r="L115" s="188"/>
      <c r="M115" s="188"/>
      <c r="N115" s="188"/>
      <c r="O115" s="188"/>
      <c r="P115" s="188"/>
      <c r="Q115" s="188"/>
      <c r="R115" s="188"/>
      <c r="S115" s="188"/>
      <c r="T115" s="188"/>
      <c r="U115" s="188"/>
      <c r="V115" s="188"/>
      <c r="W115" s="188"/>
      <c r="X115" s="188"/>
      <c r="Y115" s="188"/>
      <c r="Z115" s="188"/>
    </row>
    <row r="116" customFormat="false" ht="15" hidden="false" customHeight="false" outlineLevel="0" collapsed="false">
      <c r="A116" s="183" t="s">
        <v>1215</v>
      </c>
      <c r="B116" s="184" t="s">
        <v>1028</v>
      </c>
      <c r="C116" s="183" t="s">
        <v>1029</v>
      </c>
      <c r="D116" s="184" t="s">
        <v>1030</v>
      </c>
      <c r="E116" s="185" t="s">
        <v>1031</v>
      </c>
      <c r="F116" s="197" t="s">
        <v>1032</v>
      </c>
      <c r="G116" s="197" t="s">
        <v>1033</v>
      </c>
      <c r="H116" s="187"/>
      <c r="I116" s="188"/>
      <c r="J116" s="188"/>
      <c r="K116" s="188"/>
      <c r="L116" s="188"/>
      <c r="M116" s="188"/>
      <c r="N116" s="188"/>
      <c r="O116" s="188"/>
      <c r="P116" s="188"/>
      <c r="Q116" s="188"/>
      <c r="R116" s="188"/>
      <c r="S116" s="188"/>
      <c r="T116" s="188"/>
      <c r="U116" s="188"/>
      <c r="V116" s="188"/>
      <c r="W116" s="188"/>
      <c r="X116" s="188"/>
      <c r="Y116" s="188"/>
      <c r="Z116" s="188"/>
    </row>
    <row r="117" customFormat="false" ht="15" hidden="false" customHeight="false" outlineLevel="0" collapsed="false">
      <c r="A117" s="189" t="s">
        <v>1034</v>
      </c>
      <c r="B117" s="190" t="s">
        <v>1216</v>
      </c>
      <c r="C117" s="189" t="s">
        <v>1217</v>
      </c>
      <c r="D117" s="190" t="s">
        <v>1100</v>
      </c>
      <c r="E117" s="191" t="n">
        <v>1</v>
      </c>
      <c r="F117" s="192" t="n">
        <v>157.95</v>
      </c>
      <c r="G117" s="192" t="n">
        <v>157.95</v>
      </c>
      <c r="H117" s="187"/>
      <c r="I117" s="188"/>
      <c r="J117" s="188"/>
      <c r="K117" s="188"/>
      <c r="L117" s="188"/>
      <c r="M117" s="188"/>
      <c r="N117" s="188"/>
      <c r="O117" s="188"/>
      <c r="P117" s="188"/>
      <c r="Q117" s="188"/>
      <c r="R117" s="188"/>
      <c r="S117" s="188"/>
      <c r="T117" s="188"/>
      <c r="U117" s="188"/>
      <c r="V117" s="188"/>
      <c r="W117" s="188"/>
      <c r="X117" s="188"/>
      <c r="Y117" s="188"/>
      <c r="Z117" s="188"/>
    </row>
    <row r="118" customFormat="false" ht="15" hidden="false" customHeight="false" outlineLevel="0" collapsed="false">
      <c r="A118" s="198" t="s">
        <v>1040</v>
      </c>
      <c r="B118" s="199" t="s">
        <v>1218</v>
      </c>
      <c r="C118" s="198" t="s">
        <v>1219</v>
      </c>
      <c r="D118" s="199" t="s">
        <v>1220</v>
      </c>
      <c r="E118" s="200" t="n">
        <v>0.0044</v>
      </c>
      <c r="F118" s="201" t="n">
        <v>21.02</v>
      </c>
      <c r="G118" s="201" t="n">
        <v>0.09</v>
      </c>
      <c r="H118" s="187"/>
      <c r="I118" s="188"/>
      <c r="J118" s="188"/>
      <c r="K118" s="188"/>
      <c r="L118" s="188"/>
      <c r="M118" s="188"/>
      <c r="N118" s="188"/>
      <c r="O118" s="188"/>
      <c r="P118" s="188"/>
      <c r="Q118" s="188"/>
      <c r="R118" s="188"/>
      <c r="S118" s="188"/>
      <c r="T118" s="188"/>
      <c r="U118" s="188"/>
      <c r="V118" s="188"/>
      <c r="W118" s="188"/>
      <c r="X118" s="188"/>
      <c r="Y118" s="188"/>
      <c r="Z118" s="188"/>
    </row>
    <row r="119" customFormat="false" ht="15" hidden="false" customHeight="false" outlineLevel="0" collapsed="false">
      <c r="A119" s="198" t="s">
        <v>1040</v>
      </c>
      <c r="B119" s="199" t="s">
        <v>1221</v>
      </c>
      <c r="C119" s="198" t="s">
        <v>1222</v>
      </c>
      <c r="D119" s="199" t="s">
        <v>1223</v>
      </c>
      <c r="E119" s="200" t="n">
        <v>0.0191</v>
      </c>
      <c r="F119" s="201" t="n">
        <v>19.56</v>
      </c>
      <c r="G119" s="201" t="n">
        <v>0.37</v>
      </c>
      <c r="H119" s="187"/>
      <c r="I119" s="188"/>
      <c r="J119" s="188"/>
      <c r="K119" s="188"/>
      <c r="L119" s="188"/>
      <c r="M119" s="188"/>
      <c r="N119" s="188"/>
      <c r="O119" s="188"/>
      <c r="P119" s="188"/>
      <c r="Q119" s="188"/>
      <c r="R119" s="188"/>
      <c r="S119" s="188"/>
      <c r="T119" s="188"/>
      <c r="U119" s="188"/>
      <c r="V119" s="188"/>
      <c r="W119" s="188"/>
      <c r="X119" s="188"/>
      <c r="Y119" s="188"/>
      <c r="Z119" s="188"/>
    </row>
    <row r="120" customFormat="false" ht="15" hidden="false" customHeight="false" outlineLevel="0" collapsed="false">
      <c r="A120" s="198" t="s">
        <v>1040</v>
      </c>
      <c r="B120" s="199" t="s">
        <v>1224</v>
      </c>
      <c r="C120" s="198" t="s">
        <v>1225</v>
      </c>
      <c r="D120" s="199" t="s">
        <v>1147</v>
      </c>
      <c r="E120" s="200" t="n">
        <v>0.0012</v>
      </c>
      <c r="F120" s="201" t="n">
        <v>403</v>
      </c>
      <c r="G120" s="201" t="n">
        <v>0.48</v>
      </c>
      <c r="H120" s="187"/>
      <c r="I120" s="188"/>
      <c r="J120" s="188"/>
      <c r="K120" s="188"/>
      <c r="L120" s="188"/>
      <c r="M120" s="188"/>
      <c r="N120" s="188"/>
      <c r="O120" s="188"/>
      <c r="P120" s="188"/>
      <c r="Q120" s="188"/>
      <c r="R120" s="188"/>
      <c r="S120" s="188"/>
      <c r="T120" s="188"/>
      <c r="U120" s="188"/>
      <c r="V120" s="188"/>
      <c r="W120" s="188"/>
      <c r="X120" s="188"/>
      <c r="Y120" s="188"/>
      <c r="Z120" s="188"/>
    </row>
    <row r="121" customFormat="false" ht="15" hidden="false" customHeight="false" outlineLevel="0" collapsed="false">
      <c r="A121" s="198" t="s">
        <v>1040</v>
      </c>
      <c r="B121" s="199" t="s">
        <v>1226</v>
      </c>
      <c r="C121" s="198" t="s">
        <v>1227</v>
      </c>
      <c r="D121" s="199" t="s">
        <v>25</v>
      </c>
      <c r="E121" s="200" t="n">
        <v>0.1897</v>
      </c>
      <c r="F121" s="201" t="n">
        <v>17.87</v>
      </c>
      <c r="G121" s="201" t="n">
        <v>3.38</v>
      </c>
      <c r="H121" s="187"/>
      <c r="I121" s="188"/>
      <c r="J121" s="188"/>
      <c r="K121" s="188"/>
      <c r="L121" s="188"/>
      <c r="M121" s="188"/>
      <c r="N121" s="188"/>
      <c r="O121" s="188"/>
      <c r="P121" s="188"/>
      <c r="Q121" s="188"/>
      <c r="R121" s="188"/>
      <c r="S121" s="188"/>
      <c r="T121" s="188"/>
      <c r="U121" s="188"/>
      <c r="V121" s="188"/>
      <c r="W121" s="188"/>
      <c r="X121" s="188"/>
      <c r="Y121" s="188"/>
      <c r="Z121" s="188"/>
    </row>
    <row r="122" customFormat="false" ht="15" hidden="false" customHeight="false" outlineLevel="0" collapsed="false">
      <c r="A122" s="198" t="s">
        <v>1040</v>
      </c>
      <c r="B122" s="199" t="s">
        <v>1111</v>
      </c>
      <c r="C122" s="198" t="s">
        <v>1112</v>
      </c>
      <c r="D122" s="199" t="s">
        <v>25</v>
      </c>
      <c r="E122" s="200" t="n">
        <v>0.5691</v>
      </c>
      <c r="F122" s="201" t="n">
        <v>22.12</v>
      </c>
      <c r="G122" s="201" t="n">
        <v>12.58</v>
      </c>
      <c r="H122" s="187"/>
      <c r="I122" s="188"/>
      <c r="J122" s="188"/>
      <c r="K122" s="188"/>
      <c r="L122" s="188"/>
      <c r="M122" s="188"/>
      <c r="N122" s="188"/>
      <c r="O122" s="188"/>
      <c r="P122" s="188"/>
      <c r="Q122" s="188"/>
      <c r="R122" s="188"/>
      <c r="S122" s="188"/>
      <c r="T122" s="188"/>
      <c r="U122" s="188"/>
      <c r="V122" s="188"/>
      <c r="W122" s="188"/>
      <c r="X122" s="188"/>
      <c r="Y122" s="188"/>
      <c r="Z122" s="188"/>
    </row>
    <row r="123" customFormat="false" ht="15" hidden="false" customHeight="false" outlineLevel="0" collapsed="false">
      <c r="A123" s="202" t="s">
        <v>1043</v>
      </c>
      <c r="B123" s="203" t="s">
        <v>1228</v>
      </c>
      <c r="C123" s="202" t="s">
        <v>1229</v>
      </c>
      <c r="D123" s="203" t="s">
        <v>152</v>
      </c>
      <c r="E123" s="204" t="n">
        <v>1.2273</v>
      </c>
      <c r="F123" s="205" t="n">
        <v>44.94</v>
      </c>
      <c r="G123" s="205" t="n">
        <v>55.15</v>
      </c>
      <c r="H123" s="187"/>
      <c r="I123" s="188"/>
      <c r="J123" s="188"/>
      <c r="K123" s="188"/>
      <c r="L123" s="188"/>
      <c r="M123" s="188"/>
      <c r="N123" s="188"/>
      <c r="O123" s="188"/>
      <c r="P123" s="188"/>
      <c r="Q123" s="188"/>
      <c r="R123" s="188"/>
      <c r="S123" s="188"/>
      <c r="T123" s="188"/>
      <c r="U123" s="188"/>
      <c r="V123" s="188"/>
      <c r="W123" s="188"/>
      <c r="X123" s="188"/>
      <c r="Y123" s="188"/>
      <c r="Z123" s="188"/>
    </row>
    <row r="124" customFormat="false" ht="15" hidden="false" customHeight="false" outlineLevel="0" collapsed="false">
      <c r="A124" s="202" t="s">
        <v>1043</v>
      </c>
      <c r="B124" s="203" t="s">
        <v>1230</v>
      </c>
      <c r="C124" s="202" t="s">
        <v>1231</v>
      </c>
      <c r="D124" s="203" t="s">
        <v>65</v>
      </c>
      <c r="E124" s="204" t="n">
        <v>0.0428</v>
      </c>
      <c r="F124" s="205" t="n">
        <v>21</v>
      </c>
      <c r="G124" s="205" t="n">
        <v>0.89</v>
      </c>
      <c r="H124" s="187"/>
      <c r="I124" s="188"/>
      <c r="J124" s="188"/>
      <c r="K124" s="188"/>
      <c r="L124" s="188"/>
      <c r="M124" s="188"/>
      <c r="N124" s="188"/>
      <c r="O124" s="188"/>
      <c r="P124" s="188"/>
      <c r="Q124" s="188"/>
      <c r="R124" s="188"/>
      <c r="S124" s="188"/>
      <c r="T124" s="188"/>
      <c r="U124" s="188"/>
      <c r="V124" s="188"/>
      <c r="W124" s="188"/>
      <c r="X124" s="188"/>
      <c r="Y124" s="188"/>
      <c r="Z124" s="188"/>
    </row>
    <row r="125" customFormat="false" ht="15" hidden="false" customHeight="false" outlineLevel="0" collapsed="false">
      <c r="A125" s="202" t="s">
        <v>1043</v>
      </c>
      <c r="B125" s="203" t="s">
        <v>1232</v>
      </c>
      <c r="C125" s="202" t="s">
        <v>1233</v>
      </c>
      <c r="D125" s="203" t="s">
        <v>152</v>
      </c>
      <c r="E125" s="204" t="n">
        <v>1</v>
      </c>
      <c r="F125" s="205" t="n">
        <v>53.32</v>
      </c>
      <c r="G125" s="205" t="n">
        <v>53.32</v>
      </c>
      <c r="H125" s="187"/>
      <c r="I125" s="188"/>
      <c r="J125" s="188"/>
      <c r="K125" s="188"/>
      <c r="L125" s="188"/>
      <c r="M125" s="188"/>
      <c r="N125" s="188"/>
      <c r="O125" s="188"/>
      <c r="P125" s="188"/>
      <c r="Q125" s="188"/>
      <c r="R125" s="188"/>
      <c r="S125" s="188"/>
      <c r="T125" s="188"/>
      <c r="U125" s="188"/>
      <c r="V125" s="188"/>
      <c r="W125" s="188"/>
      <c r="X125" s="188"/>
      <c r="Y125" s="188"/>
      <c r="Z125" s="188"/>
    </row>
    <row r="126" customFormat="false" ht="15" hidden="false" customHeight="false" outlineLevel="0" collapsed="false">
      <c r="A126" s="202" t="s">
        <v>1043</v>
      </c>
      <c r="B126" s="203" t="s">
        <v>1234</v>
      </c>
      <c r="C126" s="202" t="s">
        <v>1235</v>
      </c>
      <c r="D126" s="203" t="s">
        <v>1100</v>
      </c>
      <c r="E126" s="204" t="n">
        <v>0.5853</v>
      </c>
      <c r="F126" s="205" t="n">
        <v>54.16</v>
      </c>
      <c r="G126" s="205" t="n">
        <v>31.69</v>
      </c>
      <c r="H126" s="187"/>
      <c r="I126" s="188"/>
      <c r="J126" s="188"/>
      <c r="K126" s="188"/>
      <c r="L126" s="188"/>
      <c r="M126" s="188"/>
      <c r="N126" s="188"/>
      <c r="O126" s="188"/>
      <c r="P126" s="188"/>
      <c r="Q126" s="188"/>
      <c r="R126" s="188"/>
      <c r="S126" s="188"/>
      <c r="T126" s="188"/>
      <c r="U126" s="188"/>
      <c r="V126" s="188"/>
      <c r="W126" s="188"/>
      <c r="X126" s="188"/>
      <c r="Y126" s="188"/>
      <c r="Z126" s="188"/>
    </row>
    <row r="127" customFormat="false" ht="15" hidden="false" customHeight="false" outlineLevel="0" collapsed="false">
      <c r="A127" s="193"/>
      <c r="B127" s="194"/>
      <c r="C127" s="193"/>
      <c r="D127" s="193"/>
      <c r="E127" s="195"/>
      <c r="F127" s="196"/>
      <c r="G127" s="196"/>
      <c r="H127" s="206"/>
      <c r="I127" s="206"/>
      <c r="J127" s="206"/>
      <c r="K127" s="206"/>
      <c r="L127" s="206"/>
      <c r="M127" s="206"/>
      <c r="N127" s="206"/>
      <c r="O127" s="206"/>
      <c r="P127" s="206"/>
      <c r="Q127" s="206"/>
      <c r="R127" s="206"/>
      <c r="S127" s="206"/>
      <c r="T127" s="206"/>
      <c r="U127" s="206"/>
      <c r="V127" s="206"/>
      <c r="W127" s="206"/>
      <c r="X127" s="206"/>
      <c r="Y127" s="206"/>
      <c r="Z127" s="206"/>
    </row>
    <row r="128" customFormat="false" ht="15" hidden="false" customHeight="false" outlineLevel="0" collapsed="false">
      <c r="A128" s="183" t="s">
        <v>1236</v>
      </c>
      <c r="B128" s="184" t="s">
        <v>1028</v>
      </c>
      <c r="C128" s="183" t="s">
        <v>1029</v>
      </c>
      <c r="D128" s="184" t="s">
        <v>1030</v>
      </c>
      <c r="E128" s="185" t="s">
        <v>1031</v>
      </c>
      <c r="F128" s="197" t="s">
        <v>1032</v>
      </c>
      <c r="G128" s="197" t="s">
        <v>1033</v>
      </c>
      <c r="H128" s="206"/>
      <c r="I128" s="206"/>
      <c r="J128" s="206"/>
      <c r="K128" s="206"/>
      <c r="L128" s="206"/>
      <c r="M128" s="206"/>
      <c r="N128" s="206"/>
      <c r="O128" s="206"/>
      <c r="P128" s="206"/>
      <c r="Q128" s="206"/>
      <c r="R128" s="206"/>
      <c r="S128" s="206"/>
      <c r="T128" s="206"/>
      <c r="U128" s="206"/>
      <c r="V128" s="206"/>
      <c r="W128" s="206"/>
      <c r="X128" s="206"/>
      <c r="Y128" s="206"/>
      <c r="Z128" s="206"/>
    </row>
    <row r="129" customFormat="false" ht="15" hidden="false" customHeight="false" outlineLevel="0" collapsed="false">
      <c r="A129" s="189" t="s">
        <v>1034</v>
      </c>
      <c r="B129" s="190" t="s">
        <v>1237</v>
      </c>
      <c r="C129" s="189" t="s">
        <v>1238</v>
      </c>
      <c r="D129" s="190" t="s">
        <v>1239</v>
      </c>
      <c r="E129" s="191" t="n">
        <v>1</v>
      </c>
      <c r="F129" s="192" t="n">
        <v>352.19</v>
      </c>
      <c r="G129" s="192" t="n">
        <v>352.19</v>
      </c>
      <c r="H129" s="187"/>
      <c r="I129" s="188"/>
      <c r="J129" s="188"/>
      <c r="K129" s="188"/>
      <c r="L129" s="188"/>
      <c r="M129" s="188"/>
      <c r="N129" s="188"/>
      <c r="O129" s="188"/>
      <c r="P129" s="188"/>
      <c r="Q129" s="188"/>
      <c r="R129" s="188"/>
      <c r="S129" s="188"/>
      <c r="T129" s="188"/>
      <c r="U129" s="188"/>
      <c r="V129" s="188"/>
      <c r="W129" s="188"/>
      <c r="X129" s="188"/>
      <c r="Y129" s="188"/>
      <c r="Z129" s="188"/>
    </row>
    <row r="130" customFormat="false" ht="15" hidden="false" customHeight="false" outlineLevel="0" collapsed="false">
      <c r="A130" s="202" t="s">
        <v>1043</v>
      </c>
      <c r="B130" s="203" t="s">
        <v>1240</v>
      </c>
      <c r="C130" s="202" t="s">
        <v>1241</v>
      </c>
      <c r="D130" s="203" t="s">
        <v>1239</v>
      </c>
      <c r="E130" s="204" t="n">
        <v>1</v>
      </c>
      <c r="F130" s="205" t="n">
        <v>352.19</v>
      </c>
      <c r="G130" s="205" t="n">
        <v>352.19</v>
      </c>
      <c r="H130" s="187"/>
      <c r="I130" s="188"/>
      <c r="J130" s="188"/>
      <c r="K130" s="188"/>
      <c r="L130" s="188"/>
      <c r="M130" s="188"/>
      <c r="N130" s="188"/>
      <c r="O130" s="188"/>
      <c r="P130" s="188"/>
      <c r="Q130" s="188"/>
      <c r="R130" s="188"/>
      <c r="S130" s="188"/>
      <c r="T130" s="188"/>
      <c r="U130" s="188"/>
      <c r="V130" s="188"/>
      <c r="W130" s="188"/>
      <c r="X130" s="188"/>
      <c r="Y130" s="188"/>
      <c r="Z130" s="188"/>
    </row>
    <row r="131" customFormat="false" ht="15" hidden="false" customHeight="false" outlineLevel="0" collapsed="false">
      <c r="A131" s="193"/>
      <c r="B131" s="194"/>
      <c r="C131" s="193"/>
      <c r="D131" s="193"/>
      <c r="E131" s="195"/>
      <c r="F131" s="196"/>
      <c r="G131" s="196"/>
      <c r="H131" s="206"/>
      <c r="I131" s="206"/>
      <c r="J131" s="206"/>
      <c r="K131" s="206"/>
      <c r="L131" s="206"/>
      <c r="M131" s="206"/>
      <c r="N131" s="206"/>
      <c r="O131" s="206"/>
      <c r="P131" s="206"/>
      <c r="Q131" s="206"/>
      <c r="R131" s="206"/>
      <c r="S131" s="206"/>
      <c r="T131" s="206"/>
      <c r="U131" s="206"/>
      <c r="V131" s="206"/>
      <c r="W131" s="206"/>
      <c r="X131" s="206"/>
      <c r="Y131" s="206"/>
      <c r="Z131" s="206"/>
    </row>
    <row r="132" customFormat="false" ht="15" hidden="false" customHeight="false" outlineLevel="0" collapsed="false">
      <c r="A132" s="183" t="s">
        <v>1242</v>
      </c>
      <c r="B132" s="184" t="s">
        <v>1028</v>
      </c>
      <c r="C132" s="183" t="s">
        <v>1029</v>
      </c>
      <c r="D132" s="184" t="s">
        <v>1030</v>
      </c>
      <c r="E132" s="185" t="s">
        <v>1031</v>
      </c>
      <c r="F132" s="197" t="s">
        <v>1032</v>
      </c>
      <c r="G132" s="197" t="s">
        <v>1033</v>
      </c>
      <c r="H132" s="206"/>
      <c r="I132" s="206"/>
      <c r="J132" s="206"/>
      <c r="K132" s="206"/>
      <c r="L132" s="206"/>
      <c r="M132" s="206"/>
      <c r="N132" s="206"/>
      <c r="O132" s="206"/>
      <c r="P132" s="206"/>
      <c r="Q132" s="206"/>
      <c r="R132" s="206"/>
      <c r="S132" s="206"/>
      <c r="T132" s="206"/>
      <c r="U132" s="206"/>
      <c r="V132" s="206"/>
      <c r="W132" s="206"/>
      <c r="X132" s="206"/>
      <c r="Y132" s="206"/>
      <c r="Z132" s="206"/>
    </row>
    <row r="133" customFormat="false" ht="15" hidden="false" customHeight="false" outlineLevel="0" collapsed="false">
      <c r="A133" s="189" t="s">
        <v>1034</v>
      </c>
      <c r="B133" s="190" t="s">
        <v>1243</v>
      </c>
      <c r="C133" s="189" t="s">
        <v>1244</v>
      </c>
      <c r="D133" s="190" t="s">
        <v>1239</v>
      </c>
      <c r="E133" s="191" t="n">
        <v>1</v>
      </c>
      <c r="F133" s="192" t="n">
        <v>167.21</v>
      </c>
      <c r="G133" s="192" t="n">
        <v>167.21</v>
      </c>
      <c r="H133" s="187"/>
      <c r="I133" s="188"/>
      <c r="J133" s="188"/>
      <c r="K133" s="188"/>
      <c r="L133" s="188"/>
      <c r="M133" s="188"/>
      <c r="N133" s="188"/>
      <c r="O133" s="188"/>
      <c r="P133" s="188"/>
      <c r="Q133" s="188"/>
      <c r="R133" s="188"/>
      <c r="S133" s="188"/>
      <c r="T133" s="188"/>
      <c r="U133" s="188"/>
      <c r="V133" s="188"/>
      <c r="W133" s="188"/>
      <c r="X133" s="188"/>
      <c r="Y133" s="188"/>
      <c r="Z133" s="188"/>
    </row>
    <row r="134" customFormat="false" ht="15" hidden="false" customHeight="false" outlineLevel="0" collapsed="false">
      <c r="A134" s="202" t="s">
        <v>1043</v>
      </c>
      <c r="B134" s="203" t="s">
        <v>1245</v>
      </c>
      <c r="C134" s="202" t="s">
        <v>1241</v>
      </c>
      <c r="D134" s="203" t="s">
        <v>1239</v>
      </c>
      <c r="E134" s="204" t="n">
        <v>1</v>
      </c>
      <c r="F134" s="205" t="n">
        <v>167.21</v>
      </c>
      <c r="G134" s="205" t="n">
        <v>167.21</v>
      </c>
      <c r="H134" s="187"/>
      <c r="I134" s="188"/>
      <c r="J134" s="188"/>
      <c r="K134" s="188"/>
      <c r="L134" s="188"/>
      <c r="M134" s="188"/>
      <c r="N134" s="188"/>
      <c r="O134" s="188"/>
      <c r="P134" s="188"/>
      <c r="Q134" s="188"/>
      <c r="R134" s="188"/>
      <c r="S134" s="188"/>
      <c r="T134" s="188"/>
      <c r="U134" s="188"/>
      <c r="V134" s="188"/>
      <c r="W134" s="188"/>
      <c r="X134" s="188"/>
      <c r="Y134" s="188"/>
      <c r="Z134" s="188"/>
    </row>
    <row r="135" customFormat="false" ht="15" hidden="false" customHeight="false" outlineLevel="0" collapsed="false">
      <c r="A135" s="193"/>
      <c r="B135" s="194"/>
      <c r="C135" s="193"/>
      <c r="D135" s="193"/>
      <c r="E135" s="195"/>
      <c r="F135" s="196"/>
      <c r="G135" s="196"/>
      <c r="H135" s="206"/>
      <c r="I135" s="206"/>
      <c r="J135" s="206"/>
      <c r="K135" s="206"/>
      <c r="L135" s="206"/>
      <c r="M135" s="206"/>
      <c r="N135" s="206"/>
      <c r="O135" s="206"/>
      <c r="P135" s="206"/>
      <c r="Q135" s="206"/>
      <c r="R135" s="206"/>
      <c r="S135" s="206"/>
      <c r="T135" s="206"/>
      <c r="U135" s="206"/>
      <c r="V135" s="206"/>
      <c r="W135" s="206"/>
      <c r="X135" s="206"/>
      <c r="Y135" s="206"/>
      <c r="Z135" s="206"/>
    </row>
    <row r="136" customFormat="false" ht="15" hidden="false" customHeight="false" outlineLevel="0" collapsed="false">
      <c r="A136" s="183" t="s">
        <v>1246</v>
      </c>
      <c r="B136" s="184" t="s">
        <v>1028</v>
      </c>
      <c r="C136" s="183" t="s">
        <v>1029</v>
      </c>
      <c r="D136" s="184" t="s">
        <v>1030</v>
      </c>
      <c r="E136" s="185" t="s">
        <v>1031</v>
      </c>
      <c r="F136" s="197" t="s">
        <v>1032</v>
      </c>
      <c r="G136" s="197" t="s">
        <v>1033</v>
      </c>
      <c r="H136" s="206"/>
      <c r="I136" s="206"/>
      <c r="J136" s="206"/>
      <c r="K136" s="206"/>
      <c r="L136" s="206"/>
      <c r="M136" s="206"/>
      <c r="N136" s="206"/>
      <c r="O136" s="206"/>
      <c r="P136" s="206"/>
      <c r="Q136" s="206"/>
      <c r="R136" s="206"/>
      <c r="S136" s="206"/>
      <c r="T136" s="206"/>
      <c r="U136" s="206"/>
      <c r="V136" s="206"/>
      <c r="W136" s="206"/>
      <c r="X136" s="206"/>
      <c r="Y136" s="206"/>
      <c r="Z136" s="206"/>
    </row>
    <row r="137" customFormat="false" ht="15" hidden="false" customHeight="false" outlineLevel="0" collapsed="false">
      <c r="A137" s="189" t="s">
        <v>1034</v>
      </c>
      <c r="B137" s="190" t="s">
        <v>1247</v>
      </c>
      <c r="C137" s="189" t="s">
        <v>61</v>
      </c>
      <c r="D137" s="190" t="s">
        <v>1100</v>
      </c>
      <c r="E137" s="191" t="n">
        <v>1</v>
      </c>
      <c r="F137" s="192" t="n">
        <v>2.51</v>
      </c>
      <c r="G137" s="192" t="n">
        <v>2.51</v>
      </c>
      <c r="H137" s="187"/>
      <c r="I137" s="188"/>
      <c r="J137" s="188"/>
      <c r="K137" s="188"/>
      <c r="L137" s="188"/>
      <c r="M137" s="188"/>
      <c r="N137" s="188"/>
      <c r="O137" s="188"/>
      <c r="P137" s="188"/>
      <c r="Q137" s="188"/>
      <c r="R137" s="188"/>
      <c r="S137" s="188"/>
      <c r="T137" s="188"/>
      <c r="U137" s="188"/>
      <c r="V137" s="188"/>
      <c r="W137" s="188"/>
      <c r="X137" s="188"/>
      <c r="Y137" s="188"/>
      <c r="Z137" s="188"/>
    </row>
    <row r="138" customFormat="false" ht="15" hidden="false" customHeight="false" outlineLevel="0" collapsed="false">
      <c r="A138" s="198" t="s">
        <v>1040</v>
      </c>
      <c r="B138" s="199" t="s">
        <v>1248</v>
      </c>
      <c r="C138" s="198" t="s">
        <v>1249</v>
      </c>
      <c r="D138" s="199" t="s">
        <v>1192</v>
      </c>
      <c r="E138" s="200" t="n">
        <v>0.1</v>
      </c>
      <c r="F138" s="201" t="n">
        <v>16.28</v>
      </c>
      <c r="G138" s="201" t="n">
        <v>1.62</v>
      </c>
      <c r="H138" s="187"/>
      <c r="I138" s="188"/>
      <c r="J138" s="188"/>
      <c r="K138" s="188"/>
      <c r="L138" s="188"/>
      <c r="M138" s="188"/>
      <c r="N138" s="188"/>
      <c r="O138" s="188"/>
      <c r="P138" s="188"/>
      <c r="Q138" s="188"/>
      <c r="R138" s="188"/>
      <c r="S138" s="188"/>
      <c r="T138" s="188"/>
      <c r="U138" s="188"/>
      <c r="V138" s="188"/>
      <c r="W138" s="188"/>
      <c r="X138" s="188"/>
      <c r="Y138" s="188"/>
      <c r="Z138" s="188"/>
    </row>
    <row r="139" customFormat="false" ht="15" hidden="false" customHeight="false" outlineLevel="0" collapsed="false">
      <c r="A139" s="202" t="s">
        <v>1043</v>
      </c>
      <c r="B139" s="203" t="s">
        <v>1250</v>
      </c>
      <c r="C139" s="202" t="s">
        <v>1251</v>
      </c>
      <c r="D139" s="203" t="s">
        <v>1100</v>
      </c>
      <c r="E139" s="204" t="n">
        <v>1.05</v>
      </c>
      <c r="F139" s="205" t="n">
        <v>0.85</v>
      </c>
      <c r="G139" s="205" t="n">
        <v>0.89</v>
      </c>
      <c r="H139" s="187"/>
      <c r="I139" s="188"/>
      <c r="J139" s="188"/>
      <c r="K139" s="188"/>
      <c r="L139" s="188"/>
      <c r="M139" s="188"/>
      <c r="N139" s="188"/>
      <c r="O139" s="188"/>
      <c r="P139" s="188"/>
      <c r="Q139" s="188"/>
      <c r="R139" s="188"/>
      <c r="S139" s="188"/>
      <c r="T139" s="188"/>
      <c r="U139" s="188"/>
      <c r="V139" s="188"/>
      <c r="W139" s="188"/>
      <c r="X139" s="188"/>
      <c r="Y139" s="188"/>
      <c r="Z139" s="188"/>
    </row>
    <row r="140" customFormat="false" ht="15" hidden="false" customHeight="false" outlineLevel="0" collapsed="false">
      <c r="A140" s="193"/>
      <c r="B140" s="194"/>
      <c r="C140" s="193"/>
      <c r="D140" s="193"/>
      <c r="E140" s="195"/>
      <c r="F140" s="196"/>
      <c r="G140" s="196"/>
      <c r="H140" s="206"/>
      <c r="I140" s="206"/>
      <c r="J140" s="206"/>
      <c r="K140" s="206"/>
      <c r="L140" s="206"/>
      <c r="M140" s="206"/>
      <c r="N140" s="206"/>
      <c r="O140" s="206"/>
      <c r="P140" s="206"/>
      <c r="Q140" s="206"/>
      <c r="R140" s="206"/>
      <c r="S140" s="206"/>
      <c r="T140" s="206"/>
      <c r="U140" s="206"/>
      <c r="V140" s="206"/>
      <c r="W140" s="206"/>
      <c r="X140" s="206"/>
      <c r="Y140" s="206"/>
      <c r="Z140" s="206"/>
    </row>
    <row r="141" customFormat="false" ht="15" hidden="false" customHeight="false" outlineLevel="0" collapsed="false">
      <c r="A141" s="183" t="s">
        <v>1252</v>
      </c>
      <c r="B141" s="184" t="s">
        <v>1028</v>
      </c>
      <c r="C141" s="183" t="s">
        <v>1029</v>
      </c>
      <c r="D141" s="184" t="s">
        <v>1030</v>
      </c>
      <c r="E141" s="185" t="s">
        <v>1031</v>
      </c>
      <c r="F141" s="197" t="s">
        <v>1032</v>
      </c>
      <c r="G141" s="197" t="s">
        <v>1033</v>
      </c>
      <c r="H141" s="206"/>
      <c r="I141" s="206"/>
      <c r="J141" s="206"/>
      <c r="K141" s="206"/>
      <c r="L141" s="206"/>
      <c r="M141" s="206"/>
      <c r="N141" s="206"/>
      <c r="O141" s="206"/>
      <c r="P141" s="206"/>
      <c r="Q141" s="206"/>
      <c r="R141" s="206"/>
      <c r="S141" s="206"/>
      <c r="T141" s="206"/>
      <c r="U141" s="206"/>
      <c r="V141" s="206"/>
      <c r="W141" s="206"/>
      <c r="X141" s="206"/>
      <c r="Y141" s="206"/>
      <c r="Z141" s="206"/>
    </row>
    <row r="142" customFormat="false" ht="15" hidden="false" customHeight="false" outlineLevel="0" collapsed="false">
      <c r="A142" s="189" t="s">
        <v>1034</v>
      </c>
      <c r="B142" s="190" t="s">
        <v>1253</v>
      </c>
      <c r="C142" s="189" t="s">
        <v>64</v>
      </c>
      <c r="D142" s="190" t="s">
        <v>65</v>
      </c>
      <c r="E142" s="191" t="n">
        <v>1</v>
      </c>
      <c r="F142" s="192" t="n">
        <v>15.8</v>
      </c>
      <c r="G142" s="192" t="n">
        <v>15.8</v>
      </c>
      <c r="H142" s="187"/>
      <c r="I142" s="188"/>
      <c r="J142" s="188"/>
      <c r="K142" s="188"/>
      <c r="L142" s="188"/>
      <c r="M142" s="188"/>
      <c r="N142" s="188"/>
      <c r="O142" s="188"/>
      <c r="P142" s="188"/>
      <c r="Q142" s="188"/>
      <c r="R142" s="188"/>
      <c r="S142" s="188"/>
      <c r="T142" s="188"/>
      <c r="U142" s="188"/>
      <c r="V142" s="188"/>
      <c r="W142" s="188"/>
      <c r="X142" s="188"/>
      <c r="Y142" s="188"/>
      <c r="Z142" s="188"/>
    </row>
    <row r="143" customFormat="false" ht="15" hidden="false" customHeight="false" outlineLevel="0" collapsed="false">
      <c r="A143" s="198" t="s">
        <v>1040</v>
      </c>
      <c r="B143" s="199" t="s">
        <v>1254</v>
      </c>
      <c r="C143" s="198" t="s">
        <v>1255</v>
      </c>
      <c r="D143" s="199" t="s">
        <v>1192</v>
      </c>
      <c r="E143" s="200" t="n">
        <v>0.0564102</v>
      </c>
      <c r="F143" s="201" t="n">
        <v>15.64</v>
      </c>
      <c r="G143" s="201" t="n">
        <v>0.88</v>
      </c>
      <c r="H143" s="187"/>
      <c r="I143" s="188"/>
      <c r="J143" s="188"/>
      <c r="K143" s="188"/>
      <c r="L143" s="188"/>
      <c r="M143" s="188"/>
      <c r="N143" s="188"/>
      <c r="O143" s="188"/>
      <c r="P143" s="188"/>
      <c r="Q143" s="188"/>
      <c r="R143" s="188"/>
      <c r="S143" s="188"/>
      <c r="T143" s="188"/>
      <c r="U143" s="188"/>
      <c r="V143" s="188"/>
      <c r="W143" s="188"/>
      <c r="X143" s="188"/>
      <c r="Y143" s="188"/>
      <c r="Z143" s="188"/>
    </row>
    <row r="144" customFormat="false" ht="15" hidden="false" customHeight="false" outlineLevel="0" collapsed="false">
      <c r="A144" s="198" t="s">
        <v>1040</v>
      </c>
      <c r="B144" s="199" t="s">
        <v>1256</v>
      </c>
      <c r="C144" s="198" t="s">
        <v>1257</v>
      </c>
      <c r="D144" s="199" t="s">
        <v>1192</v>
      </c>
      <c r="E144" s="200" t="n">
        <v>0.0282051</v>
      </c>
      <c r="F144" s="201" t="n">
        <v>20.34</v>
      </c>
      <c r="G144" s="201" t="n">
        <v>0.57</v>
      </c>
      <c r="H144" s="187"/>
      <c r="I144" s="188"/>
      <c r="J144" s="188"/>
      <c r="K144" s="188"/>
      <c r="L144" s="188"/>
      <c r="M144" s="188"/>
      <c r="N144" s="188"/>
      <c r="O144" s="188"/>
      <c r="P144" s="188"/>
      <c r="Q144" s="188"/>
      <c r="R144" s="188"/>
      <c r="S144" s="188"/>
      <c r="T144" s="188"/>
      <c r="U144" s="188"/>
      <c r="V144" s="188"/>
      <c r="W144" s="188"/>
      <c r="X144" s="188"/>
      <c r="Y144" s="188"/>
      <c r="Z144" s="188"/>
    </row>
    <row r="145" customFormat="false" ht="15" hidden="false" customHeight="false" outlineLevel="0" collapsed="false">
      <c r="A145" s="202" t="s">
        <v>1043</v>
      </c>
      <c r="B145" s="203" t="s">
        <v>1258</v>
      </c>
      <c r="C145" s="202" t="s">
        <v>1259</v>
      </c>
      <c r="D145" s="203" t="s">
        <v>1260</v>
      </c>
      <c r="E145" s="204" t="n">
        <v>0.01</v>
      </c>
      <c r="F145" s="205" t="n">
        <v>20.3</v>
      </c>
      <c r="G145" s="205" t="n">
        <v>0.2</v>
      </c>
      <c r="H145" s="206"/>
      <c r="I145" s="206"/>
      <c r="J145" s="206"/>
      <c r="K145" s="206"/>
      <c r="L145" s="206"/>
      <c r="M145" s="206"/>
      <c r="N145" s="206"/>
      <c r="O145" s="206"/>
      <c r="P145" s="206"/>
      <c r="Q145" s="206"/>
      <c r="R145" s="206"/>
      <c r="S145" s="206"/>
      <c r="T145" s="206"/>
      <c r="U145" s="206"/>
      <c r="V145" s="206"/>
      <c r="W145" s="206"/>
      <c r="X145" s="206"/>
      <c r="Y145" s="206"/>
      <c r="Z145" s="206"/>
    </row>
    <row r="146" customFormat="false" ht="15" hidden="false" customHeight="false" outlineLevel="0" collapsed="false">
      <c r="A146" s="202" t="s">
        <v>1043</v>
      </c>
      <c r="B146" s="203" t="s">
        <v>1261</v>
      </c>
      <c r="C146" s="202" t="s">
        <v>1262</v>
      </c>
      <c r="D146" s="203" t="s">
        <v>1199</v>
      </c>
      <c r="E146" s="204" t="n">
        <v>5</v>
      </c>
      <c r="F146" s="205" t="n">
        <v>0.24</v>
      </c>
      <c r="G146" s="205" t="n">
        <v>1.2</v>
      </c>
      <c r="H146" s="206"/>
      <c r="I146" s="206"/>
      <c r="J146" s="206"/>
      <c r="K146" s="206"/>
      <c r="L146" s="206"/>
      <c r="M146" s="206"/>
      <c r="N146" s="206"/>
      <c r="O146" s="206"/>
      <c r="P146" s="206"/>
      <c r="Q146" s="206"/>
      <c r="R146" s="206"/>
      <c r="S146" s="206"/>
      <c r="T146" s="206"/>
      <c r="U146" s="206"/>
      <c r="V146" s="206"/>
      <c r="W146" s="206"/>
      <c r="X146" s="206"/>
      <c r="Y146" s="206"/>
      <c r="Z146" s="206"/>
    </row>
    <row r="147" customFormat="false" ht="15" hidden="false" customHeight="false" outlineLevel="0" collapsed="false">
      <c r="A147" s="202" t="s">
        <v>1043</v>
      </c>
      <c r="B147" s="203" t="s">
        <v>1263</v>
      </c>
      <c r="C147" s="202" t="s">
        <v>1264</v>
      </c>
      <c r="D147" s="203" t="s">
        <v>1260</v>
      </c>
      <c r="E147" s="204" t="n">
        <v>1.03</v>
      </c>
      <c r="F147" s="205" t="n">
        <v>12.58</v>
      </c>
      <c r="G147" s="205" t="n">
        <v>12.95</v>
      </c>
      <c r="H147" s="206"/>
      <c r="I147" s="206"/>
      <c r="J147" s="206"/>
      <c r="K147" s="206"/>
      <c r="L147" s="206"/>
      <c r="M147" s="206"/>
      <c r="N147" s="206"/>
      <c r="O147" s="206"/>
      <c r="P147" s="206"/>
      <c r="Q147" s="206"/>
      <c r="R147" s="206"/>
      <c r="S147" s="206"/>
      <c r="T147" s="206"/>
      <c r="U147" s="206"/>
      <c r="V147" s="206"/>
      <c r="W147" s="206"/>
      <c r="X147" s="206"/>
      <c r="Y147" s="206"/>
      <c r="Z147" s="206"/>
    </row>
    <row r="148" customFormat="false" ht="15" hidden="false" customHeight="false" outlineLevel="0" collapsed="false">
      <c r="A148" s="193"/>
      <c r="B148" s="194"/>
      <c r="C148" s="193"/>
      <c r="D148" s="193"/>
      <c r="E148" s="195"/>
      <c r="F148" s="196"/>
      <c r="G148" s="196"/>
      <c r="H148" s="206"/>
      <c r="I148" s="206"/>
      <c r="J148" s="206"/>
      <c r="K148" s="206"/>
      <c r="L148" s="206"/>
      <c r="M148" s="206"/>
      <c r="N148" s="206"/>
      <c r="O148" s="206"/>
      <c r="P148" s="206"/>
      <c r="Q148" s="206"/>
      <c r="R148" s="206"/>
      <c r="S148" s="206"/>
      <c r="T148" s="206"/>
      <c r="U148" s="206"/>
      <c r="V148" s="206"/>
      <c r="W148" s="206"/>
      <c r="X148" s="206"/>
      <c r="Y148" s="206"/>
      <c r="Z148" s="206"/>
    </row>
    <row r="149" customFormat="false" ht="15" hidden="false" customHeight="false" outlineLevel="0" collapsed="false">
      <c r="A149" s="183" t="s">
        <v>1265</v>
      </c>
      <c r="B149" s="184" t="s">
        <v>1028</v>
      </c>
      <c r="C149" s="183" t="s">
        <v>1029</v>
      </c>
      <c r="D149" s="184" t="s">
        <v>1030</v>
      </c>
      <c r="E149" s="185" t="s">
        <v>1031</v>
      </c>
      <c r="F149" s="197" t="s">
        <v>1032</v>
      </c>
      <c r="G149" s="197" t="s">
        <v>1033</v>
      </c>
      <c r="H149" s="206"/>
      <c r="I149" s="206"/>
      <c r="J149" s="206"/>
      <c r="K149" s="206"/>
      <c r="L149" s="206"/>
      <c r="M149" s="206"/>
      <c r="N149" s="206"/>
      <c r="O149" s="206"/>
      <c r="P149" s="206"/>
      <c r="Q149" s="206"/>
      <c r="R149" s="206"/>
      <c r="S149" s="206"/>
      <c r="T149" s="206"/>
      <c r="U149" s="206"/>
      <c r="V149" s="206"/>
      <c r="W149" s="206"/>
      <c r="X149" s="206"/>
      <c r="Y149" s="206"/>
      <c r="Z149" s="206"/>
    </row>
    <row r="150" customFormat="false" ht="15" hidden="false" customHeight="false" outlineLevel="0" collapsed="false">
      <c r="A150" s="189" t="s">
        <v>1034</v>
      </c>
      <c r="B150" s="190" t="s">
        <v>1266</v>
      </c>
      <c r="C150" s="189" t="s">
        <v>1267</v>
      </c>
      <c r="D150" s="190" t="s">
        <v>1147</v>
      </c>
      <c r="E150" s="191" t="n">
        <v>1</v>
      </c>
      <c r="F150" s="192" t="n">
        <v>623.23</v>
      </c>
      <c r="G150" s="192" t="n">
        <v>623.23</v>
      </c>
      <c r="H150" s="206"/>
      <c r="I150" s="206"/>
      <c r="J150" s="206"/>
      <c r="K150" s="206"/>
      <c r="L150" s="206"/>
      <c r="M150" s="206"/>
      <c r="N150" s="206"/>
      <c r="O150" s="206"/>
      <c r="P150" s="206"/>
      <c r="Q150" s="206"/>
      <c r="R150" s="206"/>
      <c r="S150" s="206"/>
      <c r="T150" s="206"/>
      <c r="U150" s="206"/>
      <c r="V150" s="206"/>
      <c r="W150" s="206"/>
      <c r="X150" s="206"/>
      <c r="Y150" s="206"/>
      <c r="Z150" s="206"/>
    </row>
    <row r="151" customFormat="false" ht="15" hidden="false" customHeight="false" outlineLevel="0" collapsed="false">
      <c r="A151" s="198" t="s">
        <v>1040</v>
      </c>
      <c r="B151" s="199" t="s">
        <v>1268</v>
      </c>
      <c r="C151" s="198" t="s">
        <v>1269</v>
      </c>
      <c r="D151" s="199" t="s">
        <v>1220</v>
      </c>
      <c r="E151" s="200" t="n">
        <v>0.053</v>
      </c>
      <c r="F151" s="201" t="n">
        <v>0.56</v>
      </c>
      <c r="G151" s="201" t="n">
        <v>0.02</v>
      </c>
      <c r="H151" s="206"/>
      <c r="I151" s="206"/>
      <c r="J151" s="206"/>
      <c r="K151" s="206"/>
      <c r="L151" s="206"/>
      <c r="M151" s="206"/>
      <c r="N151" s="206"/>
      <c r="O151" s="206"/>
      <c r="P151" s="206"/>
      <c r="Q151" s="206"/>
      <c r="R151" s="206"/>
      <c r="S151" s="206"/>
      <c r="T151" s="206"/>
      <c r="U151" s="206"/>
      <c r="V151" s="206"/>
      <c r="W151" s="206"/>
      <c r="X151" s="206"/>
      <c r="Y151" s="206"/>
      <c r="Z151" s="206"/>
    </row>
    <row r="152" customFormat="false" ht="15" hidden="false" customHeight="false" outlineLevel="0" collapsed="false">
      <c r="A152" s="198" t="s">
        <v>1040</v>
      </c>
      <c r="B152" s="199" t="s">
        <v>1270</v>
      </c>
      <c r="C152" s="198" t="s">
        <v>1271</v>
      </c>
      <c r="D152" s="199" t="s">
        <v>1223</v>
      </c>
      <c r="E152" s="200" t="n">
        <v>0.049</v>
      </c>
      <c r="F152" s="201" t="n">
        <v>1.49</v>
      </c>
      <c r="G152" s="201" t="n">
        <v>0.07</v>
      </c>
      <c r="H152" s="206"/>
      <c r="I152" s="206"/>
      <c r="J152" s="206"/>
      <c r="K152" s="206"/>
      <c r="L152" s="206"/>
      <c r="M152" s="206"/>
      <c r="N152" s="206"/>
      <c r="O152" s="206"/>
      <c r="P152" s="206"/>
      <c r="Q152" s="206"/>
      <c r="R152" s="206"/>
      <c r="S152" s="206"/>
      <c r="T152" s="206"/>
      <c r="U152" s="206"/>
      <c r="V152" s="206"/>
      <c r="W152" s="206"/>
      <c r="X152" s="206"/>
      <c r="Y152" s="206"/>
      <c r="Z152" s="206"/>
    </row>
    <row r="153" customFormat="false" ht="15" hidden="false" customHeight="false" outlineLevel="0" collapsed="false">
      <c r="A153" s="198" t="s">
        <v>1040</v>
      </c>
      <c r="B153" s="199" t="s">
        <v>1272</v>
      </c>
      <c r="C153" s="198" t="s">
        <v>1273</v>
      </c>
      <c r="D153" s="199" t="s">
        <v>25</v>
      </c>
      <c r="E153" s="200" t="n">
        <v>0.411</v>
      </c>
      <c r="F153" s="201" t="n">
        <v>22.37</v>
      </c>
      <c r="G153" s="201" t="n">
        <v>9.19</v>
      </c>
      <c r="H153" s="206"/>
      <c r="I153" s="206"/>
      <c r="J153" s="206"/>
      <c r="K153" s="206"/>
      <c r="L153" s="206"/>
      <c r="M153" s="206"/>
      <c r="N153" s="206"/>
      <c r="O153" s="206"/>
      <c r="P153" s="206"/>
      <c r="Q153" s="206"/>
      <c r="R153" s="206"/>
      <c r="S153" s="206"/>
      <c r="T153" s="206"/>
      <c r="U153" s="206"/>
      <c r="V153" s="206"/>
      <c r="W153" s="206"/>
      <c r="X153" s="206"/>
      <c r="Y153" s="206"/>
      <c r="Z153" s="206"/>
    </row>
    <row r="154" customFormat="false" ht="15" hidden="false" customHeight="false" outlineLevel="0" collapsed="false">
      <c r="A154" s="198" t="s">
        <v>1040</v>
      </c>
      <c r="B154" s="199" t="s">
        <v>1274</v>
      </c>
      <c r="C154" s="198" t="s">
        <v>1249</v>
      </c>
      <c r="D154" s="199" t="s">
        <v>25</v>
      </c>
      <c r="E154" s="200" t="n">
        <v>0.411</v>
      </c>
      <c r="F154" s="201" t="n">
        <v>16.21</v>
      </c>
      <c r="G154" s="201" t="n">
        <v>6.66</v>
      </c>
      <c r="H154" s="206"/>
      <c r="I154" s="206"/>
      <c r="J154" s="206"/>
      <c r="K154" s="206"/>
      <c r="L154" s="206"/>
      <c r="M154" s="206"/>
      <c r="N154" s="206"/>
      <c r="O154" s="206"/>
      <c r="P154" s="206"/>
      <c r="Q154" s="206"/>
      <c r="R154" s="206"/>
      <c r="S154" s="206"/>
      <c r="T154" s="206"/>
      <c r="U154" s="206"/>
      <c r="V154" s="206"/>
      <c r="W154" s="206"/>
      <c r="X154" s="206"/>
      <c r="Y154" s="206"/>
      <c r="Z154" s="206"/>
    </row>
    <row r="155" customFormat="false" ht="15" hidden="false" customHeight="false" outlineLevel="0" collapsed="false">
      <c r="A155" s="202" t="s">
        <v>1043</v>
      </c>
      <c r="B155" s="203" t="s">
        <v>1275</v>
      </c>
      <c r="C155" s="202" t="s">
        <v>1276</v>
      </c>
      <c r="D155" s="203" t="s">
        <v>1147</v>
      </c>
      <c r="E155" s="204" t="n">
        <v>1.06</v>
      </c>
      <c r="F155" s="205" t="n">
        <v>572.92</v>
      </c>
      <c r="G155" s="205" t="n">
        <v>607.29</v>
      </c>
      <c r="H155" s="206"/>
      <c r="I155" s="206"/>
      <c r="J155" s="206"/>
      <c r="K155" s="206"/>
      <c r="L155" s="206"/>
      <c r="M155" s="206"/>
      <c r="N155" s="206"/>
      <c r="O155" s="206"/>
      <c r="P155" s="206"/>
      <c r="Q155" s="206"/>
      <c r="R155" s="206"/>
      <c r="S155" s="206"/>
      <c r="T155" s="206"/>
      <c r="U155" s="206"/>
      <c r="V155" s="206"/>
      <c r="W155" s="206"/>
      <c r="X155" s="206"/>
      <c r="Y155" s="206"/>
      <c r="Z155" s="206"/>
    </row>
    <row r="156" customFormat="false" ht="15" hidden="false" customHeight="false" outlineLevel="0" collapsed="false">
      <c r="A156" s="193"/>
      <c r="B156" s="194"/>
      <c r="C156" s="193"/>
      <c r="D156" s="193"/>
      <c r="E156" s="195"/>
      <c r="F156" s="196"/>
      <c r="G156" s="196"/>
      <c r="H156" s="206"/>
      <c r="I156" s="206"/>
      <c r="J156" s="206"/>
      <c r="K156" s="206"/>
      <c r="L156" s="206"/>
      <c r="M156" s="206"/>
      <c r="N156" s="206"/>
      <c r="O156" s="206"/>
      <c r="P156" s="206"/>
      <c r="Q156" s="206"/>
      <c r="R156" s="206"/>
      <c r="S156" s="206"/>
      <c r="T156" s="206"/>
      <c r="U156" s="206"/>
      <c r="V156" s="206"/>
      <c r="W156" s="206"/>
      <c r="X156" s="206"/>
      <c r="Y156" s="206"/>
      <c r="Z156" s="206"/>
    </row>
    <row r="157" customFormat="false" ht="15" hidden="false" customHeight="false" outlineLevel="0" collapsed="false">
      <c r="A157" s="183" t="s">
        <v>1277</v>
      </c>
      <c r="B157" s="184" t="s">
        <v>1028</v>
      </c>
      <c r="C157" s="183" t="s">
        <v>1029</v>
      </c>
      <c r="D157" s="184" t="s">
        <v>1030</v>
      </c>
      <c r="E157" s="185" t="s">
        <v>1031</v>
      </c>
      <c r="F157" s="197" t="s">
        <v>1032</v>
      </c>
      <c r="G157" s="197" t="s">
        <v>1033</v>
      </c>
      <c r="H157" s="206"/>
      <c r="I157" s="206"/>
      <c r="J157" s="206"/>
      <c r="K157" s="206"/>
      <c r="L157" s="206"/>
      <c r="M157" s="206"/>
      <c r="N157" s="206"/>
      <c r="O157" s="206"/>
      <c r="P157" s="206"/>
      <c r="Q157" s="206"/>
      <c r="R157" s="206"/>
      <c r="S157" s="206"/>
      <c r="T157" s="206"/>
      <c r="U157" s="206"/>
      <c r="V157" s="206"/>
      <c r="W157" s="206"/>
      <c r="X157" s="206"/>
      <c r="Y157" s="206"/>
      <c r="Z157" s="206"/>
    </row>
    <row r="158" customFormat="false" ht="15" hidden="false" customHeight="false" outlineLevel="0" collapsed="false">
      <c r="A158" s="189" t="s">
        <v>1034</v>
      </c>
      <c r="B158" s="190" t="s">
        <v>1278</v>
      </c>
      <c r="C158" s="189" t="s">
        <v>71</v>
      </c>
      <c r="D158" s="190" t="s">
        <v>1100</v>
      </c>
      <c r="E158" s="191" t="n">
        <v>1</v>
      </c>
      <c r="F158" s="192" t="n">
        <v>4.09</v>
      </c>
      <c r="G158" s="192" t="n">
        <v>4.09</v>
      </c>
      <c r="H158" s="206"/>
      <c r="I158" s="206"/>
      <c r="J158" s="206"/>
      <c r="K158" s="206"/>
      <c r="L158" s="206"/>
      <c r="M158" s="206"/>
      <c r="N158" s="206"/>
      <c r="O158" s="206"/>
      <c r="P158" s="206"/>
      <c r="Q158" s="206"/>
      <c r="R158" s="206"/>
      <c r="S158" s="206"/>
      <c r="T158" s="206"/>
      <c r="U158" s="206"/>
      <c r="V158" s="206"/>
      <c r="W158" s="206"/>
      <c r="X158" s="206"/>
      <c r="Y158" s="206"/>
      <c r="Z158" s="206"/>
    </row>
    <row r="159" customFormat="false" ht="15" hidden="false" customHeight="false" outlineLevel="0" collapsed="false">
      <c r="A159" s="198" t="s">
        <v>1040</v>
      </c>
      <c r="B159" s="199" t="s">
        <v>1279</v>
      </c>
      <c r="C159" s="198" t="s">
        <v>1273</v>
      </c>
      <c r="D159" s="199" t="s">
        <v>1192</v>
      </c>
      <c r="E159" s="200" t="n">
        <v>0.026</v>
      </c>
      <c r="F159" s="201" t="n">
        <v>22.45</v>
      </c>
      <c r="G159" s="201" t="n">
        <v>0.58</v>
      </c>
      <c r="H159" s="206"/>
      <c r="I159" s="206"/>
      <c r="J159" s="206"/>
      <c r="K159" s="206"/>
      <c r="L159" s="206"/>
      <c r="M159" s="206"/>
      <c r="N159" s="206"/>
      <c r="O159" s="206"/>
      <c r="P159" s="206"/>
      <c r="Q159" s="206"/>
      <c r="R159" s="206"/>
      <c r="S159" s="206"/>
      <c r="T159" s="206"/>
      <c r="U159" s="206"/>
      <c r="V159" s="206"/>
      <c r="W159" s="206"/>
      <c r="X159" s="206"/>
      <c r="Y159" s="206"/>
      <c r="Z159" s="206"/>
    </row>
    <row r="160" customFormat="false" ht="15" hidden="false" customHeight="false" outlineLevel="0" collapsed="false">
      <c r="A160" s="198" t="s">
        <v>1040</v>
      </c>
      <c r="B160" s="199" t="s">
        <v>1248</v>
      </c>
      <c r="C160" s="198" t="s">
        <v>1249</v>
      </c>
      <c r="D160" s="199" t="s">
        <v>1192</v>
      </c>
      <c r="E160" s="200" t="n">
        <v>0.12</v>
      </c>
      <c r="F160" s="201" t="n">
        <v>16.28</v>
      </c>
      <c r="G160" s="201" t="n">
        <v>1.95</v>
      </c>
      <c r="H160" s="206"/>
      <c r="I160" s="206"/>
      <c r="J160" s="206"/>
      <c r="K160" s="206"/>
      <c r="L160" s="206"/>
      <c r="M160" s="206"/>
      <c r="N160" s="206"/>
      <c r="O160" s="206"/>
      <c r="P160" s="206"/>
      <c r="Q160" s="206"/>
      <c r="R160" s="206"/>
      <c r="S160" s="206"/>
      <c r="T160" s="206"/>
      <c r="U160" s="206"/>
      <c r="V160" s="206"/>
      <c r="W160" s="206"/>
      <c r="X160" s="206"/>
      <c r="Y160" s="206"/>
      <c r="Z160" s="206"/>
    </row>
    <row r="161" customFormat="false" ht="15" hidden="false" customHeight="false" outlineLevel="0" collapsed="false">
      <c r="A161" s="202" t="s">
        <v>1043</v>
      </c>
      <c r="B161" s="203" t="s">
        <v>1280</v>
      </c>
      <c r="C161" s="202" t="s">
        <v>1281</v>
      </c>
      <c r="D161" s="203" t="s">
        <v>1202</v>
      </c>
      <c r="E161" s="204" t="n">
        <v>0.12</v>
      </c>
      <c r="F161" s="205" t="n">
        <v>13.03</v>
      </c>
      <c r="G161" s="205" t="n">
        <v>1.56</v>
      </c>
      <c r="H161" s="206"/>
      <c r="I161" s="206"/>
      <c r="J161" s="206"/>
      <c r="K161" s="206"/>
      <c r="L161" s="206"/>
      <c r="M161" s="206"/>
      <c r="N161" s="206"/>
      <c r="O161" s="206"/>
      <c r="P161" s="206"/>
      <c r="Q161" s="206"/>
      <c r="R161" s="206"/>
      <c r="S161" s="206"/>
      <c r="T161" s="206"/>
      <c r="U161" s="206"/>
      <c r="V161" s="206"/>
      <c r="W161" s="206"/>
      <c r="X161" s="206"/>
      <c r="Y161" s="206"/>
      <c r="Z161" s="206"/>
    </row>
    <row r="162" customFormat="false" ht="15" hidden="false" customHeight="false" outlineLevel="0" collapsed="false">
      <c r="A162" s="193"/>
      <c r="B162" s="194"/>
      <c r="C162" s="193"/>
      <c r="D162" s="193"/>
      <c r="E162" s="195"/>
      <c r="F162" s="196"/>
      <c r="G162" s="196"/>
      <c r="H162" s="206"/>
      <c r="I162" s="206"/>
      <c r="J162" s="206"/>
      <c r="K162" s="206"/>
      <c r="L162" s="206"/>
      <c r="M162" s="206"/>
      <c r="N162" s="206"/>
      <c r="O162" s="206"/>
      <c r="P162" s="206"/>
      <c r="Q162" s="206"/>
      <c r="R162" s="206"/>
      <c r="S162" s="206"/>
      <c r="T162" s="206"/>
      <c r="U162" s="206"/>
      <c r="V162" s="206"/>
      <c r="W162" s="206"/>
      <c r="X162" s="206"/>
      <c r="Y162" s="206"/>
      <c r="Z162" s="206"/>
    </row>
    <row r="163" customFormat="false" ht="15" hidden="false" customHeight="false" outlineLevel="0" collapsed="false">
      <c r="A163" s="183" t="s">
        <v>1282</v>
      </c>
      <c r="B163" s="184" t="s">
        <v>1028</v>
      </c>
      <c r="C163" s="183" t="s">
        <v>1029</v>
      </c>
      <c r="D163" s="184" t="s">
        <v>1030</v>
      </c>
      <c r="E163" s="185" t="s">
        <v>1031</v>
      </c>
      <c r="F163" s="197" t="s">
        <v>1032</v>
      </c>
      <c r="G163" s="197" t="s">
        <v>1033</v>
      </c>
      <c r="H163" s="206"/>
      <c r="I163" s="206"/>
      <c r="J163" s="206"/>
      <c r="K163" s="206"/>
      <c r="L163" s="206"/>
      <c r="M163" s="206"/>
      <c r="N163" s="206"/>
      <c r="O163" s="206"/>
      <c r="P163" s="206"/>
      <c r="Q163" s="206"/>
      <c r="R163" s="206"/>
      <c r="S163" s="206"/>
      <c r="T163" s="206"/>
      <c r="U163" s="206"/>
      <c r="V163" s="206"/>
      <c r="W163" s="206"/>
      <c r="X163" s="206"/>
      <c r="Y163" s="206"/>
      <c r="Z163" s="206"/>
    </row>
    <row r="164" customFormat="false" ht="15" hidden="false" customHeight="false" outlineLevel="0" collapsed="false">
      <c r="A164" s="189" t="s">
        <v>1034</v>
      </c>
      <c r="B164" s="190" t="s">
        <v>1283</v>
      </c>
      <c r="C164" s="189" t="s">
        <v>1284</v>
      </c>
      <c r="D164" s="190" t="s">
        <v>65</v>
      </c>
      <c r="E164" s="191" t="n">
        <v>1</v>
      </c>
      <c r="F164" s="192" t="n">
        <v>19.15</v>
      </c>
      <c r="G164" s="192" t="n">
        <v>19.15</v>
      </c>
      <c r="H164" s="206"/>
      <c r="I164" s="206"/>
      <c r="J164" s="206"/>
      <c r="K164" s="206"/>
      <c r="L164" s="206"/>
      <c r="M164" s="206"/>
      <c r="N164" s="206"/>
      <c r="O164" s="206"/>
      <c r="P164" s="206"/>
      <c r="Q164" s="206"/>
      <c r="R164" s="206"/>
      <c r="S164" s="206"/>
      <c r="T164" s="206"/>
      <c r="U164" s="206"/>
      <c r="V164" s="206"/>
      <c r="W164" s="206"/>
      <c r="X164" s="206"/>
      <c r="Y164" s="206"/>
      <c r="Z164" s="206"/>
    </row>
    <row r="165" customFormat="false" ht="15" hidden="false" customHeight="false" outlineLevel="0" collapsed="false">
      <c r="A165" s="198" t="s">
        <v>1040</v>
      </c>
      <c r="B165" s="199" t="s">
        <v>1285</v>
      </c>
      <c r="C165" s="198" t="s">
        <v>1286</v>
      </c>
      <c r="D165" s="199" t="s">
        <v>65</v>
      </c>
      <c r="E165" s="200" t="n">
        <v>1</v>
      </c>
      <c r="F165" s="201" t="n">
        <v>12.65</v>
      </c>
      <c r="G165" s="201" t="n">
        <v>12.65</v>
      </c>
      <c r="H165" s="206"/>
      <c r="I165" s="206"/>
      <c r="J165" s="206"/>
      <c r="K165" s="206"/>
      <c r="L165" s="206"/>
      <c r="M165" s="206"/>
      <c r="N165" s="206"/>
      <c r="O165" s="206"/>
      <c r="P165" s="206"/>
      <c r="Q165" s="206"/>
      <c r="R165" s="206"/>
      <c r="S165" s="206"/>
      <c r="T165" s="206"/>
      <c r="U165" s="206"/>
      <c r="V165" s="206"/>
      <c r="W165" s="206"/>
      <c r="X165" s="206"/>
      <c r="Y165" s="206"/>
      <c r="Z165" s="206"/>
    </row>
    <row r="166" customFormat="false" ht="15" hidden="false" customHeight="false" outlineLevel="0" collapsed="false">
      <c r="A166" s="198" t="s">
        <v>1040</v>
      </c>
      <c r="B166" s="199" t="s">
        <v>1287</v>
      </c>
      <c r="C166" s="198" t="s">
        <v>1257</v>
      </c>
      <c r="D166" s="199" t="s">
        <v>25</v>
      </c>
      <c r="E166" s="200" t="n">
        <v>0.2245</v>
      </c>
      <c r="F166" s="201" t="n">
        <v>16.55</v>
      </c>
      <c r="G166" s="201" t="n">
        <v>0.6</v>
      </c>
      <c r="H166" s="206"/>
      <c r="I166" s="206"/>
      <c r="J166" s="206"/>
      <c r="K166" s="206"/>
      <c r="L166" s="206"/>
      <c r="M166" s="206"/>
      <c r="N166" s="206"/>
      <c r="O166" s="206"/>
      <c r="P166" s="206"/>
      <c r="Q166" s="206"/>
      <c r="R166" s="206"/>
      <c r="S166" s="206"/>
      <c r="T166" s="206"/>
      <c r="U166" s="206"/>
      <c r="V166" s="206"/>
      <c r="W166" s="206"/>
      <c r="X166" s="206"/>
      <c r="Y166" s="206"/>
      <c r="Z166" s="206"/>
    </row>
    <row r="167" customFormat="false" ht="15" hidden="false" customHeight="false" outlineLevel="0" collapsed="false">
      <c r="A167" s="198" t="s">
        <v>1040</v>
      </c>
      <c r="B167" s="199" t="s">
        <v>1288</v>
      </c>
      <c r="C167" s="198" t="s">
        <v>1255</v>
      </c>
      <c r="D167" s="199" t="s">
        <v>25</v>
      </c>
      <c r="E167" s="200" t="n">
        <v>0.0367</v>
      </c>
      <c r="F167" s="201" t="n">
        <v>22.24</v>
      </c>
      <c r="G167" s="201" t="n">
        <v>4.99</v>
      </c>
      <c r="H167" s="206"/>
      <c r="I167" s="206"/>
      <c r="J167" s="206"/>
      <c r="K167" s="206"/>
      <c r="L167" s="206"/>
      <c r="M167" s="206"/>
      <c r="N167" s="206"/>
      <c r="O167" s="206"/>
      <c r="P167" s="206"/>
      <c r="Q167" s="206"/>
      <c r="R167" s="206"/>
      <c r="S167" s="206"/>
      <c r="T167" s="206"/>
      <c r="U167" s="206"/>
      <c r="V167" s="206"/>
      <c r="W167" s="206"/>
      <c r="X167" s="206"/>
      <c r="Y167" s="206"/>
      <c r="Z167" s="206"/>
    </row>
    <row r="168" customFormat="false" ht="15" hidden="false" customHeight="false" outlineLevel="0" collapsed="false">
      <c r="A168" s="202" t="s">
        <v>1043</v>
      </c>
      <c r="B168" s="203" t="s">
        <v>1289</v>
      </c>
      <c r="C168" s="202" t="s">
        <v>1290</v>
      </c>
      <c r="D168" s="203" t="s">
        <v>65</v>
      </c>
      <c r="E168" s="204" t="n">
        <v>0.025</v>
      </c>
      <c r="F168" s="205" t="n">
        <v>26.9</v>
      </c>
      <c r="G168" s="205" t="n">
        <v>0.67</v>
      </c>
      <c r="H168" s="206"/>
      <c r="I168" s="206"/>
      <c r="J168" s="206"/>
      <c r="K168" s="206"/>
      <c r="L168" s="206"/>
      <c r="M168" s="206"/>
      <c r="N168" s="206"/>
      <c r="O168" s="206"/>
      <c r="P168" s="206"/>
      <c r="Q168" s="206"/>
      <c r="R168" s="206"/>
      <c r="S168" s="206"/>
      <c r="T168" s="206"/>
      <c r="U168" s="206"/>
      <c r="V168" s="206"/>
      <c r="W168" s="206"/>
      <c r="X168" s="206"/>
      <c r="Y168" s="206"/>
      <c r="Z168" s="206"/>
    </row>
    <row r="169" customFormat="false" ht="15" hidden="false" customHeight="false" outlineLevel="0" collapsed="false">
      <c r="A169" s="202" t="s">
        <v>1043</v>
      </c>
      <c r="B169" s="203" t="s">
        <v>1291</v>
      </c>
      <c r="C169" s="202" t="s">
        <v>1292</v>
      </c>
      <c r="D169" s="203" t="s">
        <v>7</v>
      </c>
      <c r="E169" s="204" t="n">
        <v>1.19</v>
      </c>
      <c r="F169" s="205" t="n">
        <v>0.21</v>
      </c>
      <c r="G169" s="205" t="n">
        <v>0.24</v>
      </c>
      <c r="H169" s="206"/>
      <c r="I169" s="206"/>
      <c r="J169" s="206"/>
      <c r="K169" s="206"/>
      <c r="L169" s="206"/>
      <c r="M169" s="206"/>
      <c r="N169" s="206"/>
      <c r="O169" s="206"/>
      <c r="P169" s="206"/>
      <c r="Q169" s="206"/>
      <c r="R169" s="206"/>
      <c r="S169" s="206"/>
      <c r="T169" s="206"/>
      <c r="U169" s="206"/>
      <c r="V169" s="206"/>
      <c r="W169" s="206"/>
      <c r="X169" s="206"/>
      <c r="Y169" s="206"/>
      <c r="Z169" s="206"/>
    </row>
    <row r="170" customFormat="false" ht="15" hidden="false" customHeight="false" outlineLevel="0" collapsed="false">
      <c r="A170" s="193"/>
      <c r="B170" s="194"/>
      <c r="C170" s="193"/>
      <c r="D170" s="193"/>
      <c r="E170" s="195"/>
      <c r="F170" s="196"/>
      <c r="G170" s="196"/>
      <c r="H170" s="206"/>
      <c r="I170" s="206"/>
      <c r="J170" s="206"/>
      <c r="K170" s="206"/>
      <c r="L170" s="206"/>
      <c r="M170" s="206"/>
      <c r="N170" s="206"/>
      <c r="O170" s="206"/>
      <c r="P170" s="206"/>
      <c r="Q170" s="206"/>
      <c r="R170" s="206"/>
      <c r="S170" s="206"/>
      <c r="T170" s="206"/>
      <c r="U170" s="206"/>
      <c r="V170" s="206"/>
      <c r="W170" s="206"/>
      <c r="X170" s="206"/>
      <c r="Y170" s="206"/>
      <c r="Z170" s="206"/>
    </row>
    <row r="171" customFormat="false" ht="15" hidden="false" customHeight="false" outlineLevel="0" collapsed="false">
      <c r="A171" s="183" t="s">
        <v>1293</v>
      </c>
      <c r="B171" s="184" t="s">
        <v>1028</v>
      </c>
      <c r="C171" s="183" t="s">
        <v>1029</v>
      </c>
      <c r="D171" s="184" t="s">
        <v>1030</v>
      </c>
      <c r="E171" s="185" t="s">
        <v>1031</v>
      </c>
      <c r="F171" s="197" t="s">
        <v>1032</v>
      </c>
      <c r="G171" s="197" t="s">
        <v>1033</v>
      </c>
      <c r="H171" s="206"/>
      <c r="I171" s="206"/>
      <c r="J171" s="206"/>
      <c r="K171" s="206"/>
      <c r="L171" s="206"/>
      <c r="M171" s="206"/>
      <c r="N171" s="206"/>
      <c r="O171" s="206"/>
      <c r="P171" s="206"/>
      <c r="Q171" s="206"/>
      <c r="R171" s="206"/>
      <c r="S171" s="206"/>
      <c r="T171" s="206"/>
      <c r="U171" s="206"/>
      <c r="V171" s="206"/>
      <c r="W171" s="206"/>
      <c r="X171" s="206"/>
      <c r="Y171" s="206"/>
      <c r="Z171" s="206"/>
    </row>
    <row r="172" customFormat="false" ht="15" hidden="false" customHeight="false" outlineLevel="0" collapsed="false">
      <c r="A172" s="189" t="s">
        <v>1034</v>
      </c>
      <c r="B172" s="190" t="s">
        <v>1294</v>
      </c>
      <c r="C172" s="189" t="s">
        <v>1295</v>
      </c>
      <c r="D172" s="190" t="s">
        <v>65</v>
      </c>
      <c r="E172" s="191" t="n">
        <v>1</v>
      </c>
      <c r="F172" s="192" t="n">
        <v>18.16</v>
      </c>
      <c r="G172" s="192" t="n">
        <v>18.16</v>
      </c>
      <c r="H172" s="206"/>
      <c r="I172" s="206"/>
      <c r="J172" s="206"/>
      <c r="K172" s="206"/>
      <c r="L172" s="206"/>
      <c r="M172" s="206"/>
      <c r="N172" s="206"/>
      <c r="O172" s="206"/>
      <c r="P172" s="206"/>
      <c r="Q172" s="206"/>
      <c r="R172" s="206"/>
      <c r="S172" s="206"/>
      <c r="T172" s="206"/>
      <c r="U172" s="206"/>
      <c r="V172" s="206"/>
      <c r="W172" s="206"/>
      <c r="X172" s="206"/>
      <c r="Y172" s="206"/>
      <c r="Z172" s="206"/>
    </row>
    <row r="173" customFormat="false" ht="15" hidden="false" customHeight="false" outlineLevel="0" collapsed="false">
      <c r="A173" s="198" t="s">
        <v>1040</v>
      </c>
      <c r="B173" s="199" t="s">
        <v>1296</v>
      </c>
      <c r="C173" s="198" t="s">
        <v>1297</v>
      </c>
      <c r="D173" s="199" t="s">
        <v>65</v>
      </c>
      <c r="E173" s="200" t="n">
        <v>1</v>
      </c>
      <c r="F173" s="201" t="n">
        <v>13.03</v>
      </c>
      <c r="G173" s="201" t="n">
        <v>13.03</v>
      </c>
      <c r="H173" s="206"/>
      <c r="I173" s="206"/>
      <c r="J173" s="206"/>
      <c r="K173" s="206"/>
      <c r="L173" s="206"/>
      <c r="M173" s="206"/>
      <c r="N173" s="206"/>
      <c r="O173" s="206"/>
      <c r="P173" s="206"/>
      <c r="Q173" s="206"/>
      <c r="R173" s="206"/>
      <c r="S173" s="206"/>
      <c r="T173" s="206"/>
      <c r="U173" s="206"/>
      <c r="V173" s="206"/>
      <c r="W173" s="206"/>
      <c r="X173" s="206"/>
      <c r="Y173" s="206"/>
      <c r="Z173" s="206"/>
    </row>
    <row r="174" customFormat="false" ht="15" hidden="false" customHeight="false" outlineLevel="0" collapsed="false">
      <c r="A174" s="198" t="s">
        <v>1040</v>
      </c>
      <c r="B174" s="199" t="s">
        <v>1288</v>
      </c>
      <c r="C174" s="198" t="s">
        <v>1255</v>
      </c>
      <c r="D174" s="199" t="s">
        <v>25</v>
      </c>
      <c r="E174" s="200" t="n">
        <v>0.028</v>
      </c>
      <c r="F174" s="201" t="n">
        <v>16.55</v>
      </c>
      <c r="G174" s="201" t="n">
        <v>0.46</v>
      </c>
      <c r="H174" s="206"/>
      <c r="I174" s="206"/>
      <c r="J174" s="206"/>
      <c r="K174" s="206"/>
      <c r="L174" s="206"/>
      <c r="M174" s="206"/>
      <c r="N174" s="206"/>
      <c r="O174" s="206"/>
      <c r="P174" s="206"/>
      <c r="Q174" s="206"/>
      <c r="R174" s="206"/>
      <c r="S174" s="206"/>
      <c r="T174" s="206"/>
      <c r="U174" s="206"/>
      <c r="V174" s="206"/>
      <c r="W174" s="206"/>
      <c r="X174" s="206"/>
      <c r="Y174" s="206"/>
      <c r="Z174" s="206"/>
    </row>
    <row r="175" customFormat="false" ht="15" hidden="false" customHeight="false" outlineLevel="0" collapsed="false">
      <c r="A175" s="198" t="s">
        <v>1040</v>
      </c>
      <c r="B175" s="199" t="s">
        <v>1287</v>
      </c>
      <c r="C175" s="198" t="s">
        <v>1257</v>
      </c>
      <c r="D175" s="199" t="s">
        <v>25</v>
      </c>
      <c r="E175" s="200" t="n">
        <v>0.1713</v>
      </c>
      <c r="F175" s="201" t="n">
        <v>22.24</v>
      </c>
      <c r="G175" s="201" t="n">
        <v>3.8</v>
      </c>
      <c r="H175" s="206"/>
      <c r="I175" s="206"/>
      <c r="J175" s="206"/>
      <c r="K175" s="206"/>
      <c r="L175" s="206"/>
      <c r="M175" s="206"/>
      <c r="N175" s="206"/>
      <c r="O175" s="206"/>
      <c r="P175" s="206"/>
      <c r="Q175" s="206"/>
      <c r="R175" s="206"/>
      <c r="S175" s="206"/>
      <c r="T175" s="206"/>
      <c r="U175" s="206"/>
      <c r="V175" s="206"/>
      <c r="W175" s="206"/>
      <c r="X175" s="206"/>
      <c r="Y175" s="206"/>
      <c r="Z175" s="206"/>
    </row>
    <row r="176" customFormat="false" ht="15" hidden="false" customHeight="false" outlineLevel="0" collapsed="false">
      <c r="A176" s="202" t="s">
        <v>1043</v>
      </c>
      <c r="B176" s="203" t="s">
        <v>1289</v>
      </c>
      <c r="C176" s="202" t="s">
        <v>1290</v>
      </c>
      <c r="D176" s="203" t="s">
        <v>65</v>
      </c>
      <c r="E176" s="204" t="n">
        <v>0.025</v>
      </c>
      <c r="F176" s="205" t="n">
        <v>26.9</v>
      </c>
      <c r="G176" s="205" t="n">
        <v>0.67</v>
      </c>
      <c r="H176" s="206"/>
      <c r="I176" s="206"/>
      <c r="J176" s="206"/>
      <c r="K176" s="206"/>
      <c r="L176" s="206"/>
      <c r="M176" s="206"/>
      <c r="N176" s="206"/>
      <c r="O176" s="206"/>
      <c r="P176" s="206"/>
      <c r="Q176" s="206"/>
      <c r="R176" s="206"/>
      <c r="S176" s="206"/>
      <c r="T176" s="206"/>
      <c r="U176" s="206"/>
      <c r="V176" s="206"/>
      <c r="W176" s="206"/>
      <c r="X176" s="206"/>
      <c r="Y176" s="206"/>
      <c r="Z176" s="206"/>
    </row>
    <row r="177" customFormat="false" ht="15" hidden="false" customHeight="false" outlineLevel="0" collapsed="false">
      <c r="A177" s="202" t="s">
        <v>1043</v>
      </c>
      <c r="B177" s="203" t="s">
        <v>1291</v>
      </c>
      <c r="C177" s="202" t="s">
        <v>1292</v>
      </c>
      <c r="D177" s="203" t="s">
        <v>7</v>
      </c>
      <c r="E177" s="204" t="n">
        <v>0.97</v>
      </c>
      <c r="F177" s="205" t="n">
        <v>0.21</v>
      </c>
      <c r="G177" s="205" t="n">
        <v>0.2</v>
      </c>
      <c r="H177" s="206"/>
      <c r="I177" s="206"/>
      <c r="J177" s="206"/>
      <c r="K177" s="206"/>
      <c r="L177" s="206"/>
      <c r="M177" s="206"/>
      <c r="N177" s="206"/>
      <c r="O177" s="206"/>
      <c r="P177" s="206"/>
      <c r="Q177" s="206"/>
      <c r="R177" s="206"/>
      <c r="S177" s="206"/>
      <c r="T177" s="206"/>
      <c r="U177" s="206"/>
      <c r="V177" s="206"/>
      <c r="W177" s="206"/>
      <c r="X177" s="206"/>
      <c r="Y177" s="206"/>
      <c r="Z177" s="206"/>
    </row>
    <row r="178" customFormat="false" ht="15" hidden="false" customHeight="false" outlineLevel="0" collapsed="false">
      <c r="A178" s="193"/>
      <c r="B178" s="194"/>
      <c r="C178" s="193"/>
      <c r="D178" s="193"/>
      <c r="E178" s="195"/>
      <c r="F178" s="196"/>
      <c r="G178" s="196"/>
      <c r="H178" s="206"/>
      <c r="I178" s="206"/>
      <c r="J178" s="206"/>
      <c r="K178" s="206"/>
      <c r="L178" s="206"/>
      <c r="M178" s="206"/>
      <c r="N178" s="206"/>
      <c r="O178" s="206"/>
      <c r="P178" s="206"/>
      <c r="Q178" s="206"/>
      <c r="R178" s="206"/>
      <c r="S178" s="206"/>
      <c r="T178" s="206"/>
      <c r="U178" s="206"/>
      <c r="V178" s="206"/>
      <c r="W178" s="206"/>
      <c r="X178" s="206"/>
      <c r="Y178" s="206"/>
      <c r="Z178" s="206"/>
    </row>
    <row r="179" customFormat="false" ht="15" hidden="false" customHeight="false" outlineLevel="0" collapsed="false">
      <c r="A179" s="183" t="s">
        <v>1298</v>
      </c>
      <c r="B179" s="184" t="s">
        <v>1028</v>
      </c>
      <c r="C179" s="183" t="s">
        <v>1029</v>
      </c>
      <c r="D179" s="184" t="s">
        <v>1030</v>
      </c>
      <c r="E179" s="185" t="s">
        <v>1031</v>
      </c>
      <c r="F179" s="197" t="s">
        <v>1032</v>
      </c>
      <c r="G179" s="197" t="s">
        <v>1033</v>
      </c>
      <c r="H179" s="206"/>
      <c r="I179" s="206"/>
      <c r="J179" s="206"/>
      <c r="K179" s="206"/>
      <c r="L179" s="206"/>
      <c r="M179" s="206"/>
      <c r="N179" s="206"/>
      <c r="O179" s="206"/>
      <c r="P179" s="206"/>
      <c r="Q179" s="206"/>
      <c r="R179" s="206"/>
      <c r="S179" s="206"/>
      <c r="T179" s="206"/>
      <c r="U179" s="206"/>
      <c r="V179" s="206"/>
      <c r="W179" s="206"/>
      <c r="X179" s="206"/>
      <c r="Y179" s="206"/>
      <c r="Z179" s="206"/>
    </row>
    <row r="180" customFormat="false" ht="15" hidden="false" customHeight="false" outlineLevel="0" collapsed="false">
      <c r="A180" s="189" t="s">
        <v>1034</v>
      </c>
      <c r="B180" s="190" t="s">
        <v>1299</v>
      </c>
      <c r="C180" s="189" t="s">
        <v>1300</v>
      </c>
      <c r="D180" s="190" t="s">
        <v>65</v>
      </c>
      <c r="E180" s="191" t="n">
        <v>1</v>
      </c>
      <c r="F180" s="192" t="n">
        <v>17.07</v>
      </c>
      <c r="G180" s="192" t="n">
        <v>17.07</v>
      </c>
      <c r="H180" s="206"/>
      <c r="I180" s="206"/>
      <c r="J180" s="206"/>
      <c r="K180" s="206"/>
      <c r="L180" s="206"/>
      <c r="M180" s="206"/>
      <c r="N180" s="206"/>
      <c r="O180" s="206"/>
      <c r="P180" s="206"/>
      <c r="Q180" s="206"/>
      <c r="R180" s="206"/>
      <c r="S180" s="206"/>
      <c r="T180" s="206"/>
      <c r="U180" s="206"/>
      <c r="V180" s="206"/>
      <c r="W180" s="206"/>
      <c r="X180" s="206"/>
      <c r="Y180" s="206"/>
      <c r="Z180" s="206"/>
    </row>
    <row r="181" customFormat="false" ht="15" hidden="false" customHeight="false" outlineLevel="0" collapsed="false">
      <c r="A181" s="198" t="s">
        <v>1040</v>
      </c>
      <c r="B181" s="199" t="s">
        <v>1301</v>
      </c>
      <c r="C181" s="198" t="s">
        <v>1302</v>
      </c>
      <c r="D181" s="199" t="s">
        <v>65</v>
      </c>
      <c r="E181" s="200" t="n">
        <v>1</v>
      </c>
      <c r="F181" s="201" t="n">
        <v>13.07</v>
      </c>
      <c r="G181" s="201" t="n">
        <v>13.07</v>
      </c>
      <c r="H181" s="206"/>
      <c r="I181" s="206"/>
      <c r="J181" s="206"/>
      <c r="K181" s="206"/>
      <c r="L181" s="206"/>
      <c r="M181" s="206"/>
      <c r="N181" s="206"/>
      <c r="O181" s="206"/>
      <c r="P181" s="206"/>
      <c r="Q181" s="206"/>
      <c r="R181" s="206"/>
      <c r="S181" s="206"/>
      <c r="T181" s="206"/>
      <c r="U181" s="206"/>
      <c r="V181" s="206"/>
      <c r="W181" s="206"/>
      <c r="X181" s="206"/>
      <c r="Y181" s="206"/>
      <c r="Z181" s="206"/>
    </row>
    <row r="182" customFormat="false" ht="15" hidden="false" customHeight="false" outlineLevel="0" collapsed="false">
      <c r="A182" s="198" t="s">
        <v>1040</v>
      </c>
      <c r="B182" s="199" t="s">
        <v>1288</v>
      </c>
      <c r="C182" s="198" t="s">
        <v>1255</v>
      </c>
      <c r="D182" s="199" t="s">
        <v>25</v>
      </c>
      <c r="E182" s="200" t="n">
        <v>0.0209</v>
      </c>
      <c r="F182" s="201" t="n">
        <v>16.55</v>
      </c>
      <c r="G182" s="201" t="n">
        <v>0.34</v>
      </c>
      <c r="H182" s="206"/>
      <c r="I182" s="206"/>
      <c r="J182" s="206"/>
      <c r="K182" s="206"/>
      <c r="L182" s="206"/>
      <c r="M182" s="206"/>
      <c r="N182" s="206"/>
      <c r="O182" s="206"/>
      <c r="P182" s="206"/>
      <c r="Q182" s="206"/>
      <c r="R182" s="206"/>
      <c r="S182" s="206"/>
      <c r="T182" s="206"/>
      <c r="U182" s="206"/>
      <c r="V182" s="206"/>
      <c r="W182" s="206"/>
      <c r="X182" s="206"/>
      <c r="Y182" s="206"/>
      <c r="Z182" s="206"/>
    </row>
    <row r="183" customFormat="false" ht="15" hidden="false" customHeight="false" outlineLevel="0" collapsed="false">
      <c r="A183" s="198" t="s">
        <v>1040</v>
      </c>
      <c r="B183" s="199" t="s">
        <v>1287</v>
      </c>
      <c r="C183" s="198" t="s">
        <v>1257</v>
      </c>
      <c r="D183" s="199" t="s">
        <v>25</v>
      </c>
      <c r="E183" s="200" t="n">
        <v>0.1278</v>
      </c>
      <c r="F183" s="201" t="n">
        <v>22.24</v>
      </c>
      <c r="G183" s="201" t="n">
        <v>2.84</v>
      </c>
      <c r="H183" s="206"/>
      <c r="I183" s="206"/>
      <c r="J183" s="206"/>
      <c r="K183" s="206"/>
      <c r="L183" s="206"/>
      <c r="M183" s="206"/>
      <c r="N183" s="206"/>
      <c r="O183" s="206"/>
      <c r="P183" s="206"/>
      <c r="Q183" s="206"/>
      <c r="R183" s="206"/>
      <c r="S183" s="206"/>
      <c r="T183" s="206"/>
      <c r="U183" s="206"/>
      <c r="V183" s="206"/>
      <c r="W183" s="206"/>
      <c r="X183" s="206"/>
      <c r="Y183" s="206"/>
      <c r="Z183" s="206"/>
    </row>
    <row r="184" customFormat="false" ht="15" hidden="false" customHeight="false" outlineLevel="0" collapsed="false">
      <c r="A184" s="202" t="s">
        <v>1043</v>
      </c>
      <c r="B184" s="203" t="s">
        <v>1289</v>
      </c>
      <c r="C184" s="202" t="s">
        <v>1290</v>
      </c>
      <c r="D184" s="203" t="s">
        <v>65</v>
      </c>
      <c r="E184" s="204" t="n">
        <v>0.025</v>
      </c>
      <c r="F184" s="205" t="n">
        <v>26.9</v>
      </c>
      <c r="G184" s="205" t="n">
        <v>0.67</v>
      </c>
      <c r="H184" s="206"/>
      <c r="I184" s="206"/>
      <c r="J184" s="206"/>
      <c r="K184" s="206"/>
      <c r="L184" s="206"/>
      <c r="M184" s="206"/>
      <c r="N184" s="206"/>
      <c r="O184" s="206"/>
      <c r="P184" s="206"/>
      <c r="Q184" s="206"/>
      <c r="R184" s="206"/>
      <c r="S184" s="206"/>
      <c r="T184" s="206"/>
      <c r="U184" s="206"/>
      <c r="V184" s="206"/>
      <c r="W184" s="206"/>
      <c r="X184" s="206"/>
      <c r="Y184" s="206"/>
      <c r="Z184" s="206"/>
    </row>
    <row r="185" customFormat="false" ht="15" hidden="false" customHeight="false" outlineLevel="0" collapsed="false">
      <c r="A185" s="202" t="s">
        <v>1043</v>
      </c>
      <c r="B185" s="203" t="s">
        <v>1291</v>
      </c>
      <c r="C185" s="202" t="s">
        <v>1292</v>
      </c>
      <c r="D185" s="203" t="s">
        <v>7</v>
      </c>
      <c r="E185" s="204" t="n">
        <v>0.743</v>
      </c>
      <c r="F185" s="205" t="n">
        <v>0.21</v>
      </c>
      <c r="G185" s="205" t="n">
        <v>0.15</v>
      </c>
      <c r="H185" s="206"/>
      <c r="I185" s="206"/>
      <c r="J185" s="206"/>
      <c r="K185" s="206"/>
      <c r="L185" s="206"/>
      <c r="M185" s="206"/>
      <c r="N185" s="206"/>
      <c r="O185" s="206"/>
      <c r="P185" s="206"/>
      <c r="Q185" s="206"/>
      <c r="R185" s="206"/>
      <c r="S185" s="206"/>
      <c r="T185" s="206"/>
      <c r="U185" s="206"/>
      <c r="V185" s="206"/>
      <c r="W185" s="206"/>
      <c r="X185" s="206"/>
      <c r="Y185" s="206"/>
      <c r="Z185" s="206"/>
    </row>
    <row r="186" customFormat="false" ht="15" hidden="false" customHeight="false" outlineLevel="0" collapsed="false">
      <c r="A186" s="193"/>
      <c r="B186" s="194"/>
      <c r="C186" s="193"/>
      <c r="D186" s="193"/>
      <c r="E186" s="195"/>
      <c r="F186" s="196"/>
      <c r="G186" s="196"/>
      <c r="H186" s="206"/>
      <c r="I186" s="206"/>
      <c r="J186" s="206"/>
      <c r="K186" s="206"/>
      <c r="L186" s="206"/>
      <c r="M186" s="206"/>
      <c r="N186" s="206"/>
      <c r="O186" s="206"/>
      <c r="P186" s="206"/>
      <c r="Q186" s="206"/>
      <c r="R186" s="206"/>
      <c r="S186" s="206"/>
      <c r="T186" s="206"/>
      <c r="U186" s="206"/>
      <c r="V186" s="206"/>
      <c r="W186" s="206"/>
      <c r="X186" s="206"/>
      <c r="Y186" s="206"/>
      <c r="Z186" s="206"/>
    </row>
    <row r="187" customFormat="false" ht="15" hidden="false" customHeight="false" outlineLevel="0" collapsed="false">
      <c r="A187" s="183" t="s">
        <v>1303</v>
      </c>
      <c r="B187" s="184" t="s">
        <v>1028</v>
      </c>
      <c r="C187" s="183" t="s">
        <v>1029</v>
      </c>
      <c r="D187" s="184" t="s">
        <v>1030</v>
      </c>
      <c r="E187" s="185" t="s">
        <v>1031</v>
      </c>
      <c r="F187" s="197" t="s">
        <v>1032</v>
      </c>
      <c r="G187" s="197" t="s">
        <v>1033</v>
      </c>
      <c r="H187" s="206"/>
      <c r="I187" s="206"/>
      <c r="J187" s="206"/>
      <c r="K187" s="206"/>
      <c r="L187" s="206"/>
      <c r="M187" s="206"/>
      <c r="N187" s="206"/>
      <c r="O187" s="206"/>
      <c r="P187" s="206"/>
      <c r="Q187" s="206"/>
      <c r="R187" s="206"/>
      <c r="S187" s="206"/>
      <c r="T187" s="206"/>
      <c r="U187" s="206"/>
      <c r="V187" s="206"/>
      <c r="W187" s="206"/>
      <c r="X187" s="206"/>
      <c r="Y187" s="206"/>
      <c r="Z187" s="206"/>
    </row>
    <row r="188" customFormat="false" ht="15" hidden="false" customHeight="false" outlineLevel="0" collapsed="false">
      <c r="A188" s="189" t="s">
        <v>1034</v>
      </c>
      <c r="B188" s="190" t="s">
        <v>1304</v>
      </c>
      <c r="C188" s="189" t="s">
        <v>1305</v>
      </c>
      <c r="D188" s="190" t="s">
        <v>65</v>
      </c>
      <c r="E188" s="191" t="n">
        <v>1</v>
      </c>
      <c r="F188" s="192" t="n">
        <v>15.25</v>
      </c>
      <c r="G188" s="192" t="n">
        <v>15.25</v>
      </c>
      <c r="H188" s="206"/>
      <c r="I188" s="206"/>
      <c r="J188" s="206"/>
      <c r="K188" s="206"/>
      <c r="L188" s="206"/>
      <c r="M188" s="206"/>
      <c r="N188" s="206"/>
      <c r="O188" s="206"/>
      <c r="P188" s="206"/>
      <c r="Q188" s="206"/>
      <c r="R188" s="206"/>
      <c r="S188" s="206"/>
      <c r="T188" s="206"/>
      <c r="U188" s="206"/>
      <c r="V188" s="206"/>
      <c r="W188" s="206"/>
      <c r="X188" s="206"/>
      <c r="Y188" s="206"/>
      <c r="Z188" s="206"/>
    </row>
    <row r="189" customFormat="false" ht="15" hidden="false" customHeight="false" outlineLevel="0" collapsed="false">
      <c r="A189" s="198" t="s">
        <v>1040</v>
      </c>
      <c r="B189" s="199" t="s">
        <v>1306</v>
      </c>
      <c r="C189" s="198" t="s">
        <v>1307</v>
      </c>
      <c r="D189" s="199" t="s">
        <v>65</v>
      </c>
      <c r="E189" s="200" t="n">
        <v>1</v>
      </c>
      <c r="F189" s="201" t="n">
        <v>12.1</v>
      </c>
      <c r="G189" s="201" t="n">
        <v>12.1</v>
      </c>
      <c r="H189" s="206"/>
      <c r="I189" s="206"/>
      <c r="J189" s="206"/>
      <c r="K189" s="206"/>
      <c r="L189" s="206"/>
      <c r="M189" s="206"/>
      <c r="N189" s="206"/>
      <c r="O189" s="206"/>
      <c r="P189" s="206"/>
      <c r="Q189" s="206"/>
      <c r="R189" s="206"/>
      <c r="S189" s="206"/>
      <c r="T189" s="206"/>
      <c r="U189" s="206"/>
      <c r="V189" s="206"/>
      <c r="W189" s="206"/>
      <c r="X189" s="206"/>
      <c r="Y189" s="206"/>
      <c r="Z189" s="206"/>
    </row>
    <row r="190" customFormat="false" ht="15" hidden="false" customHeight="false" outlineLevel="0" collapsed="false">
      <c r="A190" s="198" t="s">
        <v>1040</v>
      </c>
      <c r="B190" s="199" t="s">
        <v>1288</v>
      </c>
      <c r="C190" s="198" t="s">
        <v>1255</v>
      </c>
      <c r="D190" s="199" t="s">
        <v>25</v>
      </c>
      <c r="E190" s="200" t="n">
        <v>0.0156</v>
      </c>
      <c r="F190" s="201" t="n">
        <v>16.55</v>
      </c>
      <c r="G190" s="201" t="n">
        <v>0.25</v>
      </c>
      <c r="H190" s="206"/>
      <c r="I190" s="206"/>
      <c r="J190" s="206"/>
      <c r="K190" s="206"/>
      <c r="L190" s="206"/>
      <c r="M190" s="206"/>
      <c r="N190" s="206"/>
      <c r="O190" s="206"/>
      <c r="P190" s="206"/>
      <c r="Q190" s="206"/>
      <c r="R190" s="206"/>
      <c r="S190" s="206"/>
      <c r="T190" s="206"/>
      <c r="U190" s="206"/>
      <c r="V190" s="206"/>
      <c r="W190" s="206"/>
      <c r="X190" s="206"/>
      <c r="Y190" s="206"/>
      <c r="Z190" s="206"/>
    </row>
    <row r="191" customFormat="false" ht="15" hidden="false" customHeight="false" outlineLevel="0" collapsed="false">
      <c r="A191" s="198" t="s">
        <v>1040</v>
      </c>
      <c r="B191" s="199" t="s">
        <v>1287</v>
      </c>
      <c r="C191" s="198" t="s">
        <v>1257</v>
      </c>
      <c r="D191" s="199" t="s">
        <v>25</v>
      </c>
      <c r="E191" s="200" t="n">
        <v>0.0956</v>
      </c>
      <c r="F191" s="201" t="n">
        <v>22.24</v>
      </c>
      <c r="G191" s="201" t="n">
        <v>2.12</v>
      </c>
      <c r="H191" s="206"/>
      <c r="I191" s="206"/>
      <c r="J191" s="206"/>
      <c r="K191" s="206"/>
      <c r="L191" s="206"/>
      <c r="M191" s="206"/>
      <c r="N191" s="206"/>
      <c r="O191" s="206"/>
      <c r="P191" s="206"/>
      <c r="Q191" s="206"/>
      <c r="R191" s="206"/>
      <c r="S191" s="206"/>
      <c r="T191" s="206"/>
      <c r="U191" s="206"/>
      <c r="V191" s="206"/>
      <c r="W191" s="206"/>
      <c r="X191" s="206"/>
      <c r="Y191" s="206"/>
      <c r="Z191" s="206"/>
    </row>
    <row r="192" customFormat="false" ht="15" hidden="false" customHeight="false" outlineLevel="0" collapsed="false">
      <c r="A192" s="202" t="s">
        <v>1043</v>
      </c>
      <c r="B192" s="203" t="s">
        <v>1289</v>
      </c>
      <c r="C192" s="202" t="s">
        <v>1290</v>
      </c>
      <c r="D192" s="203" t="s">
        <v>65</v>
      </c>
      <c r="E192" s="204" t="n">
        <v>0.025</v>
      </c>
      <c r="F192" s="205" t="n">
        <v>26.9</v>
      </c>
      <c r="G192" s="205" t="n">
        <v>0.67</v>
      </c>
      <c r="H192" s="206"/>
      <c r="I192" s="206"/>
      <c r="J192" s="206"/>
      <c r="K192" s="206"/>
      <c r="L192" s="206"/>
      <c r="M192" s="206"/>
      <c r="N192" s="206"/>
      <c r="O192" s="206"/>
      <c r="P192" s="206"/>
      <c r="Q192" s="206"/>
      <c r="R192" s="206"/>
      <c r="S192" s="206"/>
      <c r="T192" s="206"/>
      <c r="U192" s="206"/>
      <c r="V192" s="206"/>
      <c r="W192" s="206"/>
      <c r="X192" s="206"/>
      <c r="Y192" s="206"/>
      <c r="Z192" s="206"/>
    </row>
    <row r="193" customFormat="false" ht="15" hidden="false" customHeight="false" outlineLevel="0" collapsed="false">
      <c r="A193" s="202" t="s">
        <v>1043</v>
      </c>
      <c r="B193" s="203" t="s">
        <v>1291</v>
      </c>
      <c r="C193" s="202" t="s">
        <v>1292</v>
      </c>
      <c r="D193" s="203" t="s">
        <v>7</v>
      </c>
      <c r="E193" s="204" t="n">
        <v>0.543</v>
      </c>
      <c r="F193" s="205" t="n">
        <v>0.21</v>
      </c>
      <c r="G193" s="205" t="n">
        <v>0.11</v>
      </c>
      <c r="H193" s="206"/>
      <c r="I193" s="206"/>
      <c r="J193" s="206"/>
      <c r="K193" s="206"/>
      <c r="L193" s="206"/>
      <c r="M193" s="206"/>
      <c r="N193" s="206"/>
      <c r="O193" s="206"/>
      <c r="P193" s="206"/>
      <c r="Q193" s="206"/>
      <c r="R193" s="206"/>
      <c r="S193" s="206"/>
      <c r="T193" s="206"/>
      <c r="U193" s="206"/>
      <c r="V193" s="206"/>
      <c r="W193" s="206"/>
      <c r="X193" s="206"/>
      <c r="Y193" s="206"/>
      <c r="Z193" s="206"/>
    </row>
    <row r="194" customFormat="false" ht="15" hidden="false" customHeight="false" outlineLevel="0" collapsed="false">
      <c r="A194" s="193"/>
      <c r="B194" s="194"/>
      <c r="C194" s="193"/>
      <c r="D194" s="193"/>
      <c r="E194" s="195"/>
      <c r="F194" s="196"/>
      <c r="G194" s="196"/>
      <c r="H194" s="206"/>
      <c r="I194" s="206"/>
      <c r="J194" s="206"/>
      <c r="K194" s="206"/>
      <c r="L194" s="206"/>
      <c r="M194" s="206"/>
      <c r="N194" s="206"/>
      <c r="O194" s="206"/>
      <c r="P194" s="206"/>
      <c r="Q194" s="206"/>
      <c r="R194" s="206"/>
      <c r="S194" s="206"/>
      <c r="T194" s="206"/>
      <c r="U194" s="206"/>
      <c r="V194" s="206"/>
      <c r="W194" s="206"/>
      <c r="X194" s="206"/>
      <c r="Y194" s="206"/>
      <c r="Z194" s="206"/>
    </row>
    <row r="195" customFormat="false" ht="15" hidden="false" customHeight="false" outlineLevel="0" collapsed="false">
      <c r="A195" s="183" t="s">
        <v>1308</v>
      </c>
      <c r="B195" s="184" t="s">
        <v>1028</v>
      </c>
      <c r="C195" s="183" t="s">
        <v>1029</v>
      </c>
      <c r="D195" s="184" t="s">
        <v>1030</v>
      </c>
      <c r="E195" s="185" t="s">
        <v>1031</v>
      </c>
      <c r="F195" s="197" t="s">
        <v>1032</v>
      </c>
      <c r="G195" s="197" t="s">
        <v>1033</v>
      </c>
      <c r="H195" s="206"/>
      <c r="I195" s="206"/>
      <c r="J195" s="206"/>
      <c r="K195" s="206"/>
      <c r="L195" s="206"/>
      <c r="M195" s="206"/>
      <c r="N195" s="206"/>
      <c r="O195" s="206"/>
      <c r="P195" s="206"/>
      <c r="Q195" s="206"/>
      <c r="R195" s="206"/>
      <c r="S195" s="206"/>
      <c r="T195" s="206"/>
      <c r="U195" s="206"/>
      <c r="V195" s="206"/>
      <c r="W195" s="206"/>
      <c r="X195" s="206"/>
      <c r="Y195" s="206"/>
      <c r="Z195" s="206"/>
    </row>
    <row r="196" customFormat="false" ht="15" hidden="false" customHeight="false" outlineLevel="0" collapsed="false">
      <c r="A196" s="189" t="s">
        <v>1034</v>
      </c>
      <c r="B196" s="190" t="s">
        <v>1309</v>
      </c>
      <c r="C196" s="189" t="s">
        <v>1310</v>
      </c>
      <c r="D196" s="190" t="s">
        <v>65</v>
      </c>
      <c r="E196" s="191" t="n">
        <v>1</v>
      </c>
      <c r="F196" s="192" t="n">
        <v>12.86</v>
      </c>
      <c r="G196" s="192" t="n">
        <v>12.86</v>
      </c>
      <c r="H196" s="206"/>
      <c r="I196" s="206"/>
      <c r="J196" s="206"/>
      <c r="K196" s="206"/>
      <c r="L196" s="206"/>
      <c r="M196" s="206"/>
      <c r="N196" s="206"/>
      <c r="O196" s="206"/>
      <c r="P196" s="206"/>
      <c r="Q196" s="206"/>
      <c r="R196" s="206"/>
      <c r="S196" s="206"/>
      <c r="T196" s="206"/>
      <c r="U196" s="206"/>
      <c r="V196" s="206"/>
      <c r="W196" s="206"/>
      <c r="X196" s="206"/>
      <c r="Y196" s="206"/>
      <c r="Z196" s="206"/>
    </row>
    <row r="197" customFormat="false" ht="15" hidden="false" customHeight="false" outlineLevel="0" collapsed="false">
      <c r="A197" s="198" t="s">
        <v>1040</v>
      </c>
      <c r="B197" s="199" t="s">
        <v>1311</v>
      </c>
      <c r="C197" s="198" t="s">
        <v>1312</v>
      </c>
      <c r="D197" s="199" t="s">
        <v>65</v>
      </c>
      <c r="E197" s="200" t="n">
        <v>1</v>
      </c>
      <c r="F197" s="201" t="n">
        <v>10.39</v>
      </c>
      <c r="G197" s="201" t="n">
        <v>10.39</v>
      </c>
      <c r="H197" s="206"/>
      <c r="I197" s="206"/>
      <c r="J197" s="206"/>
      <c r="K197" s="206"/>
      <c r="L197" s="206"/>
      <c r="M197" s="206"/>
      <c r="N197" s="206"/>
      <c r="O197" s="206"/>
      <c r="P197" s="206"/>
      <c r="Q197" s="206"/>
      <c r="R197" s="206"/>
      <c r="S197" s="206"/>
      <c r="T197" s="206"/>
      <c r="U197" s="206"/>
      <c r="V197" s="206"/>
      <c r="W197" s="206"/>
      <c r="X197" s="206"/>
      <c r="Y197" s="206"/>
      <c r="Z197" s="206"/>
    </row>
    <row r="198" customFormat="false" ht="15" hidden="false" customHeight="false" outlineLevel="0" collapsed="false">
      <c r="A198" s="198" t="s">
        <v>1040</v>
      </c>
      <c r="B198" s="199" t="s">
        <v>1287</v>
      </c>
      <c r="C198" s="198" t="s">
        <v>1257</v>
      </c>
      <c r="D198" s="199" t="s">
        <v>25</v>
      </c>
      <c r="E198" s="200" t="n">
        <v>0.0698</v>
      </c>
      <c r="F198" s="201" t="n">
        <v>16.55</v>
      </c>
      <c r="G198" s="201" t="n">
        <v>0.18</v>
      </c>
      <c r="H198" s="206"/>
      <c r="I198" s="206"/>
      <c r="J198" s="206"/>
      <c r="K198" s="206"/>
      <c r="L198" s="206"/>
      <c r="M198" s="206"/>
      <c r="N198" s="206"/>
      <c r="O198" s="206"/>
      <c r="P198" s="206"/>
      <c r="Q198" s="206"/>
      <c r="R198" s="206"/>
      <c r="S198" s="206"/>
      <c r="T198" s="206"/>
      <c r="U198" s="206"/>
      <c r="V198" s="206"/>
      <c r="W198" s="206"/>
      <c r="X198" s="206"/>
      <c r="Y198" s="206"/>
      <c r="Z198" s="206"/>
    </row>
    <row r="199" customFormat="false" ht="15" hidden="false" customHeight="false" outlineLevel="0" collapsed="false">
      <c r="A199" s="198" t="s">
        <v>1040</v>
      </c>
      <c r="B199" s="199" t="s">
        <v>1288</v>
      </c>
      <c r="C199" s="198" t="s">
        <v>1255</v>
      </c>
      <c r="D199" s="199" t="s">
        <v>25</v>
      </c>
      <c r="E199" s="200" t="n">
        <v>0.0114</v>
      </c>
      <c r="F199" s="201" t="n">
        <v>22.24</v>
      </c>
      <c r="G199" s="201" t="n">
        <v>1.55</v>
      </c>
      <c r="H199" s="206"/>
      <c r="I199" s="206"/>
      <c r="J199" s="206"/>
      <c r="K199" s="206"/>
      <c r="L199" s="206"/>
      <c r="M199" s="206"/>
      <c r="N199" s="206"/>
      <c r="O199" s="206"/>
      <c r="P199" s="206"/>
      <c r="Q199" s="206"/>
      <c r="R199" s="206"/>
      <c r="S199" s="206"/>
      <c r="T199" s="206"/>
      <c r="U199" s="206"/>
      <c r="V199" s="206"/>
      <c r="W199" s="206"/>
      <c r="X199" s="206"/>
      <c r="Y199" s="206"/>
      <c r="Z199" s="206"/>
    </row>
    <row r="200" customFormat="false" ht="15" hidden="false" customHeight="false" outlineLevel="0" collapsed="false">
      <c r="A200" s="202" t="s">
        <v>1043</v>
      </c>
      <c r="B200" s="203" t="s">
        <v>1289</v>
      </c>
      <c r="C200" s="202" t="s">
        <v>1290</v>
      </c>
      <c r="D200" s="203" t="s">
        <v>65</v>
      </c>
      <c r="E200" s="204" t="n">
        <v>0.025</v>
      </c>
      <c r="F200" s="205" t="n">
        <v>26.9</v>
      </c>
      <c r="G200" s="205" t="n">
        <v>0.67</v>
      </c>
      <c r="H200" s="206"/>
      <c r="I200" s="206"/>
      <c r="J200" s="206"/>
      <c r="K200" s="206"/>
      <c r="L200" s="206"/>
      <c r="M200" s="206"/>
      <c r="N200" s="206"/>
      <c r="O200" s="206"/>
      <c r="P200" s="206"/>
      <c r="Q200" s="206"/>
      <c r="R200" s="206"/>
      <c r="S200" s="206"/>
      <c r="T200" s="206"/>
      <c r="U200" s="206"/>
      <c r="V200" s="206"/>
      <c r="W200" s="206"/>
      <c r="X200" s="206"/>
      <c r="Y200" s="206"/>
      <c r="Z200" s="206"/>
    </row>
    <row r="201" customFormat="false" ht="15" hidden="false" customHeight="false" outlineLevel="0" collapsed="false">
      <c r="A201" s="202" t="s">
        <v>1043</v>
      </c>
      <c r="B201" s="203" t="s">
        <v>1291</v>
      </c>
      <c r="C201" s="202" t="s">
        <v>1292</v>
      </c>
      <c r="D201" s="203" t="s">
        <v>7</v>
      </c>
      <c r="E201" s="204" t="n">
        <v>0.367</v>
      </c>
      <c r="F201" s="205" t="n">
        <v>0.21</v>
      </c>
      <c r="G201" s="205" t="n">
        <v>0.07</v>
      </c>
      <c r="H201" s="206"/>
      <c r="I201" s="206"/>
      <c r="J201" s="206"/>
      <c r="K201" s="206"/>
      <c r="L201" s="206"/>
      <c r="M201" s="206"/>
      <c r="N201" s="206"/>
      <c r="O201" s="206"/>
      <c r="P201" s="206"/>
      <c r="Q201" s="206"/>
      <c r="R201" s="206"/>
      <c r="S201" s="206"/>
      <c r="T201" s="206"/>
      <c r="U201" s="206"/>
      <c r="V201" s="206"/>
      <c r="W201" s="206"/>
      <c r="X201" s="206"/>
      <c r="Y201" s="206"/>
      <c r="Z201" s="206"/>
    </row>
    <row r="202" customFormat="false" ht="15" hidden="false" customHeight="false" outlineLevel="0" collapsed="false">
      <c r="A202" s="193"/>
      <c r="B202" s="194"/>
      <c r="C202" s="193"/>
      <c r="D202" s="193"/>
      <c r="E202" s="195"/>
      <c r="F202" s="196"/>
      <c r="G202" s="196"/>
      <c r="H202" s="206"/>
      <c r="I202" s="206"/>
      <c r="J202" s="206"/>
      <c r="K202" s="206"/>
      <c r="L202" s="206"/>
      <c r="M202" s="206"/>
      <c r="N202" s="206"/>
      <c r="O202" s="206"/>
      <c r="P202" s="206"/>
      <c r="Q202" s="206"/>
      <c r="R202" s="206"/>
      <c r="S202" s="206"/>
      <c r="T202" s="206"/>
      <c r="U202" s="206"/>
      <c r="V202" s="206"/>
      <c r="W202" s="206"/>
      <c r="X202" s="206"/>
      <c r="Y202" s="206"/>
      <c r="Z202" s="206"/>
    </row>
    <row r="203" customFormat="false" ht="15" hidden="false" customHeight="false" outlineLevel="0" collapsed="false">
      <c r="A203" s="183" t="s">
        <v>1313</v>
      </c>
      <c r="B203" s="184" t="s">
        <v>1028</v>
      </c>
      <c r="C203" s="183" t="s">
        <v>1029</v>
      </c>
      <c r="D203" s="184" t="s">
        <v>1030</v>
      </c>
      <c r="E203" s="185" t="s">
        <v>1031</v>
      </c>
      <c r="F203" s="197" t="s">
        <v>1032</v>
      </c>
      <c r="G203" s="197" t="s">
        <v>1033</v>
      </c>
      <c r="H203" s="206"/>
      <c r="I203" s="206"/>
      <c r="J203" s="206"/>
      <c r="K203" s="206"/>
      <c r="L203" s="206"/>
      <c r="M203" s="206"/>
      <c r="N203" s="206"/>
      <c r="O203" s="206"/>
      <c r="P203" s="206"/>
      <c r="Q203" s="206"/>
      <c r="R203" s="206"/>
      <c r="S203" s="206"/>
      <c r="T203" s="206"/>
      <c r="U203" s="206"/>
      <c r="V203" s="206"/>
      <c r="W203" s="206"/>
      <c r="X203" s="206"/>
      <c r="Y203" s="206"/>
      <c r="Z203" s="206"/>
    </row>
    <row r="204" customFormat="false" ht="15" hidden="false" customHeight="false" outlineLevel="0" collapsed="false">
      <c r="A204" s="189" t="s">
        <v>1034</v>
      </c>
      <c r="B204" s="190" t="s">
        <v>1314</v>
      </c>
      <c r="C204" s="189" t="s">
        <v>1315</v>
      </c>
      <c r="D204" s="190" t="s">
        <v>65</v>
      </c>
      <c r="E204" s="191" t="n">
        <v>1</v>
      </c>
      <c r="F204" s="192" t="n">
        <v>12.19</v>
      </c>
      <c r="G204" s="192" t="n">
        <v>12.19</v>
      </c>
      <c r="H204" s="206"/>
      <c r="I204" s="206"/>
      <c r="J204" s="206"/>
      <c r="K204" s="206"/>
      <c r="L204" s="206"/>
      <c r="M204" s="206"/>
      <c r="N204" s="206"/>
      <c r="O204" s="206"/>
      <c r="P204" s="206"/>
      <c r="Q204" s="206"/>
      <c r="R204" s="206"/>
      <c r="S204" s="206"/>
      <c r="T204" s="206"/>
      <c r="U204" s="206"/>
      <c r="V204" s="206"/>
      <c r="W204" s="206"/>
      <c r="X204" s="206"/>
      <c r="Y204" s="206"/>
      <c r="Z204" s="206"/>
    </row>
    <row r="205" customFormat="false" ht="15" hidden="false" customHeight="false" outlineLevel="0" collapsed="false">
      <c r="A205" s="198" t="s">
        <v>1040</v>
      </c>
      <c r="B205" s="199" t="s">
        <v>1316</v>
      </c>
      <c r="C205" s="198" t="s">
        <v>1317</v>
      </c>
      <c r="D205" s="199" t="s">
        <v>65</v>
      </c>
      <c r="E205" s="200" t="n">
        <v>1</v>
      </c>
      <c r="F205" s="201" t="n">
        <v>10.31</v>
      </c>
      <c r="G205" s="201" t="n">
        <v>10.31</v>
      </c>
      <c r="H205" s="206"/>
      <c r="I205" s="206"/>
      <c r="J205" s="206"/>
      <c r="K205" s="206"/>
      <c r="L205" s="206"/>
      <c r="M205" s="206"/>
      <c r="N205" s="206"/>
      <c r="O205" s="206"/>
      <c r="P205" s="206"/>
      <c r="Q205" s="206"/>
      <c r="R205" s="206"/>
      <c r="S205" s="206"/>
      <c r="T205" s="206"/>
      <c r="U205" s="206"/>
      <c r="V205" s="206"/>
      <c r="W205" s="206"/>
      <c r="X205" s="206"/>
      <c r="Y205" s="206"/>
      <c r="Z205" s="206"/>
    </row>
    <row r="206" customFormat="false" ht="15" hidden="false" customHeight="false" outlineLevel="0" collapsed="false">
      <c r="A206" s="198" t="s">
        <v>1040</v>
      </c>
      <c r="B206" s="199" t="s">
        <v>1288</v>
      </c>
      <c r="C206" s="198" t="s">
        <v>1255</v>
      </c>
      <c r="D206" s="199" t="s">
        <v>25</v>
      </c>
      <c r="E206" s="200" t="n">
        <v>0.0077</v>
      </c>
      <c r="F206" s="201" t="n">
        <v>16.55</v>
      </c>
      <c r="G206" s="201" t="n">
        <v>0.12</v>
      </c>
      <c r="H206" s="206"/>
      <c r="I206" s="206"/>
      <c r="J206" s="206"/>
      <c r="K206" s="206"/>
      <c r="L206" s="206"/>
      <c r="M206" s="206"/>
      <c r="N206" s="206"/>
      <c r="O206" s="206"/>
      <c r="P206" s="206"/>
      <c r="Q206" s="206"/>
      <c r="R206" s="206"/>
      <c r="S206" s="206"/>
      <c r="T206" s="206"/>
      <c r="U206" s="206"/>
      <c r="V206" s="206"/>
      <c r="W206" s="206"/>
      <c r="X206" s="206"/>
      <c r="Y206" s="206"/>
      <c r="Z206" s="206"/>
    </row>
    <row r="207" customFormat="false" ht="15" hidden="false" customHeight="false" outlineLevel="0" collapsed="false">
      <c r="A207" s="198" t="s">
        <v>1040</v>
      </c>
      <c r="B207" s="199" t="s">
        <v>1287</v>
      </c>
      <c r="C207" s="198" t="s">
        <v>1257</v>
      </c>
      <c r="D207" s="199" t="s">
        <v>25</v>
      </c>
      <c r="E207" s="200" t="n">
        <v>0.0473</v>
      </c>
      <c r="F207" s="201" t="n">
        <v>22.24</v>
      </c>
      <c r="G207" s="201" t="n">
        <v>1.05</v>
      </c>
      <c r="H207" s="206"/>
      <c r="I207" s="206"/>
      <c r="J207" s="206"/>
      <c r="K207" s="206"/>
      <c r="L207" s="206"/>
      <c r="M207" s="206"/>
      <c r="N207" s="206"/>
      <c r="O207" s="206"/>
      <c r="P207" s="206"/>
      <c r="Q207" s="206"/>
      <c r="R207" s="206"/>
      <c r="S207" s="206"/>
      <c r="T207" s="206"/>
      <c r="U207" s="206"/>
      <c r="V207" s="206"/>
      <c r="W207" s="206"/>
      <c r="X207" s="206"/>
      <c r="Y207" s="206"/>
      <c r="Z207" s="206"/>
    </row>
    <row r="208" customFormat="false" ht="15" hidden="false" customHeight="false" outlineLevel="0" collapsed="false">
      <c r="A208" s="202" t="s">
        <v>1043</v>
      </c>
      <c r="B208" s="203" t="s">
        <v>1289</v>
      </c>
      <c r="C208" s="202" t="s">
        <v>1290</v>
      </c>
      <c r="D208" s="203" t="s">
        <v>65</v>
      </c>
      <c r="E208" s="204" t="n">
        <v>0.025</v>
      </c>
      <c r="F208" s="205" t="n">
        <v>26.9</v>
      </c>
      <c r="G208" s="205" t="n">
        <v>0.67</v>
      </c>
      <c r="H208" s="206"/>
      <c r="I208" s="206"/>
      <c r="J208" s="206"/>
      <c r="K208" s="206"/>
      <c r="L208" s="206"/>
      <c r="M208" s="206"/>
      <c r="N208" s="206"/>
      <c r="O208" s="206"/>
      <c r="P208" s="206"/>
      <c r="Q208" s="206"/>
      <c r="R208" s="206"/>
      <c r="S208" s="206"/>
      <c r="T208" s="206"/>
      <c r="U208" s="206"/>
      <c r="V208" s="206"/>
      <c r="W208" s="206"/>
      <c r="X208" s="206"/>
      <c r="Y208" s="206"/>
      <c r="Z208" s="206"/>
    </row>
    <row r="209" customFormat="false" ht="15" hidden="false" customHeight="false" outlineLevel="0" collapsed="false">
      <c r="A209" s="202" t="s">
        <v>1043</v>
      </c>
      <c r="B209" s="203" t="s">
        <v>1291</v>
      </c>
      <c r="C209" s="202" t="s">
        <v>1292</v>
      </c>
      <c r="D209" s="203" t="s">
        <v>7</v>
      </c>
      <c r="E209" s="204" t="n">
        <v>0.212</v>
      </c>
      <c r="F209" s="205" t="n">
        <v>0.21</v>
      </c>
      <c r="G209" s="205" t="n">
        <v>0.04</v>
      </c>
      <c r="H209" s="206"/>
      <c r="I209" s="206"/>
      <c r="J209" s="206"/>
      <c r="K209" s="206"/>
      <c r="L209" s="206"/>
      <c r="M209" s="206"/>
      <c r="N209" s="206"/>
      <c r="O209" s="206"/>
      <c r="P209" s="206"/>
      <c r="Q209" s="206"/>
      <c r="R209" s="206"/>
      <c r="S209" s="206"/>
      <c r="T209" s="206"/>
      <c r="U209" s="206"/>
      <c r="V209" s="206"/>
      <c r="W209" s="206"/>
      <c r="X209" s="206"/>
      <c r="Y209" s="206"/>
      <c r="Z209" s="206"/>
    </row>
    <row r="210" customFormat="false" ht="15" hidden="false" customHeight="false" outlineLevel="0" collapsed="false">
      <c r="A210" s="193"/>
      <c r="B210" s="194"/>
      <c r="C210" s="193"/>
      <c r="D210" s="193"/>
      <c r="E210" s="195"/>
      <c r="F210" s="196"/>
      <c r="G210" s="196"/>
      <c r="H210" s="206"/>
      <c r="I210" s="206"/>
      <c r="J210" s="206"/>
      <c r="K210" s="206"/>
      <c r="L210" s="206"/>
      <c r="M210" s="206"/>
      <c r="N210" s="206"/>
      <c r="O210" s="206"/>
      <c r="P210" s="206"/>
      <c r="Q210" s="206"/>
      <c r="R210" s="206"/>
      <c r="S210" s="206"/>
      <c r="T210" s="206"/>
      <c r="U210" s="206"/>
      <c r="V210" s="206"/>
      <c r="W210" s="206"/>
      <c r="X210" s="206"/>
      <c r="Y210" s="206"/>
      <c r="Z210" s="206"/>
    </row>
    <row r="211" customFormat="false" ht="15" hidden="false" customHeight="false" outlineLevel="0" collapsed="false">
      <c r="A211" s="183" t="s">
        <v>1318</v>
      </c>
      <c r="B211" s="184" t="s">
        <v>1028</v>
      </c>
      <c r="C211" s="183" t="s">
        <v>1029</v>
      </c>
      <c r="D211" s="184" t="s">
        <v>1030</v>
      </c>
      <c r="E211" s="185" t="s">
        <v>1031</v>
      </c>
      <c r="F211" s="197" t="s">
        <v>1032</v>
      </c>
      <c r="G211" s="197" t="s">
        <v>1033</v>
      </c>
      <c r="H211" s="206"/>
      <c r="I211" s="206"/>
      <c r="J211" s="206"/>
      <c r="K211" s="206"/>
      <c r="L211" s="206"/>
      <c r="M211" s="206"/>
      <c r="N211" s="206"/>
      <c r="O211" s="206"/>
      <c r="P211" s="206"/>
      <c r="Q211" s="206"/>
      <c r="R211" s="206"/>
      <c r="S211" s="206"/>
      <c r="T211" s="206"/>
      <c r="U211" s="206"/>
      <c r="V211" s="206"/>
      <c r="W211" s="206"/>
      <c r="X211" s="206"/>
      <c r="Y211" s="206"/>
      <c r="Z211" s="206"/>
    </row>
    <row r="212" customFormat="false" ht="15" hidden="false" customHeight="false" outlineLevel="0" collapsed="false">
      <c r="A212" s="189" t="s">
        <v>1034</v>
      </c>
      <c r="B212" s="190" t="s">
        <v>1319</v>
      </c>
      <c r="C212" s="189" t="s">
        <v>1320</v>
      </c>
      <c r="D212" s="190" t="s">
        <v>65</v>
      </c>
      <c r="E212" s="191" t="n">
        <v>1</v>
      </c>
      <c r="F212" s="192" t="n">
        <v>13.61</v>
      </c>
      <c r="G212" s="192" t="n">
        <v>13.61</v>
      </c>
      <c r="H212" s="206"/>
      <c r="I212" s="206"/>
      <c r="J212" s="206"/>
      <c r="K212" s="206"/>
      <c r="L212" s="206"/>
      <c r="M212" s="206"/>
      <c r="N212" s="206"/>
      <c r="O212" s="206"/>
      <c r="P212" s="206"/>
      <c r="Q212" s="206"/>
      <c r="R212" s="206"/>
      <c r="S212" s="206"/>
      <c r="T212" s="206"/>
      <c r="U212" s="206"/>
      <c r="V212" s="206"/>
      <c r="W212" s="206"/>
      <c r="X212" s="206"/>
      <c r="Y212" s="206"/>
      <c r="Z212" s="206"/>
    </row>
    <row r="213" customFormat="false" ht="15" hidden="false" customHeight="false" outlineLevel="0" collapsed="false">
      <c r="A213" s="198" t="s">
        <v>1040</v>
      </c>
      <c r="B213" s="199" t="s">
        <v>1321</v>
      </c>
      <c r="C213" s="198" t="s">
        <v>1322</v>
      </c>
      <c r="D213" s="199" t="s">
        <v>65</v>
      </c>
      <c r="E213" s="200" t="n">
        <v>1</v>
      </c>
      <c r="F213" s="201" t="n">
        <v>12.15</v>
      </c>
      <c r="G213" s="201" t="n">
        <v>12.15</v>
      </c>
      <c r="H213" s="206"/>
      <c r="I213" s="206"/>
      <c r="J213" s="206"/>
      <c r="K213" s="206"/>
      <c r="L213" s="206"/>
      <c r="M213" s="206"/>
      <c r="N213" s="206"/>
      <c r="O213" s="206"/>
      <c r="P213" s="206"/>
      <c r="Q213" s="206"/>
      <c r="R213" s="206"/>
      <c r="S213" s="206"/>
      <c r="T213" s="206"/>
      <c r="U213" s="206"/>
      <c r="V213" s="206"/>
      <c r="W213" s="206"/>
      <c r="X213" s="206"/>
      <c r="Y213" s="206"/>
      <c r="Z213" s="206"/>
    </row>
    <row r="214" customFormat="false" ht="15" hidden="false" customHeight="false" outlineLevel="0" collapsed="false">
      <c r="A214" s="198" t="s">
        <v>1040</v>
      </c>
      <c r="B214" s="199" t="s">
        <v>1287</v>
      </c>
      <c r="C214" s="198" t="s">
        <v>1257</v>
      </c>
      <c r="D214" s="199" t="s">
        <v>25</v>
      </c>
      <c r="E214" s="200" t="n">
        <v>0.0312</v>
      </c>
      <c r="F214" s="201" t="n">
        <v>16.55</v>
      </c>
      <c r="G214" s="201" t="n">
        <v>0.08</v>
      </c>
      <c r="H214" s="206"/>
      <c r="I214" s="206"/>
      <c r="J214" s="206"/>
      <c r="K214" s="206"/>
      <c r="L214" s="206"/>
      <c r="M214" s="206"/>
      <c r="N214" s="206"/>
      <c r="O214" s="206"/>
      <c r="P214" s="206"/>
      <c r="Q214" s="206"/>
      <c r="R214" s="206"/>
      <c r="S214" s="206"/>
      <c r="T214" s="206"/>
      <c r="U214" s="206"/>
      <c r="V214" s="206"/>
      <c r="W214" s="206"/>
      <c r="X214" s="206"/>
      <c r="Y214" s="206"/>
      <c r="Z214" s="206"/>
    </row>
    <row r="215" customFormat="false" ht="15" hidden="false" customHeight="false" outlineLevel="0" collapsed="false">
      <c r="A215" s="198" t="s">
        <v>1040</v>
      </c>
      <c r="B215" s="199" t="s">
        <v>1288</v>
      </c>
      <c r="C215" s="198" t="s">
        <v>1255</v>
      </c>
      <c r="D215" s="199" t="s">
        <v>25</v>
      </c>
      <c r="E215" s="200" t="n">
        <v>0.0051</v>
      </c>
      <c r="F215" s="201" t="n">
        <v>22.24</v>
      </c>
      <c r="G215" s="201" t="n">
        <v>0.69</v>
      </c>
      <c r="H215" s="206"/>
      <c r="I215" s="206"/>
      <c r="J215" s="206"/>
      <c r="K215" s="206"/>
      <c r="L215" s="206"/>
      <c r="M215" s="206"/>
      <c r="N215" s="206"/>
      <c r="O215" s="206"/>
      <c r="P215" s="206"/>
      <c r="Q215" s="206"/>
      <c r="R215" s="206"/>
      <c r="S215" s="206"/>
      <c r="T215" s="206"/>
      <c r="U215" s="206"/>
      <c r="V215" s="206"/>
      <c r="W215" s="206"/>
      <c r="X215" s="206"/>
      <c r="Y215" s="206"/>
      <c r="Z215" s="206"/>
    </row>
    <row r="216" customFormat="false" ht="15" hidden="false" customHeight="false" outlineLevel="0" collapsed="false">
      <c r="A216" s="202" t="s">
        <v>1043</v>
      </c>
      <c r="B216" s="203" t="s">
        <v>1289</v>
      </c>
      <c r="C216" s="202" t="s">
        <v>1290</v>
      </c>
      <c r="D216" s="203" t="s">
        <v>65</v>
      </c>
      <c r="E216" s="204" t="n">
        <v>0.025</v>
      </c>
      <c r="F216" s="205" t="n">
        <v>26.9</v>
      </c>
      <c r="G216" s="205" t="n">
        <v>0.67</v>
      </c>
      <c r="H216" s="206"/>
      <c r="I216" s="206"/>
      <c r="J216" s="206"/>
      <c r="K216" s="206"/>
      <c r="L216" s="206"/>
      <c r="M216" s="206"/>
      <c r="N216" s="206"/>
      <c r="O216" s="206"/>
      <c r="P216" s="206"/>
      <c r="Q216" s="206"/>
      <c r="R216" s="206"/>
      <c r="S216" s="206"/>
      <c r="T216" s="206"/>
      <c r="U216" s="206"/>
      <c r="V216" s="206"/>
      <c r="W216" s="206"/>
      <c r="X216" s="206"/>
      <c r="Y216" s="206"/>
      <c r="Z216" s="206"/>
    </row>
    <row r="217" customFormat="false" ht="15" hidden="false" customHeight="false" outlineLevel="0" collapsed="false">
      <c r="A217" s="202" t="s">
        <v>1043</v>
      </c>
      <c r="B217" s="203" t="s">
        <v>1291</v>
      </c>
      <c r="C217" s="202" t="s">
        <v>1292</v>
      </c>
      <c r="D217" s="203" t="s">
        <v>7</v>
      </c>
      <c r="E217" s="204" t="n">
        <v>0.113</v>
      </c>
      <c r="F217" s="205" t="n">
        <v>0.21</v>
      </c>
      <c r="G217" s="205" t="n">
        <v>0.02</v>
      </c>
      <c r="H217" s="206"/>
      <c r="I217" s="206"/>
      <c r="J217" s="206"/>
      <c r="K217" s="206"/>
      <c r="L217" s="206"/>
      <c r="M217" s="206"/>
      <c r="N217" s="206"/>
      <c r="O217" s="206"/>
      <c r="P217" s="206"/>
      <c r="Q217" s="206"/>
      <c r="R217" s="206"/>
      <c r="S217" s="206"/>
      <c r="T217" s="206"/>
      <c r="U217" s="206"/>
      <c r="V217" s="206"/>
      <c r="W217" s="206"/>
      <c r="X217" s="206"/>
      <c r="Y217" s="206"/>
      <c r="Z217" s="206"/>
    </row>
    <row r="218" customFormat="false" ht="15" hidden="false" customHeight="false" outlineLevel="0" collapsed="false">
      <c r="A218" s="193"/>
      <c r="B218" s="194"/>
      <c r="C218" s="193"/>
      <c r="D218" s="193"/>
      <c r="E218" s="195"/>
      <c r="F218" s="196"/>
      <c r="G218" s="196"/>
      <c r="H218" s="206"/>
      <c r="I218" s="206"/>
      <c r="J218" s="206"/>
      <c r="K218" s="206"/>
      <c r="L218" s="206"/>
      <c r="M218" s="206"/>
      <c r="N218" s="206"/>
      <c r="O218" s="206"/>
      <c r="P218" s="206"/>
      <c r="Q218" s="206"/>
      <c r="R218" s="206"/>
      <c r="S218" s="206"/>
      <c r="T218" s="206"/>
      <c r="U218" s="206"/>
      <c r="V218" s="206"/>
      <c r="W218" s="206"/>
      <c r="X218" s="206"/>
      <c r="Y218" s="206"/>
      <c r="Z218" s="206"/>
    </row>
    <row r="219" customFormat="false" ht="15" hidden="false" customHeight="false" outlineLevel="0" collapsed="false">
      <c r="A219" s="183" t="s">
        <v>1323</v>
      </c>
      <c r="B219" s="184" t="s">
        <v>1028</v>
      </c>
      <c r="C219" s="183" t="s">
        <v>1029</v>
      </c>
      <c r="D219" s="184" t="s">
        <v>1030</v>
      </c>
      <c r="E219" s="185" t="s">
        <v>1031</v>
      </c>
      <c r="F219" s="197" t="s">
        <v>1032</v>
      </c>
      <c r="G219" s="197" t="s">
        <v>1033</v>
      </c>
      <c r="H219" s="206"/>
      <c r="I219" s="206"/>
      <c r="J219" s="206"/>
      <c r="K219" s="206"/>
      <c r="L219" s="206"/>
      <c r="M219" s="206"/>
      <c r="N219" s="206"/>
      <c r="O219" s="206"/>
      <c r="P219" s="206"/>
      <c r="Q219" s="206"/>
      <c r="R219" s="206"/>
      <c r="S219" s="206"/>
      <c r="T219" s="206"/>
      <c r="U219" s="206"/>
      <c r="V219" s="206"/>
      <c r="W219" s="206"/>
      <c r="X219" s="206"/>
      <c r="Y219" s="206"/>
      <c r="Z219" s="206"/>
    </row>
    <row r="220" customFormat="false" ht="15" hidden="false" customHeight="false" outlineLevel="0" collapsed="false">
      <c r="A220" s="189" t="s">
        <v>1034</v>
      </c>
      <c r="B220" s="190" t="s">
        <v>1324</v>
      </c>
      <c r="C220" s="189" t="s">
        <v>1325</v>
      </c>
      <c r="D220" s="190" t="s">
        <v>1100</v>
      </c>
      <c r="E220" s="191" t="n">
        <v>1</v>
      </c>
      <c r="F220" s="192" t="n">
        <v>50.79</v>
      </c>
      <c r="G220" s="192" t="n">
        <v>50.79</v>
      </c>
      <c r="H220" s="206"/>
      <c r="I220" s="206"/>
      <c r="J220" s="206"/>
      <c r="K220" s="206"/>
      <c r="L220" s="206"/>
      <c r="M220" s="206"/>
      <c r="N220" s="206"/>
      <c r="O220" s="206"/>
      <c r="P220" s="206"/>
      <c r="Q220" s="206"/>
      <c r="R220" s="206"/>
      <c r="S220" s="206"/>
      <c r="T220" s="206"/>
      <c r="U220" s="206"/>
      <c r="V220" s="206"/>
      <c r="W220" s="206"/>
      <c r="X220" s="206"/>
      <c r="Y220" s="206"/>
      <c r="Z220" s="206"/>
    </row>
    <row r="221" customFormat="false" ht="15" hidden="false" customHeight="false" outlineLevel="0" collapsed="false">
      <c r="A221" s="202" t="s">
        <v>1043</v>
      </c>
      <c r="B221" s="203" t="s">
        <v>1326</v>
      </c>
      <c r="C221" s="202" t="s">
        <v>1327</v>
      </c>
      <c r="D221" s="203" t="s">
        <v>1100</v>
      </c>
      <c r="E221" s="204" t="n">
        <v>0.536</v>
      </c>
      <c r="F221" s="205" t="n">
        <v>58.52</v>
      </c>
      <c r="G221" s="205" t="n">
        <v>7.49</v>
      </c>
      <c r="H221" s="206"/>
      <c r="I221" s="206"/>
      <c r="J221" s="206"/>
      <c r="K221" s="206"/>
      <c r="L221" s="206"/>
      <c r="M221" s="206"/>
      <c r="N221" s="206"/>
      <c r="O221" s="206"/>
      <c r="P221" s="206"/>
      <c r="Q221" s="206"/>
      <c r="R221" s="206"/>
      <c r="S221" s="206"/>
      <c r="T221" s="206"/>
      <c r="U221" s="206"/>
      <c r="V221" s="206"/>
      <c r="W221" s="206"/>
      <c r="X221" s="206"/>
      <c r="Y221" s="206"/>
      <c r="Z221" s="206"/>
    </row>
    <row r="222" customFormat="false" ht="15" hidden="false" customHeight="false" outlineLevel="0" collapsed="false">
      <c r="A222" s="202" t="s">
        <v>1043</v>
      </c>
      <c r="B222" s="203" t="s">
        <v>1328</v>
      </c>
      <c r="C222" s="202" t="s">
        <v>1329</v>
      </c>
      <c r="D222" s="203" t="s">
        <v>1100</v>
      </c>
      <c r="E222" s="204" t="n">
        <v>0.128</v>
      </c>
      <c r="F222" s="205" t="n">
        <v>54.13</v>
      </c>
      <c r="G222" s="205" t="n">
        <v>18.18</v>
      </c>
      <c r="H222" s="206"/>
      <c r="I222" s="206"/>
      <c r="J222" s="206"/>
      <c r="K222" s="206"/>
      <c r="L222" s="206"/>
      <c r="M222" s="206"/>
      <c r="N222" s="206"/>
      <c r="O222" s="206"/>
      <c r="P222" s="206"/>
      <c r="Q222" s="206"/>
      <c r="R222" s="206"/>
      <c r="S222" s="206"/>
      <c r="T222" s="206"/>
      <c r="U222" s="206"/>
      <c r="V222" s="206"/>
      <c r="W222" s="206"/>
      <c r="X222" s="206"/>
      <c r="Y222" s="206"/>
      <c r="Z222" s="206"/>
    </row>
    <row r="223" customFormat="false" ht="15" hidden="false" customHeight="false" outlineLevel="0" collapsed="false">
      <c r="A223" s="202" t="s">
        <v>1043</v>
      </c>
      <c r="B223" s="203" t="s">
        <v>1330</v>
      </c>
      <c r="C223" s="202" t="s">
        <v>1331</v>
      </c>
      <c r="D223" s="203" t="s">
        <v>1100</v>
      </c>
      <c r="E223" s="204" t="n">
        <v>0.336</v>
      </c>
      <c r="F223" s="205" t="n">
        <v>46.88</v>
      </c>
      <c r="G223" s="205" t="n">
        <v>25.12</v>
      </c>
      <c r="H223" s="206"/>
      <c r="I223" s="206"/>
      <c r="J223" s="206"/>
      <c r="K223" s="206"/>
      <c r="L223" s="206"/>
      <c r="M223" s="206"/>
      <c r="N223" s="206"/>
      <c r="O223" s="206"/>
      <c r="P223" s="206"/>
      <c r="Q223" s="206"/>
      <c r="R223" s="206"/>
      <c r="S223" s="206"/>
      <c r="T223" s="206"/>
      <c r="U223" s="206"/>
      <c r="V223" s="206"/>
      <c r="W223" s="206"/>
      <c r="X223" s="206"/>
      <c r="Y223" s="206"/>
      <c r="Z223" s="206"/>
    </row>
    <row r="224" customFormat="false" ht="15" hidden="false" customHeight="false" outlineLevel="0" collapsed="false">
      <c r="A224" s="193"/>
      <c r="B224" s="194"/>
      <c r="C224" s="193"/>
      <c r="D224" s="193"/>
      <c r="E224" s="195"/>
      <c r="F224" s="196"/>
      <c r="G224" s="196"/>
      <c r="H224" s="206"/>
      <c r="I224" s="206"/>
      <c r="J224" s="206"/>
      <c r="K224" s="206"/>
      <c r="L224" s="206"/>
      <c r="M224" s="206"/>
      <c r="N224" s="206"/>
      <c r="O224" s="206"/>
      <c r="P224" s="206"/>
      <c r="Q224" s="206"/>
      <c r="R224" s="206"/>
      <c r="S224" s="206"/>
      <c r="T224" s="206"/>
      <c r="U224" s="206"/>
      <c r="V224" s="206"/>
      <c r="W224" s="206"/>
      <c r="X224" s="206"/>
      <c r="Y224" s="206"/>
      <c r="Z224" s="206"/>
    </row>
    <row r="225" customFormat="false" ht="15" hidden="false" customHeight="false" outlineLevel="0" collapsed="false">
      <c r="A225" s="183" t="s">
        <v>1332</v>
      </c>
      <c r="B225" s="184" t="s">
        <v>1028</v>
      </c>
      <c r="C225" s="183" t="s">
        <v>1029</v>
      </c>
      <c r="D225" s="184" t="s">
        <v>1030</v>
      </c>
      <c r="E225" s="185" t="s">
        <v>1031</v>
      </c>
      <c r="F225" s="197" t="s">
        <v>1032</v>
      </c>
      <c r="G225" s="197" t="s">
        <v>1033</v>
      </c>
      <c r="H225" s="206"/>
      <c r="I225" s="206"/>
      <c r="J225" s="206"/>
      <c r="K225" s="206"/>
      <c r="L225" s="206"/>
      <c r="M225" s="206"/>
      <c r="N225" s="206"/>
      <c r="O225" s="206"/>
      <c r="P225" s="206"/>
      <c r="Q225" s="206"/>
      <c r="R225" s="206"/>
      <c r="S225" s="206"/>
      <c r="T225" s="206"/>
      <c r="U225" s="206"/>
      <c r="V225" s="206"/>
      <c r="W225" s="206"/>
      <c r="X225" s="206"/>
      <c r="Y225" s="206"/>
      <c r="Z225" s="206"/>
    </row>
    <row r="226" customFormat="false" ht="15" hidden="false" customHeight="false" outlineLevel="0" collapsed="false">
      <c r="A226" s="189" t="s">
        <v>1034</v>
      </c>
      <c r="B226" s="190" t="s">
        <v>1333</v>
      </c>
      <c r="C226" s="189" t="s">
        <v>1334</v>
      </c>
      <c r="D226" s="190" t="s">
        <v>1147</v>
      </c>
      <c r="E226" s="191" t="n">
        <v>1</v>
      </c>
      <c r="F226" s="192" t="n">
        <v>521.33</v>
      </c>
      <c r="G226" s="192" t="n">
        <v>521.33</v>
      </c>
      <c r="H226" s="206"/>
      <c r="I226" s="206"/>
      <c r="J226" s="206"/>
      <c r="K226" s="206"/>
      <c r="L226" s="206"/>
      <c r="M226" s="206"/>
      <c r="N226" s="206"/>
      <c r="O226" s="206"/>
      <c r="P226" s="206"/>
      <c r="Q226" s="206"/>
      <c r="R226" s="206"/>
      <c r="S226" s="206"/>
      <c r="T226" s="206"/>
      <c r="U226" s="206"/>
      <c r="V226" s="206"/>
      <c r="W226" s="206"/>
      <c r="X226" s="206"/>
      <c r="Y226" s="206"/>
      <c r="Z226" s="206"/>
    </row>
    <row r="227" customFormat="false" ht="15" hidden="false" customHeight="false" outlineLevel="0" collapsed="false">
      <c r="A227" s="198" t="s">
        <v>1040</v>
      </c>
      <c r="B227" s="199" t="s">
        <v>1335</v>
      </c>
      <c r="C227" s="198" t="s">
        <v>1336</v>
      </c>
      <c r="D227" s="199" t="s">
        <v>1147</v>
      </c>
      <c r="E227" s="200" t="n">
        <v>1</v>
      </c>
      <c r="F227" s="201" t="n">
        <v>12.03</v>
      </c>
      <c r="G227" s="201" t="n">
        <v>12.03</v>
      </c>
      <c r="H227" s="206"/>
      <c r="I227" s="206"/>
      <c r="J227" s="206"/>
      <c r="K227" s="206"/>
      <c r="L227" s="206"/>
      <c r="M227" s="206"/>
      <c r="N227" s="206"/>
      <c r="O227" s="206"/>
      <c r="P227" s="206"/>
      <c r="Q227" s="206"/>
      <c r="R227" s="206"/>
      <c r="S227" s="206"/>
      <c r="T227" s="206"/>
      <c r="U227" s="206"/>
      <c r="V227" s="206"/>
      <c r="W227" s="206"/>
      <c r="X227" s="206"/>
      <c r="Y227" s="206"/>
      <c r="Z227" s="206"/>
    </row>
    <row r="228" customFormat="false" ht="15" hidden="false" customHeight="false" outlineLevel="0" collapsed="false">
      <c r="A228" s="202" t="s">
        <v>1043</v>
      </c>
      <c r="B228" s="203" t="s">
        <v>1337</v>
      </c>
      <c r="C228" s="202" t="s">
        <v>1338</v>
      </c>
      <c r="D228" s="203" t="s">
        <v>1147</v>
      </c>
      <c r="E228" s="204" t="n">
        <v>1.05</v>
      </c>
      <c r="F228" s="205" t="n">
        <v>40.77</v>
      </c>
      <c r="G228" s="205" t="n">
        <v>40.77</v>
      </c>
      <c r="H228" s="206"/>
      <c r="I228" s="206"/>
      <c r="J228" s="206"/>
      <c r="K228" s="206"/>
      <c r="L228" s="206"/>
      <c r="M228" s="206"/>
      <c r="N228" s="206"/>
      <c r="O228" s="206"/>
      <c r="P228" s="206"/>
      <c r="Q228" s="206"/>
      <c r="R228" s="206"/>
      <c r="S228" s="206"/>
      <c r="T228" s="206"/>
      <c r="U228" s="206"/>
      <c r="V228" s="206"/>
      <c r="W228" s="206"/>
      <c r="X228" s="206"/>
      <c r="Y228" s="206"/>
      <c r="Z228" s="206"/>
    </row>
    <row r="229" customFormat="false" ht="15" hidden="false" customHeight="false" outlineLevel="0" collapsed="false">
      <c r="A229" s="202" t="s">
        <v>1043</v>
      </c>
      <c r="B229" s="203" t="s">
        <v>1339</v>
      </c>
      <c r="C229" s="202" t="s">
        <v>1340</v>
      </c>
      <c r="D229" s="203" t="s">
        <v>1147</v>
      </c>
      <c r="E229" s="204" t="n">
        <v>1</v>
      </c>
      <c r="F229" s="205" t="n">
        <v>446.22</v>
      </c>
      <c r="G229" s="205" t="n">
        <v>468.53</v>
      </c>
      <c r="H229" s="206"/>
      <c r="I229" s="206"/>
      <c r="J229" s="206"/>
      <c r="K229" s="206"/>
      <c r="L229" s="206"/>
      <c r="M229" s="206"/>
      <c r="N229" s="206"/>
      <c r="O229" s="206"/>
      <c r="P229" s="206"/>
      <c r="Q229" s="206"/>
      <c r="R229" s="206"/>
      <c r="S229" s="206"/>
      <c r="T229" s="206"/>
      <c r="U229" s="206"/>
      <c r="V229" s="206"/>
      <c r="W229" s="206"/>
      <c r="X229" s="206"/>
      <c r="Y229" s="206"/>
      <c r="Z229" s="206"/>
    </row>
    <row r="230" customFormat="false" ht="15" hidden="false" customHeight="false" outlineLevel="0" collapsed="false">
      <c r="A230" s="193"/>
      <c r="B230" s="194"/>
      <c r="C230" s="193"/>
      <c r="D230" s="193"/>
      <c r="E230" s="195"/>
      <c r="F230" s="196"/>
      <c r="G230" s="196"/>
      <c r="H230" s="206"/>
      <c r="I230" s="206"/>
      <c r="J230" s="206"/>
      <c r="K230" s="206"/>
      <c r="L230" s="206"/>
      <c r="M230" s="206"/>
      <c r="N230" s="206"/>
      <c r="O230" s="206"/>
      <c r="P230" s="206"/>
      <c r="Q230" s="206"/>
      <c r="R230" s="206"/>
      <c r="S230" s="206"/>
      <c r="T230" s="206"/>
      <c r="U230" s="206"/>
      <c r="V230" s="206"/>
      <c r="W230" s="206"/>
      <c r="X230" s="206"/>
      <c r="Y230" s="206"/>
      <c r="Z230" s="206"/>
    </row>
    <row r="231" customFormat="false" ht="15" hidden="false" customHeight="false" outlineLevel="0" collapsed="false">
      <c r="A231" s="183" t="s">
        <v>1341</v>
      </c>
      <c r="B231" s="184" t="s">
        <v>1028</v>
      </c>
      <c r="C231" s="183" t="s">
        <v>1029</v>
      </c>
      <c r="D231" s="184" t="s">
        <v>1030</v>
      </c>
      <c r="E231" s="185" t="s">
        <v>1031</v>
      </c>
      <c r="F231" s="197" t="s">
        <v>1032</v>
      </c>
      <c r="G231" s="197" t="s">
        <v>1033</v>
      </c>
      <c r="H231" s="206"/>
      <c r="I231" s="206"/>
      <c r="J231" s="206"/>
      <c r="K231" s="206"/>
      <c r="L231" s="206"/>
      <c r="M231" s="206"/>
      <c r="N231" s="206"/>
      <c r="O231" s="206"/>
      <c r="P231" s="206"/>
      <c r="Q231" s="206"/>
      <c r="R231" s="206"/>
      <c r="S231" s="206"/>
      <c r="T231" s="206"/>
      <c r="U231" s="206"/>
      <c r="V231" s="206"/>
      <c r="W231" s="206"/>
      <c r="X231" s="206"/>
      <c r="Y231" s="206"/>
      <c r="Z231" s="206"/>
    </row>
    <row r="232" customFormat="false" ht="15" hidden="false" customHeight="false" outlineLevel="0" collapsed="false">
      <c r="A232" s="189" t="s">
        <v>1034</v>
      </c>
      <c r="B232" s="190" t="s">
        <v>1283</v>
      </c>
      <c r="C232" s="189" t="s">
        <v>1284</v>
      </c>
      <c r="D232" s="190" t="s">
        <v>65</v>
      </c>
      <c r="E232" s="191" t="n">
        <v>1</v>
      </c>
      <c r="F232" s="192" t="n">
        <v>19.15</v>
      </c>
      <c r="G232" s="192" t="n">
        <v>19.15</v>
      </c>
      <c r="H232" s="206"/>
      <c r="I232" s="206"/>
      <c r="J232" s="206"/>
      <c r="K232" s="206"/>
      <c r="L232" s="206"/>
      <c r="M232" s="206"/>
      <c r="N232" s="206"/>
      <c r="O232" s="206"/>
      <c r="P232" s="206"/>
      <c r="Q232" s="206"/>
      <c r="R232" s="206"/>
      <c r="S232" s="206"/>
      <c r="T232" s="206"/>
      <c r="U232" s="206"/>
      <c r="V232" s="206"/>
      <c r="W232" s="206"/>
      <c r="X232" s="206"/>
      <c r="Y232" s="206"/>
      <c r="Z232" s="206"/>
    </row>
    <row r="233" customFormat="false" ht="15" hidden="false" customHeight="false" outlineLevel="0" collapsed="false">
      <c r="A233" s="198" t="s">
        <v>1040</v>
      </c>
      <c r="B233" s="199" t="s">
        <v>1285</v>
      </c>
      <c r="C233" s="198" t="s">
        <v>1286</v>
      </c>
      <c r="D233" s="199" t="s">
        <v>65</v>
      </c>
      <c r="E233" s="200" t="n">
        <v>1</v>
      </c>
      <c r="F233" s="201" t="n">
        <v>12.65</v>
      </c>
      <c r="G233" s="201" t="n">
        <v>12.65</v>
      </c>
      <c r="H233" s="206"/>
      <c r="I233" s="206"/>
      <c r="J233" s="206"/>
      <c r="K233" s="206"/>
      <c r="L233" s="206"/>
      <c r="M233" s="206"/>
      <c r="N233" s="206"/>
      <c r="O233" s="206"/>
      <c r="P233" s="206"/>
      <c r="Q233" s="206"/>
      <c r="R233" s="206"/>
      <c r="S233" s="206"/>
      <c r="T233" s="206"/>
      <c r="U233" s="206"/>
      <c r="V233" s="206"/>
      <c r="W233" s="206"/>
      <c r="X233" s="206"/>
      <c r="Y233" s="206"/>
      <c r="Z233" s="206"/>
    </row>
    <row r="234" customFormat="false" ht="15" hidden="false" customHeight="false" outlineLevel="0" collapsed="false">
      <c r="A234" s="198" t="s">
        <v>1040</v>
      </c>
      <c r="B234" s="199" t="s">
        <v>1287</v>
      </c>
      <c r="C234" s="198" t="s">
        <v>1257</v>
      </c>
      <c r="D234" s="199" t="s">
        <v>25</v>
      </c>
      <c r="E234" s="200" t="n">
        <v>0.2245</v>
      </c>
      <c r="F234" s="201" t="n">
        <v>16.55</v>
      </c>
      <c r="G234" s="201" t="n">
        <v>0.6</v>
      </c>
      <c r="H234" s="206"/>
      <c r="I234" s="206"/>
      <c r="J234" s="206"/>
      <c r="K234" s="206"/>
      <c r="L234" s="206"/>
      <c r="M234" s="206"/>
      <c r="N234" s="206"/>
      <c r="O234" s="206"/>
      <c r="P234" s="206"/>
      <c r="Q234" s="206"/>
      <c r="R234" s="206"/>
      <c r="S234" s="206"/>
      <c r="T234" s="206"/>
      <c r="U234" s="206"/>
      <c r="V234" s="206"/>
      <c r="W234" s="206"/>
      <c r="X234" s="206"/>
      <c r="Y234" s="206"/>
      <c r="Z234" s="206"/>
    </row>
    <row r="235" customFormat="false" ht="15" hidden="false" customHeight="false" outlineLevel="0" collapsed="false">
      <c r="A235" s="198" t="s">
        <v>1040</v>
      </c>
      <c r="B235" s="199" t="s">
        <v>1288</v>
      </c>
      <c r="C235" s="198" t="s">
        <v>1255</v>
      </c>
      <c r="D235" s="199" t="s">
        <v>25</v>
      </c>
      <c r="E235" s="200" t="n">
        <v>0.0367</v>
      </c>
      <c r="F235" s="201" t="n">
        <v>22.24</v>
      </c>
      <c r="G235" s="201" t="n">
        <v>4.99</v>
      </c>
      <c r="H235" s="206"/>
      <c r="I235" s="206"/>
      <c r="J235" s="206"/>
      <c r="K235" s="206"/>
      <c r="L235" s="206"/>
      <c r="M235" s="206"/>
      <c r="N235" s="206"/>
      <c r="O235" s="206"/>
      <c r="P235" s="206"/>
      <c r="Q235" s="206"/>
      <c r="R235" s="206"/>
      <c r="S235" s="206"/>
      <c r="T235" s="206"/>
      <c r="U235" s="206"/>
      <c r="V235" s="206"/>
      <c r="W235" s="206"/>
      <c r="X235" s="206"/>
      <c r="Y235" s="206"/>
      <c r="Z235" s="206"/>
    </row>
    <row r="236" customFormat="false" ht="15" hidden="false" customHeight="false" outlineLevel="0" collapsed="false">
      <c r="A236" s="202" t="s">
        <v>1043</v>
      </c>
      <c r="B236" s="203" t="s">
        <v>1289</v>
      </c>
      <c r="C236" s="202" t="s">
        <v>1290</v>
      </c>
      <c r="D236" s="203" t="s">
        <v>65</v>
      </c>
      <c r="E236" s="204" t="n">
        <v>0.025</v>
      </c>
      <c r="F236" s="205" t="n">
        <v>26.9</v>
      </c>
      <c r="G236" s="205" t="n">
        <v>0.67</v>
      </c>
      <c r="H236" s="206"/>
      <c r="I236" s="206"/>
      <c r="J236" s="206"/>
      <c r="K236" s="206"/>
      <c r="L236" s="206"/>
      <c r="M236" s="206"/>
      <c r="N236" s="206"/>
      <c r="O236" s="206"/>
      <c r="P236" s="206"/>
      <c r="Q236" s="206"/>
      <c r="R236" s="206"/>
      <c r="S236" s="206"/>
      <c r="T236" s="206"/>
      <c r="U236" s="206"/>
      <c r="V236" s="206"/>
      <c r="W236" s="206"/>
      <c r="X236" s="206"/>
      <c r="Y236" s="206"/>
      <c r="Z236" s="206"/>
    </row>
    <row r="237" customFormat="false" ht="15" hidden="false" customHeight="false" outlineLevel="0" collapsed="false">
      <c r="A237" s="202" t="s">
        <v>1043</v>
      </c>
      <c r="B237" s="203" t="s">
        <v>1291</v>
      </c>
      <c r="C237" s="202" t="s">
        <v>1292</v>
      </c>
      <c r="D237" s="203" t="s">
        <v>7</v>
      </c>
      <c r="E237" s="204" t="n">
        <v>1.19</v>
      </c>
      <c r="F237" s="205" t="n">
        <v>0.21</v>
      </c>
      <c r="G237" s="205" t="n">
        <v>0.24</v>
      </c>
      <c r="H237" s="206"/>
      <c r="I237" s="206"/>
      <c r="J237" s="206"/>
      <c r="K237" s="206"/>
      <c r="L237" s="206"/>
      <c r="M237" s="206"/>
      <c r="N237" s="206"/>
      <c r="O237" s="206"/>
      <c r="P237" s="206"/>
      <c r="Q237" s="206"/>
      <c r="R237" s="206"/>
      <c r="S237" s="206"/>
      <c r="T237" s="206"/>
      <c r="U237" s="206"/>
      <c r="V237" s="206"/>
      <c r="W237" s="206"/>
      <c r="X237" s="206"/>
      <c r="Y237" s="206"/>
      <c r="Z237" s="206"/>
    </row>
    <row r="238" customFormat="false" ht="15" hidden="false" customHeight="false" outlineLevel="0" collapsed="false">
      <c r="A238" s="193"/>
      <c r="B238" s="194"/>
      <c r="C238" s="193"/>
      <c r="D238" s="193"/>
      <c r="E238" s="195"/>
      <c r="F238" s="196"/>
      <c r="G238" s="196"/>
      <c r="H238" s="206"/>
      <c r="I238" s="206"/>
      <c r="J238" s="206"/>
      <c r="K238" s="206"/>
      <c r="L238" s="206"/>
      <c r="M238" s="206"/>
      <c r="N238" s="206"/>
      <c r="O238" s="206"/>
      <c r="P238" s="206"/>
      <c r="Q238" s="206"/>
      <c r="R238" s="206"/>
      <c r="S238" s="206"/>
      <c r="T238" s="206"/>
      <c r="U238" s="206"/>
      <c r="V238" s="206"/>
      <c r="W238" s="206"/>
      <c r="X238" s="206"/>
      <c r="Y238" s="206"/>
      <c r="Z238" s="206"/>
    </row>
    <row r="239" customFormat="false" ht="15" hidden="false" customHeight="false" outlineLevel="0" collapsed="false">
      <c r="A239" s="183" t="s">
        <v>1342</v>
      </c>
      <c r="B239" s="184" t="s">
        <v>1028</v>
      </c>
      <c r="C239" s="183" t="s">
        <v>1029</v>
      </c>
      <c r="D239" s="184" t="s">
        <v>1030</v>
      </c>
      <c r="E239" s="185" t="s">
        <v>1031</v>
      </c>
      <c r="F239" s="197" t="s">
        <v>1032</v>
      </c>
      <c r="G239" s="197" t="s">
        <v>1033</v>
      </c>
      <c r="H239" s="206"/>
      <c r="I239" s="206"/>
      <c r="J239" s="206"/>
      <c r="K239" s="206"/>
      <c r="L239" s="206"/>
      <c r="M239" s="206"/>
      <c r="N239" s="206"/>
      <c r="O239" s="206"/>
      <c r="P239" s="206"/>
      <c r="Q239" s="206"/>
      <c r="R239" s="206"/>
      <c r="S239" s="206"/>
      <c r="T239" s="206"/>
      <c r="U239" s="206"/>
      <c r="V239" s="206"/>
      <c r="W239" s="206"/>
      <c r="X239" s="206"/>
      <c r="Y239" s="206"/>
      <c r="Z239" s="206"/>
    </row>
    <row r="240" customFormat="false" ht="15" hidden="false" customHeight="false" outlineLevel="0" collapsed="false">
      <c r="A240" s="189" t="s">
        <v>1034</v>
      </c>
      <c r="B240" s="190" t="s">
        <v>1304</v>
      </c>
      <c r="C240" s="189" t="s">
        <v>1305</v>
      </c>
      <c r="D240" s="190" t="s">
        <v>65</v>
      </c>
      <c r="E240" s="191" t="n">
        <v>1</v>
      </c>
      <c r="F240" s="192" t="n">
        <v>15.25</v>
      </c>
      <c r="G240" s="192" t="n">
        <v>15.25</v>
      </c>
      <c r="H240" s="206"/>
      <c r="I240" s="206"/>
      <c r="J240" s="206"/>
      <c r="K240" s="206"/>
      <c r="L240" s="206"/>
      <c r="M240" s="206"/>
      <c r="N240" s="206"/>
      <c r="O240" s="206"/>
      <c r="P240" s="206"/>
      <c r="Q240" s="206"/>
      <c r="R240" s="206"/>
      <c r="S240" s="206"/>
      <c r="T240" s="206"/>
      <c r="U240" s="206"/>
      <c r="V240" s="206"/>
      <c r="W240" s="206"/>
      <c r="X240" s="206"/>
      <c r="Y240" s="206"/>
      <c r="Z240" s="206"/>
    </row>
    <row r="241" customFormat="false" ht="15" hidden="false" customHeight="false" outlineLevel="0" collapsed="false">
      <c r="A241" s="198" t="s">
        <v>1040</v>
      </c>
      <c r="B241" s="199" t="s">
        <v>1306</v>
      </c>
      <c r="C241" s="198" t="s">
        <v>1307</v>
      </c>
      <c r="D241" s="199" t="s">
        <v>65</v>
      </c>
      <c r="E241" s="200" t="n">
        <v>1</v>
      </c>
      <c r="F241" s="201" t="n">
        <v>12.1</v>
      </c>
      <c r="G241" s="201" t="n">
        <v>12.1</v>
      </c>
      <c r="H241" s="206"/>
      <c r="I241" s="206"/>
      <c r="J241" s="206"/>
      <c r="K241" s="206"/>
      <c r="L241" s="206"/>
      <c r="M241" s="206"/>
      <c r="N241" s="206"/>
      <c r="O241" s="206"/>
      <c r="P241" s="206"/>
      <c r="Q241" s="206"/>
      <c r="R241" s="206"/>
      <c r="S241" s="206"/>
      <c r="T241" s="206"/>
      <c r="U241" s="206"/>
      <c r="V241" s="206"/>
      <c r="W241" s="206"/>
      <c r="X241" s="206"/>
      <c r="Y241" s="206"/>
      <c r="Z241" s="206"/>
    </row>
    <row r="242" customFormat="false" ht="15" hidden="false" customHeight="false" outlineLevel="0" collapsed="false">
      <c r="A242" s="198" t="s">
        <v>1040</v>
      </c>
      <c r="B242" s="199" t="s">
        <v>1288</v>
      </c>
      <c r="C242" s="198" t="s">
        <v>1255</v>
      </c>
      <c r="D242" s="199" t="s">
        <v>25</v>
      </c>
      <c r="E242" s="200" t="n">
        <v>0.0156</v>
      </c>
      <c r="F242" s="201" t="n">
        <v>16.55</v>
      </c>
      <c r="G242" s="201" t="n">
        <v>0.25</v>
      </c>
      <c r="H242" s="206"/>
      <c r="I242" s="206"/>
      <c r="J242" s="206"/>
      <c r="K242" s="206"/>
      <c r="L242" s="206"/>
      <c r="M242" s="206"/>
      <c r="N242" s="206"/>
      <c r="O242" s="206"/>
      <c r="P242" s="206"/>
      <c r="Q242" s="206"/>
      <c r="R242" s="206"/>
      <c r="S242" s="206"/>
      <c r="T242" s="206"/>
      <c r="U242" s="206"/>
      <c r="V242" s="206"/>
      <c r="W242" s="206"/>
      <c r="X242" s="206"/>
      <c r="Y242" s="206"/>
      <c r="Z242" s="206"/>
    </row>
    <row r="243" customFormat="false" ht="15" hidden="false" customHeight="false" outlineLevel="0" collapsed="false">
      <c r="A243" s="198" t="s">
        <v>1040</v>
      </c>
      <c r="B243" s="199" t="s">
        <v>1287</v>
      </c>
      <c r="C243" s="198" t="s">
        <v>1257</v>
      </c>
      <c r="D243" s="199" t="s">
        <v>25</v>
      </c>
      <c r="E243" s="200" t="n">
        <v>0.0956</v>
      </c>
      <c r="F243" s="201" t="n">
        <v>22.24</v>
      </c>
      <c r="G243" s="201" t="n">
        <v>2.12</v>
      </c>
      <c r="H243" s="206"/>
      <c r="I243" s="206"/>
      <c r="J243" s="206"/>
      <c r="K243" s="206"/>
      <c r="L243" s="206"/>
      <c r="M243" s="206"/>
      <c r="N243" s="206"/>
      <c r="O243" s="206"/>
      <c r="P243" s="206"/>
      <c r="Q243" s="206"/>
      <c r="R243" s="206"/>
      <c r="S243" s="206"/>
      <c r="T243" s="206"/>
      <c r="U243" s="206"/>
      <c r="V243" s="206"/>
      <c r="W243" s="206"/>
      <c r="X243" s="206"/>
      <c r="Y243" s="206"/>
      <c r="Z243" s="206"/>
    </row>
    <row r="244" customFormat="false" ht="15" hidden="false" customHeight="false" outlineLevel="0" collapsed="false">
      <c r="A244" s="202" t="s">
        <v>1043</v>
      </c>
      <c r="B244" s="203" t="s">
        <v>1289</v>
      </c>
      <c r="C244" s="202" t="s">
        <v>1290</v>
      </c>
      <c r="D244" s="203" t="s">
        <v>65</v>
      </c>
      <c r="E244" s="204" t="n">
        <v>0.025</v>
      </c>
      <c r="F244" s="205" t="n">
        <v>26.9</v>
      </c>
      <c r="G244" s="205" t="n">
        <v>0.67</v>
      </c>
      <c r="H244" s="206"/>
      <c r="I244" s="206"/>
      <c r="J244" s="206"/>
      <c r="K244" s="206"/>
      <c r="L244" s="206"/>
      <c r="M244" s="206"/>
      <c r="N244" s="206"/>
      <c r="O244" s="206"/>
      <c r="P244" s="206"/>
      <c r="Q244" s="206"/>
      <c r="R244" s="206"/>
      <c r="S244" s="206"/>
      <c r="T244" s="206"/>
      <c r="U244" s="206"/>
      <c r="V244" s="206"/>
      <c r="W244" s="206"/>
      <c r="X244" s="206"/>
      <c r="Y244" s="206"/>
      <c r="Z244" s="206"/>
    </row>
    <row r="245" customFormat="false" ht="15" hidden="false" customHeight="false" outlineLevel="0" collapsed="false">
      <c r="A245" s="202" t="s">
        <v>1043</v>
      </c>
      <c r="B245" s="203" t="s">
        <v>1291</v>
      </c>
      <c r="C245" s="202" t="s">
        <v>1292</v>
      </c>
      <c r="D245" s="203" t="s">
        <v>7</v>
      </c>
      <c r="E245" s="204" t="n">
        <v>0.543</v>
      </c>
      <c r="F245" s="205" t="n">
        <v>0.21</v>
      </c>
      <c r="G245" s="205" t="n">
        <v>0.11</v>
      </c>
      <c r="H245" s="206"/>
      <c r="I245" s="206"/>
      <c r="J245" s="206"/>
      <c r="K245" s="206"/>
      <c r="L245" s="206"/>
      <c r="M245" s="206"/>
      <c r="N245" s="206"/>
      <c r="O245" s="206"/>
      <c r="P245" s="206"/>
      <c r="Q245" s="206"/>
      <c r="R245" s="206"/>
      <c r="S245" s="206"/>
      <c r="T245" s="206"/>
      <c r="U245" s="206"/>
      <c r="V245" s="206"/>
      <c r="W245" s="206"/>
      <c r="X245" s="206"/>
      <c r="Y245" s="206"/>
      <c r="Z245" s="206"/>
    </row>
    <row r="246" customFormat="false" ht="15" hidden="false" customHeight="false" outlineLevel="0" collapsed="false">
      <c r="A246" s="193"/>
      <c r="B246" s="194"/>
      <c r="C246" s="193"/>
      <c r="D246" s="193"/>
      <c r="E246" s="195"/>
      <c r="F246" s="196"/>
      <c r="G246" s="196"/>
      <c r="H246" s="206"/>
      <c r="I246" s="206"/>
      <c r="J246" s="206"/>
      <c r="K246" s="206"/>
      <c r="L246" s="206"/>
      <c r="M246" s="206"/>
      <c r="N246" s="206"/>
      <c r="O246" s="206"/>
      <c r="P246" s="206"/>
      <c r="Q246" s="206"/>
      <c r="R246" s="206"/>
      <c r="S246" s="206"/>
      <c r="T246" s="206"/>
      <c r="U246" s="206"/>
      <c r="V246" s="206"/>
      <c r="W246" s="206"/>
      <c r="X246" s="206"/>
      <c r="Y246" s="206"/>
      <c r="Z246" s="206"/>
    </row>
    <row r="247" customFormat="false" ht="15" hidden="false" customHeight="false" outlineLevel="0" collapsed="false">
      <c r="A247" s="183" t="s">
        <v>1343</v>
      </c>
      <c r="B247" s="184" t="s">
        <v>1028</v>
      </c>
      <c r="C247" s="183" t="s">
        <v>1029</v>
      </c>
      <c r="D247" s="184" t="s">
        <v>1030</v>
      </c>
      <c r="E247" s="185" t="s">
        <v>1031</v>
      </c>
      <c r="F247" s="197" t="s">
        <v>1032</v>
      </c>
      <c r="G247" s="197" t="s">
        <v>1033</v>
      </c>
      <c r="H247" s="206"/>
      <c r="I247" s="206"/>
      <c r="J247" s="206"/>
      <c r="K247" s="206"/>
      <c r="L247" s="206"/>
      <c r="M247" s="206"/>
      <c r="N247" s="206"/>
      <c r="O247" s="206"/>
      <c r="P247" s="206"/>
      <c r="Q247" s="206"/>
      <c r="R247" s="206"/>
      <c r="S247" s="206"/>
      <c r="T247" s="206"/>
      <c r="U247" s="206"/>
      <c r="V247" s="206"/>
      <c r="W247" s="206"/>
      <c r="X247" s="206"/>
      <c r="Y247" s="206"/>
      <c r="Z247" s="206"/>
    </row>
    <row r="248" customFormat="false" ht="15" hidden="false" customHeight="false" outlineLevel="0" collapsed="false">
      <c r="A248" s="189" t="s">
        <v>1034</v>
      </c>
      <c r="B248" s="190" t="s">
        <v>1324</v>
      </c>
      <c r="C248" s="189" t="s">
        <v>1325</v>
      </c>
      <c r="D248" s="190" t="s">
        <v>1100</v>
      </c>
      <c r="E248" s="191" t="n">
        <v>1</v>
      </c>
      <c r="F248" s="192" t="n">
        <v>50.79</v>
      </c>
      <c r="G248" s="192" t="n">
        <v>50.79</v>
      </c>
      <c r="H248" s="206"/>
      <c r="I248" s="206"/>
      <c r="J248" s="206"/>
      <c r="K248" s="206"/>
      <c r="L248" s="206"/>
      <c r="M248" s="206"/>
      <c r="N248" s="206"/>
      <c r="O248" s="206"/>
      <c r="P248" s="206"/>
      <c r="Q248" s="206"/>
      <c r="R248" s="206"/>
      <c r="S248" s="206"/>
      <c r="T248" s="206"/>
      <c r="U248" s="206"/>
      <c r="V248" s="206"/>
      <c r="W248" s="206"/>
      <c r="X248" s="206"/>
      <c r="Y248" s="206"/>
      <c r="Z248" s="206"/>
    </row>
    <row r="249" customFormat="false" ht="15" hidden="false" customHeight="false" outlineLevel="0" collapsed="false">
      <c r="A249" s="202" t="s">
        <v>1043</v>
      </c>
      <c r="B249" s="203" t="s">
        <v>1326</v>
      </c>
      <c r="C249" s="202" t="s">
        <v>1327</v>
      </c>
      <c r="D249" s="203" t="s">
        <v>1100</v>
      </c>
      <c r="E249" s="204" t="n">
        <v>0.536</v>
      </c>
      <c r="F249" s="205" t="n">
        <v>58.52</v>
      </c>
      <c r="G249" s="205" t="n">
        <v>7.49</v>
      </c>
      <c r="H249" s="206"/>
      <c r="I249" s="206"/>
      <c r="J249" s="206"/>
      <c r="K249" s="206"/>
      <c r="L249" s="206"/>
      <c r="M249" s="206"/>
      <c r="N249" s="206"/>
      <c r="O249" s="206"/>
      <c r="P249" s="206"/>
      <c r="Q249" s="206"/>
      <c r="R249" s="206"/>
      <c r="S249" s="206"/>
      <c r="T249" s="206"/>
      <c r="U249" s="206"/>
      <c r="V249" s="206"/>
      <c r="W249" s="206"/>
      <c r="X249" s="206"/>
      <c r="Y249" s="206"/>
      <c r="Z249" s="206"/>
    </row>
    <row r="250" customFormat="false" ht="15" hidden="false" customHeight="false" outlineLevel="0" collapsed="false">
      <c r="A250" s="202" t="s">
        <v>1043</v>
      </c>
      <c r="B250" s="203" t="s">
        <v>1328</v>
      </c>
      <c r="C250" s="202" t="s">
        <v>1329</v>
      </c>
      <c r="D250" s="203" t="s">
        <v>1100</v>
      </c>
      <c r="E250" s="204" t="n">
        <v>0.128</v>
      </c>
      <c r="F250" s="205" t="n">
        <v>54.13</v>
      </c>
      <c r="G250" s="205" t="n">
        <v>18.18</v>
      </c>
      <c r="H250" s="206"/>
      <c r="I250" s="206"/>
      <c r="J250" s="206"/>
      <c r="K250" s="206"/>
      <c r="L250" s="206"/>
      <c r="M250" s="206"/>
      <c r="N250" s="206"/>
      <c r="O250" s="206"/>
      <c r="P250" s="206"/>
      <c r="Q250" s="206"/>
      <c r="R250" s="206"/>
      <c r="S250" s="206"/>
      <c r="T250" s="206"/>
      <c r="U250" s="206"/>
      <c r="V250" s="206"/>
      <c r="W250" s="206"/>
      <c r="X250" s="206"/>
      <c r="Y250" s="206"/>
      <c r="Z250" s="206"/>
    </row>
    <row r="251" customFormat="false" ht="15" hidden="false" customHeight="false" outlineLevel="0" collapsed="false">
      <c r="A251" s="202" t="s">
        <v>1043</v>
      </c>
      <c r="B251" s="203" t="s">
        <v>1330</v>
      </c>
      <c r="C251" s="202" t="s">
        <v>1331</v>
      </c>
      <c r="D251" s="203" t="s">
        <v>1100</v>
      </c>
      <c r="E251" s="204" t="n">
        <v>0.336</v>
      </c>
      <c r="F251" s="205" t="n">
        <v>46.88</v>
      </c>
      <c r="G251" s="205" t="n">
        <v>25.12</v>
      </c>
      <c r="H251" s="206"/>
      <c r="I251" s="206"/>
      <c r="J251" s="206"/>
      <c r="K251" s="206"/>
      <c r="L251" s="206"/>
      <c r="M251" s="206"/>
      <c r="N251" s="206"/>
      <c r="O251" s="206"/>
      <c r="P251" s="206"/>
      <c r="Q251" s="206"/>
      <c r="R251" s="206"/>
      <c r="S251" s="206"/>
      <c r="T251" s="206"/>
      <c r="U251" s="206"/>
      <c r="V251" s="206"/>
      <c r="W251" s="206"/>
      <c r="X251" s="206"/>
      <c r="Y251" s="206"/>
      <c r="Z251" s="206"/>
    </row>
    <row r="252" customFormat="false" ht="15" hidden="false" customHeight="false" outlineLevel="0" collapsed="false">
      <c r="A252" s="193"/>
      <c r="B252" s="194"/>
      <c r="C252" s="193"/>
      <c r="D252" s="193"/>
      <c r="E252" s="195"/>
      <c r="F252" s="196"/>
      <c r="G252" s="196"/>
      <c r="H252" s="206"/>
      <c r="I252" s="206"/>
      <c r="J252" s="206"/>
      <c r="K252" s="206"/>
      <c r="L252" s="206"/>
      <c r="M252" s="206"/>
      <c r="N252" s="206"/>
      <c r="O252" s="206"/>
      <c r="P252" s="206"/>
      <c r="Q252" s="206"/>
      <c r="R252" s="206"/>
      <c r="S252" s="206"/>
      <c r="T252" s="206"/>
      <c r="U252" s="206"/>
      <c r="V252" s="206"/>
      <c r="W252" s="206"/>
      <c r="X252" s="206"/>
      <c r="Y252" s="206"/>
      <c r="Z252" s="206"/>
    </row>
    <row r="253" customFormat="false" ht="15" hidden="false" customHeight="false" outlineLevel="0" collapsed="false">
      <c r="A253" s="183" t="s">
        <v>1344</v>
      </c>
      <c r="B253" s="184" t="s">
        <v>1028</v>
      </c>
      <c r="C253" s="183" t="s">
        <v>1029</v>
      </c>
      <c r="D253" s="184" t="s">
        <v>1030</v>
      </c>
      <c r="E253" s="185" t="s">
        <v>1031</v>
      </c>
      <c r="F253" s="197" t="s">
        <v>1032</v>
      </c>
      <c r="G253" s="197" t="s">
        <v>1033</v>
      </c>
      <c r="H253" s="206"/>
      <c r="I253" s="206"/>
      <c r="J253" s="206"/>
      <c r="K253" s="206"/>
      <c r="L253" s="206"/>
      <c r="M253" s="206"/>
      <c r="N253" s="206"/>
      <c r="O253" s="206"/>
      <c r="P253" s="206"/>
      <c r="Q253" s="206"/>
      <c r="R253" s="206"/>
      <c r="S253" s="206"/>
      <c r="T253" s="206"/>
      <c r="U253" s="206"/>
      <c r="V253" s="206"/>
      <c r="W253" s="206"/>
      <c r="X253" s="206"/>
      <c r="Y253" s="206"/>
      <c r="Z253" s="206"/>
    </row>
    <row r="254" customFormat="false" ht="15" hidden="false" customHeight="false" outlineLevel="0" collapsed="false">
      <c r="A254" s="189" t="s">
        <v>1034</v>
      </c>
      <c r="B254" s="190" t="s">
        <v>1333</v>
      </c>
      <c r="C254" s="189" t="s">
        <v>1334</v>
      </c>
      <c r="D254" s="190" t="s">
        <v>1147</v>
      </c>
      <c r="E254" s="191" t="n">
        <v>1</v>
      </c>
      <c r="F254" s="192" t="n">
        <v>521.33</v>
      </c>
      <c r="G254" s="192" t="n">
        <v>521.33</v>
      </c>
      <c r="H254" s="206"/>
      <c r="I254" s="206"/>
      <c r="J254" s="206"/>
      <c r="K254" s="206"/>
      <c r="L254" s="206"/>
      <c r="M254" s="206"/>
      <c r="N254" s="206"/>
      <c r="O254" s="206"/>
      <c r="P254" s="206"/>
      <c r="Q254" s="206"/>
      <c r="R254" s="206"/>
      <c r="S254" s="206"/>
      <c r="T254" s="206"/>
      <c r="U254" s="206"/>
      <c r="V254" s="206"/>
      <c r="W254" s="206"/>
      <c r="X254" s="206"/>
      <c r="Y254" s="206"/>
      <c r="Z254" s="206"/>
    </row>
    <row r="255" customFormat="false" ht="15" hidden="false" customHeight="false" outlineLevel="0" collapsed="false">
      <c r="A255" s="198" t="s">
        <v>1040</v>
      </c>
      <c r="B255" s="199" t="s">
        <v>1335</v>
      </c>
      <c r="C255" s="198" t="s">
        <v>1336</v>
      </c>
      <c r="D255" s="199" t="s">
        <v>1147</v>
      </c>
      <c r="E255" s="200" t="n">
        <v>1</v>
      </c>
      <c r="F255" s="201" t="n">
        <v>12.03</v>
      </c>
      <c r="G255" s="201" t="n">
        <v>12.03</v>
      </c>
      <c r="H255" s="206"/>
      <c r="I255" s="206"/>
      <c r="J255" s="206"/>
      <c r="K255" s="206"/>
      <c r="L255" s="206"/>
      <c r="M255" s="206"/>
      <c r="N255" s="206"/>
      <c r="O255" s="206"/>
      <c r="P255" s="206"/>
      <c r="Q255" s="206"/>
      <c r="R255" s="206"/>
      <c r="S255" s="206"/>
      <c r="T255" s="206"/>
      <c r="U255" s="206"/>
      <c r="V255" s="206"/>
      <c r="W255" s="206"/>
      <c r="X255" s="206"/>
      <c r="Y255" s="206"/>
      <c r="Z255" s="206"/>
    </row>
    <row r="256" customFormat="false" ht="15" hidden="false" customHeight="false" outlineLevel="0" collapsed="false">
      <c r="A256" s="202" t="s">
        <v>1043</v>
      </c>
      <c r="B256" s="203" t="s">
        <v>1337</v>
      </c>
      <c r="C256" s="202" t="s">
        <v>1338</v>
      </c>
      <c r="D256" s="203" t="s">
        <v>1147</v>
      </c>
      <c r="E256" s="204" t="n">
        <v>1.05</v>
      </c>
      <c r="F256" s="205" t="n">
        <v>40.77</v>
      </c>
      <c r="G256" s="205" t="n">
        <v>40.77</v>
      </c>
      <c r="H256" s="206"/>
      <c r="I256" s="206"/>
      <c r="J256" s="206"/>
      <c r="K256" s="206"/>
      <c r="L256" s="206"/>
      <c r="M256" s="206"/>
      <c r="N256" s="206"/>
      <c r="O256" s="206"/>
      <c r="P256" s="206"/>
      <c r="Q256" s="206"/>
      <c r="R256" s="206"/>
      <c r="S256" s="206"/>
      <c r="T256" s="206"/>
      <c r="U256" s="206"/>
      <c r="V256" s="206"/>
      <c r="W256" s="206"/>
      <c r="X256" s="206"/>
      <c r="Y256" s="206"/>
      <c r="Z256" s="206"/>
    </row>
    <row r="257" customFormat="false" ht="15" hidden="false" customHeight="false" outlineLevel="0" collapsed="false">
      <c r="A257" s="202" t="s">
        <v>1043</v>
      </c>
      <c r="B257" s="203" t="s">
        <v>1339</v>
      </c>
      <c r="C257" s="202" t="s">
        <v>1340</v>
      </c>
      <c r="D257" s="203" t="s">
        <v>1147</v>
      </c>
      <c r="E257" s="204" t="n">
        <v>1</v>
      </c>
      <c r="F257" s="205" t="n">
        <v>446.22</v>
      </c>
      <c r="G257" s="205" t="n">
        <v>468.53</v>
      </c>
      <c r="H257" s="206"/>
      <c r="I257" s="206"/>
      <c r="J257" s="206"/>
      <c r="K257" s="206"/>
      <c r="L257" s="206"/>
      <c r="M257" s="206"/>
      <c r="N257" s="206"/>
      <c r="O257" s="206"/>
      <c r="P257" s="206"/>
      <c r="Q257" s="206"/>
      <c r="R257" s="206"/>
      <c r="S257" s="206"/>
      <c r="T257" s="206"/>
      <c r="U257" s="206"/>
      <c r="V257" s="206"/>
      <c r="W257" s="206"/>
      <c r="X257" s="206"/>
      <c r="Y257" s="206"/>
      <c r="Z257" s="206"/>
    </row>
    <row r="258" customFormat="false" ht="15" hidden="false" customHeight="false" outlineLevel="0" collapsed="false">
      <c r="A258" s="193"/>
      <c r="B258" s="194"/>
      <c r="C258" s="193"/>
      <c r="D258" s="193"/>
      <c r="E258" s="195"/>
      <c r="F258" s="196"/>
      <c r="G258" s="196"/>
      <c r="H258" s="206"/>
      <c r="I258" s="206"/>
      <c r="J258" s="206"/>
      <c r="K258" s="206"/>
      <c r="L258" s="206"/>
      <c r="M258" s="206"/>
      <c r="N258" s="206"/>
      <c r="O258" s="206"/>
      <c r="P258" s="206"/>
      <c r="Q258" s="206"/>
      <c r="R258" s="206"/>
      <c r="S258" s="206"/>
      <c r="T258" s="206"/>
      <c r="U258" s="206"/>
      <c r="V258" s="206"/>
      <c r="W258" s="206"/>
      <c r="X258" s="206"/>
      <c r="Y258" s="206"/>
      <c r="Z258" s="206"/>
    </row>
    <row r="259" customFormat="false" ht="15" hidden="false" customHeight="false" outlineLevel="0" collapsed="false">
      <c r="A259" s="183" t="s">
        <v>1345</v>
      </c>
      <c r="B259" s="184" t="s">
        <v>1028</v>
      </c>
      <c r="C259" s="183" t="s">
        <v>1029</v>
      </c>
      <c r="D259" s="184" t="s">
        <v>1030</v>
      </c>
      <c r="E259" s="185" t="s">
        <v>1031</v>
      </c>
      <c r="F259" s="197" t="s">
        <v>1032</v>
      </c>
      <c r="G259" s="197" t="s">
        <v>1033</v>
      </c>
      <c r="H259" s="206"/>
      <c r="I259" s="206"/>
      <c r="J259" s="206"/>
      <c r="K259" s="206"/>
      <c r="L259" s="206"/>
      <c r="M259" s="206"/>
      <c r="N259" s="206"/>
      <c r="O259" s="206"/>
      <c r="P259" s="206"/>
      <c r="Q259" s="206"/>
      <c r="R259" s="206"/>
      <c r="S259" s="206"/>
      <c r="T259" s="206"/>
      <c r="U259" s="206"/>
      <c r="V259" s="206"/>
      <c r="W259" s="206"/>
      <c r="X259" s="206"/>
      <c r="Y259" s="206"/>
      <c r="Z259" s="206"/>
    </row>
    <row r="260" customFormat="false" ht="15" hidden="false" customHeight="false" outlineLevel="0" collapsed="false">
      <c r="A260" s="189" t="s">
        <v>1034</v>
      </c>
      <c r="B260" s="190" t="s">
        <v>1346</v>
      </c>
      <c r="C260" s="189" t="s">
        <v>1347</v>
      </c>
      <c r="D260" s="190" t="s">
        <v>1100</v>
      </c>
      <c r="E260" s="191" t="n">
        <v>1</v>
      </c>
      <c r="F260" s="192" t="n">
        <v>96.16</v>
      </c>
      <c r="G260" s="192" t="n">
        <v>96.16</v>
      </c>
      <c r="H260" s="206"/>
      <c r="I260" s="206"/>
      <c r="J260" s="206"/>
      <c r="K260" s="206"/>
      <c r="L260" s="206"/>
      <c r="M260" s="206"/>
      <c r="N260" s="206"/>
      <c r="O260" s="206"/>
      <c r="P260" s="206"/>
      <c r="Q260" s="206"/>
      <c r="R260" s="206"/>
      <c r="S260" s="206"/>
      <c r="T260" s="206"/>
      <c r="U260" s="206"/>
      <c r="V260" s="206"/>
      <c r="W260" s="206"/>
      <c r="X260" s="206"/>
      <c r="Y260" s="206"/>
      <c r="Z260" s="206"/>
    </row>
    <row r="261" customFormat="false" ht="15" hidden="false" customHeight="false" outlineLevel="0" collapsed="false">
      <c r="A261" s="198" t="s">
        <v>1040</v>
      </c>
      <c r="B261" s="199" t="s">
        <v>1348</v>
      </c>
      <c r="C261" s="198" t="s">
        <v>1349</v>
      </c>
      <c r="D261" s="199" t="s">
        <v>1100</v>
      </c>
      <c r="E261" s="200" t="n">
        <v>0.111</v>
      </c>
      <c r="F261" s="201" t="n">
        <v>54.78</v>
      </c>
      <c r="G261" s="201" t="n">
        <v>6.08</v>
      </c>
      <c r="H261" s="206"/>
      <c r="I261" s="206"/>
      <c r="J261" s="206"/>
      <c r="K261" s="206"/>
      <c r="L261" s="206"/>
      <c r="M261" s="206"/>
      <c r="N261" s="206"/>
      <c r="O261" s="206"/>
      <c r="P261" s="206"/>
      <c r="Q261" s="206"/>
      <c r="R261" s="206"/>
      <c r="S261" s="206"/>
      <c r="T261" s="206"/>
      <c r="U261" s="206"/>
      <c r="V261" s="206"/>
      <c r="W261" s="206"/>
      <c r="X261" s="206"/>
      <c r="Y261" s="206"/>
      <c r="Z261" s="206"/>
    </row>
    <row r="262" customFormat="false" ht="15" hidden="false" customHeight="false" outlineLevel="0" collapsed="false">
      <c r="A262" s="198" t="s">
        <v>1040</v>
      </c>
      <c r="B262" s="199" t="s">
        <v>1226</v>
      </c>
      <c r="C262" s="198" t="s">
        <v>1227</v>
      </c>
      <c r="D262" s="199" t="s">
        <v>25</v>
      </c>
      <c r="E262" s="200" t="n">
        <v>0.198</v>
      </c>
      <c r="F262" s="201" t="n">
        <v>22.12</v>
      </c>
      <c r="G262" s="201" t="n">
        <v>26.94</v>
      </c>
      <c r="H262" s="206"/>
      <c r="I262" s="206"/>
      <c r="J262" s="206"/>
      <c r="K262" s="206"/>
      <c r="L262" s="206"/>
      <c r="M262" s="206"/>
      <c r="N262" s="206"/>
      <c r="O262" s="206"/>
      <c r="P262" s="206"/>
      <c r="Q262" s="206"/>
      <c r="R262" s="206"/>
      <c r="S262" s="206"/>
      <c r="T262" s="206"/>
      <c r="U262" s="206"/>
      <c r="V262" s="206"/>
      <c r="W262" s="206"/>
      <c r="X262" s="206"/>
      <c r="Y262" s="206"/>
      <c r="Z262" s="206"/>
    </row>
    <row r="263" customFormat="false" ht="15" hidden="false" customHeight="false" outlineLevel="0" collapsed="false">
      <c r="A263" s="198" t="s">
        <v>1040</v>
      </c>
      <c r="B263" s="199" t="s">
        <v>1111</v>
      </c>
      <c r="C263" s="198" t="s">
        <v>1112</v>
      </c>
      <c r="D263" s="199" t="s">
        <v>25</v>
      </c>
      <c r="E263" s="200" t="n">
        <v>1.079</v>
      </c>
      <c r="F263" s="201" t="n">
        <v>17.87</v>
      </c>
      <c r="G263" s="201" t="n">
        <v>3.98</v>
      </c>
      <c r="H263" s="206"/>
      <c r="I263" s="206"/>
      <c r="J263" s="206"/>
      <c r="K263" s="206"/>
      <c r="L263" s="206"/>
      <c r="M263" s="206"/>
      <c r="N263" s="206"/>
      <c r="O263" s="206"/>
      <c r="P263" s="206"/>
      <c r="Q263" s="206"/>
      <c r="R263" s="206"/>
      <c r="S263" s="206"/>
      <c r="T263" s="206"/>
      <c r="U263" s="206"/>
      <c r="V263" s="206"/>
      <c r="W263" s="206"/>
      <c r="X263" s="206"/>
      <c r="Y263" s="206"/>
      <c r="Z263" s="206"/>
    </row>
    <row r="264" customFormat="false" ht="15" hidden="false" customHeight="false" outlineLevel="0" collapsed="false">
      <c r="A264" s="202" t="s">
        <v>1043</v>
      </c>
      <c r="B264" s="203" t="s">
        <v>1350</v>
      </c>
      <c r="C264" s="202" t="s">
        <v>1351</v>
      </c>
      <c r="D264" s="203" t="s">
        <v>1352</v>
      </c>
      <c r="E264" s="204" t="n">
        <v>0.008</v>
      </c>
      <c r="F264" s="205" t="n">
        <v>5.32</v>
      </c>
      <c r="G264" s="205" t="n">
        <v>0.04</v>
      </c>
      <c r="H264" s="206"/>
      <c r="I264" s="206"/>
      <c r="J264" s="206"/>
      <c r="K264" s="206"/>
      <c r="L264" s="206"/>
      <c r="M264" s="206"/>
      <c r="N264" s="206"/>
      <c r="O264" s="206"/>
      <c r="P264" s="206"/>
      <c r="Q264" s="206"/>
      <c r="R264" s="206"/>
      <c r="S264" s="206"/>
      <c r="T264" s="206"/>
      <c r="U264" s="206"/>
      <c r="V264" s="206"/>
      <c r="W264" s="206"/>
      <c r="X264" s="206"/>
      <c r="Y264" s="206"/>
      <c r="Z264" s="206"/>
    </row>
    <row r="265" customFormat="false" ht="15" hidden="false" customHeight="false" outlineLevel="0" collapsed="false">
      <c r="A265" s="202" t="s">
        <v>1043</v>
      </c>
      <c r="B265" s="203" t="s">
        <v>1353</v>
      </c>
      <c r="C265" s="202" t="s">
        <v>1354</v>
      </c>
      <c r="D265" s="203" t="s">
        <v>1039</v>
      </c>
      <c r="E265" s="204" t="n">
        <v>1.03</v>
      </c>
      <c r="F265" s="205" t="n">
        <v>13.2</v>
      </c>
      <c r="G265" s="205" t="n">
        <v>13.59</v>
      </c>
      <c r="H265" s="206"/>
      <c r="I265" s="206"/>
      <c r="J265" s="206"/>
      <c r="K265" s="206"/>
      <c r="L265" s="206"/>
      <c r="M265" s="206"/>
      <c r="N265" s="206"/>
      <c r="O265" s="206"/>
      <c r="P265" s="206"/>
      <c r="Q265" s="206"/>
      <c r="R265" s="206"/>
      <c r="S265" s="206"/>
      <c r="T265" s="206"/>
      <c r="U265" s="206"/>
      <c r="V265" s="206"/>
      <c r="W265" s="206"/>
      <c r="X265" s="206"/>
      <c r="Y265" s="206"/>
      <c r="Z265" s="206"/>
    </row>
    <row r="266" customFormat="false" ht="15" hidden="false" customHeight="false" outlineLevel="0" collapsed="false">
      <c r="A266" s="202" t="s">
        <v>1043</v>
      </c>
      <c r="B266" s="203" t="s">
        <v>1355</v>
      </c>
      <c r="C266" s="202" t="s">
        <v>1356</v>
      </c>
      <c r="D266" s="203" t="s">
        <v>1039</v>
      </c>
      <c r="E266" s="204" t="n">
        <v>0.05</v>
      </c>
      <c r="F266" s="205" t="n">
        <v>697.69</v>
      </c>
      <c r="G266" s="205" t="n">
        <v>34.88</v>
      </c>
      <c r="H266" s="206"/>
      <c r="I266" s="206"/>
      <c r="J266" s="206"/>
      <c r="K266" s="206"/>
      <c r="L266" s="206"/>
      <c r="M266" s="206"/>
      <c r="N266" s="206"/>
      <c r="O266" s="206"/>
      <c r="P266" s="206"/>
      <c r="Q266" s="206"/>
      <c r="R266" s="206"/>
      <c r="S266" s="206"/>
      <c r="T266" s="206"/>
      <c r="U266" s="206"/>
      <c r="V266" s="206"/>
      <c r="W266" s="206"/>
      <c r="X266" s="206"/>
      <c r="Y266" s="206"/>
      <c r="Z266" s="206"/>
    </row>
    <row r="267" customFormat="false" ht="15" hidden="false" customHeight="false" outlineLevel="0" collapsed="false">
      <c r="A267" s="202" t="s">
        <v>1043</v>
      </c>
      <c r="B267" s="203" t="s">
        <v>1357</v>
      </c>
      <c r="C267" s="202" t="s">
        <v>1358</v>
      </c>
      <c r="D267" s="203" t="s">
        <v>152</v>
      </c>
      <c r="E267" s="204" t="n">
        <v>0.03</v>
      </c>
      <c r="F267" s="205" t="n">
        <v>112.16</v>
      </c>
      <c r="G267" s="205" t="n">
        <v>10.65</v>
      </c>
      <c r="H267" s="206"/>
      <c r="I267" s="206"/>
      <c r="J267" s="206"/>
      <c r="K267" s="206"/>
      <c r="L267" s="206"/>
      <c r="M267" s="206"/>
      <c r="N267" s="206"/>
      <c r="O267" s="206"/>
      <c r="P267" s="206"/>
      <c r="Q267" s="206"/>
      <c r="R267" s="206"/>
      <c r="S267" s="206"/>
      <c r="T267" s="206"/>
      <c r="U267" s="206"/>
      <c r="V267" s="206"/>
      <c r="W267" s="206"/>
      <c r="X267" s="206"/>
      <c r="Y267" s="206"/>
      <c r="Z267" s="206"/>
    </row>
    <row r="268" customFormat="false" ht="15" hidden="false" customHeight="false" outlineLevel="0" collapsed="false">
      <c r="A268" s="193"/>
      <c r="B268" s="194"/>
      <c r="C268" s="193"/>
      <c r="D268" s="193"/>
      <c r="E268" s="195"/>
      <c r="F268" s="196"/>
      <c r="G268" s="196"/>
      <c r="H268" s="206"/>
      <c r="I268" s="206"/>
      <c r="J268" s="206"/>
      <c r="K268" s="206"/>
      <c r="L268" s="206"/>
      <c r="M268" s="206"/>
      <c r="N268" s="206"/>
      <c r="O268" s="206"/>
      <c r="P268" s="206"/>
      <c r="Q268" s="206"/>
      <c r="R268" s="206"/>
      <c r="S268" s="206"/>
      <c r="T268" s="206"/>
      <c r="U268" s="206"/>
      <c r="V268" s="206"/>
      <c r="W268" s="206"/>
      <c r="X268" s="206"/>
      <c r="Y268" s="206"/>
      <c r="Z268" s="206"/>
    </row>
    <row r="269" customFormat="false" ht="15" hidden="false" customHeight="false" outlineLevel="0" collapsed="false">
      <c r="A269" s="183" t="s">
        <v>1359</v>
      </c>
      <c r="B269" s="184" t="s">
        <v>1028</v>
      </c>
      <c r="C269" s="183" t="s">
        <v>1029</v>
      </c>
      <c r="D269" s="184" t="s">
        <v>1030</v>
      </c>
      <c r="E269" s="185" t="s">
        <v>1031</v>
      </c>
      <c r="F269" s="197" t="s">
        <v>1032</v>
      </c>
      <c r="G269" s="197" t="s">
        <v>1033</v>
      </c>
      <c r="H269" s="206"/>
      <c r="I269" s="206"/>
      <c r="J269" s="206"/>
      <c r="K269" s="206"/>
      <c r="L269" s="206"/>
      <c r="M269" s="206"/>
      <c r="N269" s="206"/>
      <c r="O269" s="206"/>
      <c r="P269" s="206"/>
      <c r="Q269" s="206"/>
      <c r="R269" s="206"/>
      <c r="S269" s="206"/>
      <c r="T269" s="206"/>
      <c r="U269" s="206"/>
      <c r="V269" s="206"/>
      <c r="W269" s="206"/>
      <c r="X269" s="206"/>
      <c r="Y269" s="206"/>
      <c r="Z269" s="206"/>
    </row>
    <row r="270" customFormat="false" ht="15" hidden="false" customHeight="false" outlineLevel="0" collapsed="false">
      <c r="A270" s="189" t="s">
        <v>1034</v>
      </c>
      <c r="B270" s="190" t="s">
        <v>1360</v>
      </c>
      <c r="C270" s="189" t="s">
        <v>1361</v>
      </c>
      <c r="D270" s="190" t="s">
        <v>108</v>
      </c>
      <c r="E270" s="191" t="n">
        <v>1</v>
      </c>
      <c r="F270" s="192" t="n">
        <v>10.95</v>
      </c>
      <c r="G270" s="192" t="n">
        <v>10.95</v>
      </c>
      <c r="H270" s="206"/>
      <c r="I270" s="206"/>
      <c r="J270" s="206"/>
      <c r="K270" s="206"/>
      <c r="L270" s="206"/>
      <c r="M270" s="206"/>
      <c r="N270" s="206"/>
      <c r="O270" s="206"/>
      <c r="P270" s="206"/>
      <c r="Q270" s="206"/>
      <c r="R270" s="206"/>
      <c r="S270" s="206"/>
      <c r="T270" s="206"/>
      <c r="U270" s="206"/>
      <c r="V270" s="206"/>
      <c r="W270" s="206"/>
      <c r="X270" s="206"/>
      <c r="Y270" s="206"/>
      <c r="Z270" s="206"/>
    </row>
    <row r="271" customFormat="false" ht="15" hidden="false" customHeight="false" outlineLevel="0" collapsed="false">
      <c r="A271" s="202" t="s">
        <v>1043</v>
      </c>
      <c r="B271" s="203" t="s">
        <v>1362</v>
      </c>
      <c r="C271" s="202" t="s">
        <v>1363</v>
      </c>
      <c r="D271" s="203" t="s">
        <v>1100</v>
      </c>
      <c r="E271" s="204" t="n">
        <v>0.8875</v>
      </c>
      <c r="F271" s="205" t="n">
        <v>3.86</v>
      </c>
      <c r="G271" s="205" t="n">
        <v>3.86</v>
      </c>
      <c r="H271" s="206"/>
      <c r="I271" s="206"/>
      <c r="J271" s="206"/>
      <c r="K271" s="206"/>
      <c r="L271" s="206"/>
      <c r="M271" s="206"/>
      <c r="N271" s="206"/>
      <c r="O271" s="206"/>
      <c r="P271" s="206"/>
      <c r="Q271" s="206"/>
      <c r="R271" s="206"/>
      <c r="S271" s="206"/>
      <c r="T271" s="206"/>
      <c r="U271" s="206"/>
      <c r="V271" s="206"/>
      <c r="W271" s="206"/>
      <c r="X271" s="206"/>
      <c r="Y271" s="206"/>
      <c r="Z271" s="206"/>
    </row>
    <row r="272" customFormat="false" ht="15" hidden="false" customHeight="false" outlineLevel="0" collapsed="false">
      <c r="A272" s="202" t="s">
        <v>1043</v>
      </c>
      <c r="B272" s="203" t="s">
        <v>1364</v>
      </c>
      <c r="C272" s="202" t="s">
        <v>1365</v>
      </c>
      <c r="D272" s="203" t="s">
        <v>1100</v>
      </c>
      <c r="E272" s="204" t="n">
        <v>0.1125</v>
      </c>
      <c r="F272" s="205" t="n">
        <v>6.81</v>
      </c>
      <c r="G272" s="205" t="n">
        <v>6.04</v>
      </c>
      <c r="H272" s="206"/>
      <c r="I272" s="206"/>
      <c r="J272" s="206"/>
      <c r="K272" s="206"/>
      <c r="L272" s="206"/>
      <c r="M272" s="206"/>
      <c r="N272" s="206"/>
      <c r="O272" s="206"/>
      <c r="P272" s="206"/>
      <c r="Q272" s="206"/>
      <c r="R272" s="206"/>
      <c r="S272" s="206"/>
      <c r="T272" s="206"/>
      <c r="U272" s="206"/>
      <c r="V272" s="206"/>
      <c r="W272" s="206"/>
      <c r="X272" s="206"/>
      <c r="Y272" s="206"/>
      <c r="Z272" s="206"/>
    </row>
    <row r="273" customFormat="false" ht="15" hidden="false" customHeight="false" outlineLevel="0" collapsed="false">
      <c r="A273" s="202" t="s">
        <v>1043</v>
      </c>
      <c r="B273" s="203" t="s">
        <v>1366</v>
      </c>
      <c r="C273" s="202" t="s">
        <v>1367</v>
      </c>
      <c r="D273" s="203" t="s">
        <v>1100</v>
      </c>
      <c r="E273" s="204" t="n">
        <v>1</v>
      </c>
      <c r="F273" s="205" t="n">
        <v>9.37</v>
      </c>
      <c r="G273" s="205" t="n">
        <v>1.05</v>
      </c>
      <c r="H273" s="206"/>
      <c r="I273" s="206"/>
      <c r="J273" s="206"/>
      <c r="K273" s="206"/>
      <c r="L273" s="206"/>
      <c r="M273" s="206"/>
      <c r="N273" s="206"/>
      <c r="O273" s="206"/>
      <c r="P273" s="206"/>
      <c r="Q273" s="206"/>
      <c r="R273" s="206"/>
      <c r="S273" s="206"/>
      <c r="T273" s="206"/>
      <c r="U273" s="206"/>
      <c r="V273" s="206"/>
      <c r="W273" s="206"/>
      <c r="X273" s="206"/>
      <c r="Y273" s="206"/>
      <c r="Z273" s="206"/>
    </row>
    <row r="274" customFormat="false" ht="15" hidden="false" customHeight="false" outlineLevel="0" collapsed="false">
      <c r="A274" s="193"/>
      <c r="B274" s="194"/>
      <c r="C274" s="193"/>
      <c r="D274" s="193"/>
      <c r="E274" s="195"/>
      <c r="F274" s="196"/>
      <c r="G274" s="196"/>
      <c r="H274" s="206"/>
      <c r="I274" s="206"/>
      <c r="J274" s="206"/>
      <c r="K274" s="206"/>
      <c r="L274" s="206"/>
      <c r="M274" s="206"/>
      <c r="N274" s="206"/>
      <c r="O274" s="206"/>
      <c r="P274" s="206"/>
      <c r="Q274" s="206"/>
      <c r="R274" s="206"/>
      <c r="S274" s="206"/>
      <c r="T274" s="206"/>
      <c r="U274" s="206"/>
      <c r="V274" s="206"/>
      <c r="W274" s="206"/>
      <c r="X274" s="206"/>
      <c r="Y274" s="206"/>
      <c r="Z274" s="206"/>
    </row>
    <row r="275" customFormat="false" ht="15" hidden="false" customHeight="false" outlineLevel="0" collapsed="false">
      <c r="A275" s="183" t="s">
        <v>1368</v>
      </c>
      <c r="B275" s="184" t="s">
        <v>1028</v>
      </c>
      <c r="C275" s="183" t="s">
        <v>1029</v>
      </c>
      <c r="D275" s="184" t="s">
        <v>1030</v>
      </c>
      <c r="E275" s="185" t="s">
        <v>1031</v>
      </c>
      <c r="F275" s="197" t="s">
        <v>1032</v>
      </c>
      <c r="G275" s="197" t="s">
        <v>1033</v>
      </c>
      <c r="H275" s="206"/>
      <c r="I275" s="206"/>
      <c r="J275" s="206"/>
      <c r="K275" s="206"/>
      <c r="L275" s="206"/>
      <c r="M275" s="206"/>
      <c r="N275" s="206"/>
      <c r="O275" s="206"/>
      <c r="P275" s="206"/>
      <c r="Q275" s="206"/>
      <c r="R275" s="206"/>
      <c r="S275" s="206"/>
      <c r="T275" s="206"/>
      <c r="U275" s="206"/>
      <c r="V275" s="206"/>
      <c r="W275" s="206"/>
      <c r="X275" s="206"/>
      <c r="Y275" s="206"/>
      <c r="Z275" s="206"/>
    </row>
    <row r="276" customFormat="false" ht="15" hidden="false" customHeight="false" outlineLevel="0" collapsed="false">
      <c r="A276" s="189" t="s">
        <v>1034</v>
      </c>
      <c r="B276" s="190" t="s">
        <v>1369</v>
      </c>
      <c r="C276" s="189" t="s">
        <v>1370</v>
      </c>
      <c r="D276" s="190" t="s">
        <v>65</v>
      </c>
      <c r="E276" s="191" t="n">
        <v>1</v>
      </c>
      <c r="F276" s="192" t="n">
        <v>15.88</v>
      </c>
      <c r="G276" s="192" t="n">
        <v>15.88</v>
      </c>
      <c r="H276" s="206"/>
      <c r="I276" s="206"/>
      <c r="J276" s="206"/>
      <c r="K276" s="206"/>
      <c r="L276" s="206"/>
      <c r="M276" s="206"/>
      <c r="N276" s="206"/>
      <c r="O276" s="206"/>
      <c r="P276" s="206"/>
      <c r="Q276" s="206"/>
      <c r="R276" s="206"/>
      <c r="S276" s="206"/>
      <c r="T276" s="206"/>
      <c r="U276" s="206"/>
      <c r="V276" s="206"/>
      <c r="W276" s="206"/>
      <c r="X276" s="206"/>
      <c r="Y276" s="206"/>
      <c r="Z276" s="206"/>
    </row>
    <row r="277" customFormat="false" ht="15" hidden="false" customHeight="false" outlineLevel="0" collapsed="false">
      <c r="A277" s="198" t="s">
        <v>1040</v>
      </c>
      <c r="B277" s="199" t="s">
        <v>1371</v>
      </c>
      <c r="C277" s="198" t="s">
        <v>1372</v>
      </c>
      <c r="D277" s="199" t="s">
        <v>65</v>
      </c>
      <c r="E277" s="200" t="n">
        <v>1</v>
      </c>
      <c r="F277" s="201" t="n">
        <v>12.92</v>
      </c>
      <c r="G277" s="201" t="n">
        <v>12.92</v>
      </c>
      <c r="H277" s="206"/>
      <c r="I277" s="206"/>
      <c r="J277" s="206"/>
      <c r="K277" s="206"/>
      <c r="L277" s="206"/>
      <c r="M277" s="206"/>
      <c r="N277" s="206"/>
      <c r="O277" s="206"/>
      <c r="P277" s="206"/>
      <c r="Q277" s="206"/>
      <c r="R277" s="206"/>
      <c r="S277" s="206"/>
      <c r="T277" s="206"/>
      <c r="U277" s="206"/>
      <c r="V277" s="206"/>
      <c r="W277" s="206"/>
      <c r="X277" s="206"/>
      <c r="Y277" s="206"/>
      <c r="Z277" s="206"/>
    </row>
    <row r="278" customFormat="false" ht="15" hidden="false" customHeight="false" outlineLevel="0" collapsed="false">
      <c r="A278" s="198" t="s">
        <v>1040</v>
      </c>
      <c r="B278" s="199" t="s">
        <v>1287</v>
      </c>
      <c r="C278" s="198" t="s">
        <v>1257</v>
      </c>
      <c r="D278" s="199" t="s">
        <v>25</v>
      </c>
      <c r="E278" s="200" t="n">
        <v>0.0859</v>
      </c>
      <c r="F278" s="201" t="n">
        <v>16.55</v>
      </c>
      <c r="G278" s="201" t="n">
        <v>0.23</v>
      </c>
      <c r="H278" s="206"/>
      <c r="I278" s="206"/>
      <c r="J278" s="206"/>
      <c r="K278" s="206"/>
      <c r="L278" s="206"/>
      <c r="M278" s="206"/>
      <c r="N278" s="206"/>
      <c r="O278" s="206"/>
      <c r="P278" s="206"/>
      <c r="Q278" s="206"/>
      <c r="R278" s="206"/>
      <c r="S278" s="206"/>
      <c r="T278" s="206"/>
      <c r="U278" s="206"/>
      <c r="V278" s="206"/>
      <c r="W278" s="206"/>
      <c r="X278" s="206"/>
      <c r="Y278" s="206"/>
      <c r="Z278" s="206"/>
    </row>
    <row r="279" customFormat="false" ht="15" hidden="false" customHeight="false" outlineLevel="0" collapsed="false">
      <c r="A279" s="198" t="s">
        <v>1040</v>
      </c>
      <c r="B279" s="199" t="s">
        <v>1288</v>
      </c>
      <c r="C279" s="198" t="s">
        <v>1255</v>
      </c>
      <c r="D279" s="199" t="s">
        <v>25</v>
      </c>
      <c r="E279" s="200" t="n">
        <v>0.014</v>
      </c>
      <c r="F279" s="201" t="n">
        <v>22.24</v>
      </c>
      <c r="G279" s="201" t="n">
        <v>1.91</v>
      </c>
      <c r="H279" s="206"/>
      <c r="I279" s="206"/>
      <c r="J279" s="206"/>
      <c r="K279" s="206"/>
      <c r="L279" s="206"/>
      <c r="M279" s="206"/>
      <c r="N279" s="206"/>
      <c r="O279" s="206"/>
      <c r="P279" s="206"/>
      <c r="Q279" s="206"/>
      <c r="R279" s="206"/>
      <c r="S279" s="206"/>
      <c r="T279" s="206"/>
      <c r="U279" s="206"/>
      <c r="V279" s="206"/>
      <c r="W279" s="206"/>
      <c r="X279" s="206"/>
      <c r="Y279" s="206"/>
      <c r="Z279" s="206"/>
    </row>
    <row r="280" customFormat="false" ht="15" hidden="false" customHeight="false" outlineLevel="0" collapsed="false">
      <c r="A280" s="202" t="s">
        <v>1043</v>
      </c>
      <c r="B280" s="203" t="s">
        <v>1289</v>
      </c>
      <c r="C280" s="202" t="s">
        <v>1290</v>
      </c>
      <c r="D280" s="203" t="s">
        <v>65</v>
      </c>
      <c r="E280" s="204" t="n">
        <v>0.025</v>
      </c>
      <c r="F280" s="205" t="n">
        <v>26.9</v>
      </c>
      <c r="G280" s="205" t="n">
        <v>0.67</v>
      </c>
      <c r="H280" s="206"/>
      <c r="I280" s="206"/>
      <c r="J280" s="206"/>
      <c r="K280" s="206"/>
      <c r="L280" s="206"/>
      <c r="M280" s="206"/>
      <c r="N280" s="206"/>
      <c r="O280" s="206"/>
      <c r="P280" s="206"/>
      <c r="Q280" s="206"/>
      <c r="R280" s="206"/>
      <c r="S280" s="206"/>
      <c r="T280" s="206"/>
      <c r="U280" s="206"/>
      <c r="V280" s="206"/>
      <c r="W280" s="206"/>
      <c r="X280" s="206"/>
      <c r="Y280" s="206"/>
      <c r="Z280" s="206"/>
    </row>
    <row r="281" customFormat="false" ht="15" hidden="false" customHeight="false" outlineLevel="0" collapsed="false">
      <c r="A281" s="202" t="s">
        <v>1043</v>
      </c>
      <c r="B281" s="203" t="s">
        <v>1291</v>
      </c>
      <c r="C281" s="202" t="s">
        <v>1292</v>
      </c>
      <c r="D281" s="203" t="s">
        <v>7</v>
      </c>
      <c r="E281" s="204" t="n">
        <v>0.728</v>
      </c>
      <c r="F281" s="205" t="n">
        <v>0.21</v>
      </c>
      <c r="G281" s="205" t="n">
        <v>0.15</v>
      </c>
      <c r="H281" s="206"/>
      <c r="I281" s="206"/>
      <c r="J281" s="206"/>
      <c r="K281" s="206"/>
      <c r="L281" s="206"/>
      <c r="M281" s="206"/>
      <c r="N281" s="206"/>
      <c r="O281" s="206"/>
      <c r="P281" s="206"/>
      <c r="Q281" s="206"/>
      <c r="R281" s="206"/>
      <c r="S281" s="206"/>
      <c r="T281" s="206"/>
      <c r="U281" s="206"/>
      <c r="V281" s="206"/>
      <c r="W281" s="206"/>
      <c r="X281" s="206"/>
      <c r="Y281" s="206"/>
      <c r="Z281" s="206"/>
    </row>
    <row r="282" customFormat="false" ht="15" hidden="false" customHeight="false" outlineLevel="0" collapsed="false">
      <c r="A282" s="193"/>
      <c r="B282" s="194"/>
      <c r="C282" s="193"/>
      <c r="D282" s="193"/>
      <c r="E282" s="195"/>
      <c r="F282" s="196"/>
      <c r="G282" s="196"/>
      <c r="H282" s="206"/>
      <c r="I282" s="206"/>
      <c r="J282" s="206"/>
      <c r="K282" s="206"/>
      <c r="L282" s="206"/>
      <c r="M282" s="206"/>
      <c r="N282" s="206"/>
      <c r="O282" s="206"/>
      <c r="P282" s="206"/>
      <c r="Q282" s="206"/>
      <c r="R282" s="206"/>
      <c r="S282" s="206"/>
      <c r="T282" s="206"/>
      <c r="U282" s="206"/>
      <c r="V282" s="206"/>
      <c r="W282" s="206"/>
      <c r="X282" s="206"/>
      <c r="Y282" s="206"/>
      <c r="Z282" s="206"/>
    </row>
    <row r="283" customFormat="false" ht="15" hidden="false" customHeight="false" outlineLevel="0" collapsed="false">
      <c r="A283" s="183" t="s">
        <v>1373</v>
      </c>
      <c r="B283" s="184" t="s">
        <v>1028</v>
      </c>
      <c r="C283" s="183" t="s">
        <v>1029</v>
      </c>
      <c r="D283" s="184" t="s">
        <v>1030</v>
      </c>
      <c r="E283" s="185" t="s">
        <v>1031</v>
      </c>
      <c r="F283" s="197" t="s">
        <v>1032</v>
      </c>
      <c r="G283" s="197" t="s">
        <v>1033</v>
      </c>
      <c r="H283" s="206"/>
      <c r="I283" s="206"/>
      <c r="J283" s="206"/>
      <c r="K283" s="206"/>
      <c r="L283" s="206"/>
      <c r="M283" s="206"/>
      <c r="N283" s="206"/>
      <c r="O283" s="206"/>
      <c r="P283" s="206"/>
      <c r="Q283" s="206"/>
      <c r="R283" s="206"/>
      <c r="S283" s="206"/>
      <c r="T283" s="206"/>
      <c r="U283" s="206"/>
      <c r="V283" s="206"/>
      <c r="W283" s="206"/>
      <c r="X283" s="206"/>
      <c r="Y283" s="206"/>
      <c r="Z283" s="206"/>
    </row>
    <row r="284" customFormat="false" ht="15" hidden="false" customHeight="false" outlineLevel="0" collapsed="false">
      <c r="A284" s="189" t="s">
        <v>1034</v>
      </c>
      <c r="B284" s="190" t="s">
        <v>1374</v>
      </c>
      <c r="C284" s="189" t="s">
        <v>1375</v>
      </c>
      <c r="D284" s="190" t="s">
        <v>65</v>
      </c>
      <c r="E284" s="191" t="n">
        <v>1</v>
      </c>
      <c r="F284" s="192" t="n">
        <v>14.31</v>
      </c>
      <c r="G284" s="192" t="n">
        <v>14.31</v>
      </c>
      <c r="H284" s="206"/>
      <c r="I284" s="206"/>
      <c r="J284" s="206"/>
      <c r="K284" s="206"/>
      <c r="L284" s="206"/>
      <c r="M284" s="206"/>
      <c r="N284" s="206"/>
      <c r="O284" s="206"/>
      <c r="P284" s="206"/>
      <c r="Q284" s="206"/>
      <c r="R284" s="206"/>
      <c r="S284" s="206"/>
      <c r="T284" s="206"/>
      <c r="U284" s="206"/>
      <c r="V284" s="206"/>
      <c r="W284" s="206"/>
      <c r="X284" s="206"/>
      <c r="Y284" s="206"/>
      <c r="Z284" s="206"/>
    </row>
    <row r="285" customFormat="false" ht="15" hidden="false" customHeight="false" outlineLevel="0" collapsed="false">
      <c r="A285" s="198" t="s">
        <v>1040</v>
      </c>
      <c r="B285" s="199" t="s">
        <v>1376</v>
      </c>
      <c r="C285" s="198" t="s">
        <v>1377</v>
      </c>
      <c r="D285" s="199" t="s">
        <v>65</v>
      </c>
      <c r="E285" s="200" t="n">
        <v>1</v>
      </c>
      <c r="F285" s="201" t="n">
        <v>12.01</v>
      </c>
      <c r="G285" s="201" t="n">
        <v>12.01</v>
      </c>
      <c r="H285" s="206"/>
      <c r="I285" s="206"/>
      <c r="J285" s="206"/>
      <c r="K285" s="206"/>
      <c r="L285" s="206"/>
      <c r="M285" s="206"/>
      <c r="N285" s="206"/>
      <c r="O285" s="206"/>
      <c r="P285" s="206"/>
      <c r="Q285" s="206"/>
      <c r="R285" s="206"/>
      <c r="S285" s="206"/>
      <c r="T285" s="206"/>
      <c r="U285" s="206"/>
      <c r="V285" s="206"/>
      <c r="W285" s="206"/>
      <c r="X285" s="206"/>
      <c r="Y285" s="206"/>
      <c r="Z285" s="206"/>
    </row>
    <row r="286" customFormat="false" ht="15" hidden="false" customHeight="false" outlineLevel="0" collapsed="false">
      <c r="A286" s="198" t="s">
        <v>1040</v>
      </c>
      <c r="B286" s="199" t="s">
        <v>1287</v>
      </c>
      <c r="C286" s="198" t="s">
        <v>1257</v>
      </c>
      <c r="D286" s="199" t="s">
        <v>25</v>
      </c>
      <c r="E286" s="200" t="n">
        <v>0.0629</v>
      </c>
      <c r="F286" s="201" t="n">
        <v>16.55</v>
      </c>
      <c r="G286" s="201" t="n">
        <v>0.17</v>
      </c>
      <c r="H286" s="206"/>
      <c r="I286" s="206"/>
      <c r="J286" s="206"/>
      <c r="K286" s="206"/>
      <c r="L286" s="206"/>
      <c r="M286" s="206"/>
      <c r="N286" s="206"/>
      <c r="O286" s="206"/>
      <c r="P286" s="206"/>
      <c r="Q286" s="206"/>
      <c r="R286" s="206"/>
      <c r="S286" s="206"/>
      <c r="T286" s="206"/>
      <c r="U286" s="206"/>
      <c r="V286" s="206"/>
      <c r="W286" s="206"/>
      <c r="X286" s="206"/>
      <c r="Y286" s="206"/>
      <c r="Z286" s="206"/>
    </row>
    <row r="287" customFormat="false" ht="15" hidden="false" customHeight="false" outlineLevel="0" collapsed="false">
      <c r="A287" s="198" t="s">
        <v>1040</v>
      </c>
      <c r="B287" s="199" t="s">
        <v>1288</v>
      </c>
      <c r="C287" s="198" t="s">
        <v>1255</v>
      </c>
      <c r="D287" s="199" t="s">
        <v>25</v>
      </c>
      <c r="E287" s="200" t="n">
        <v>0.0103</v>
      </c>
      <c r="F287" s="201" t="n">
        <v>22.24</v>
      </c>
      <c r="G287" s="201" t="n">
        <v>1.39</v>
      </c>
      <c r="H287" s="206"/>
      <c r="I287" s="206"/>
      <c r="J287" s="206"/>
      <c r="K287" s="206"/>
      <c r="L287" s="206"/>
      <c r="M287" s="206"/>
      <c r="N287" s="206"/>
      <c r="O287" s="206"/>
      <c r="P287" s="206"/>
      <c r="Q287" s="206"/>
      <c r="R287" s="206"/>
      <c r="S287" s="206"/>
      <c r="T287" s="206"/>
      <c r="U287" s="206"/>
      <c r="V287" s="206"/>
      <c r="W287" s="206"/>
      <c r="X287" s="206"/>
      <c r="Y287" s="206"/>
      <c r="Z287" s="206"/>
    </row>
    <row r="288" customFormat="false" ht="15" hidden="false" customHeight="false" outlineLevel="0" collapsed="false">
      <c r="A288" s="202" t="s">
        <v>1043</v>
      </c>
      <c r="B288" s="203" t="s">
        <v>1289</v>
      </c>
      <c r="C288" s="202" t="s">
        <v>1290</v>
      </c>
      <c r="D288" s="203" t="s">
        <v>65</v>
      </c>
      <c r="E288" s="204" t="n">
        <v>0.025</v>
      </c>
      <c r="F288" s="205" t="n">
        <v>26.9</v>
      </c>
      <c r="G288" s="205" t="n">
        <v>0.67</v>
      </c>
      <c r="H288" s="206"/>
      <c r="I288" s="206"/>
      <c r="J288" s="206"/>
      <c r="K288" s="206"/>
      <c r="L288" s="206"/>
      <c r="M288" s="206"/>
      <c r="N288" s="206"/>
      <c r="O288" s="206"/>
      <c r="P288" s="206"/>
      <c r="Q288" s="206"/>
      <c r="R288" s="206"/>
      <c r="S288" s="206"/>
      <c r="T288" s="206"/>
      <c r="U288" s="206"/>
      <c r="V288" s="206"/>
      <c r="W288" s="206"/>
      <c r="X288" s="206"/>
      <c r="Y288" s="206"/>
      <c r="Z288" s="206"/>
    </row>
    <row r="289" customFormat="false" ht="15" hidden="false" customHeight="false" outlineLevel="0" collapsed="false">
      <c r="A289" s="202" t="s">
        <v>1043</v>
      </c>
      <c r="B289" s="203" t="s">
        <v>1291</v>
      </c>
      <c r="C289" s="202" t="s">
        <v>1292</v>
      </c>
      <c r="D289" s="203" t="s">
        <v>7</v>
      </c>
      <c r="E289" s="204" t="n">
        <v>0.357</v>
      </c>
      <c r="F289" s="205" t="n">
        <v>0.21</v>
      </c>
      <c r="G289" s="205" t="n">
        <v>0.07</v>
      </c>
      <c r="H289" s="206"/>
      <c r="I289" s="206"/>
      <c r="J289" s="206"/>
      <c r="K289" s="206"/>
      <c r="L289" s="206"/>
      <c r="M289" s="206"/>
      <c r="N289" s="206"/>
      <c r="O289" s="206"/>
      <c r="P289" s="206"/>
      <c r="Q289" s="206"/>
      <c r="R289" s="206"/>
      <c r="S289" s="206"/>
      <c r="T289" s="206"/>
      <c r="U289" s="206"/>
      <c r="V289" s="206"/>
      <c r="W289" s="206"/>
      <c r="X289" s="206"/>
      <c r="Y289" s="206"/>
      <c r="Z289" s="206"/>
    </row>
    <row r="290" customFormat="false" ht="15" hidden="false" customHeight="false" outlineLevel="0" collapsed="false">
      <c r="A290" s="193"/>
      <c r="B290" s="194"/>
      <c r="C290" s="193"/>
      <c r="D290" s="193"/>
      <c r="E290" s="195"/>
      <c r="F290" s="196"/>
      <c r="G290" s="196"/>
      <c r="H290" s="206"/>
      <c r="I290" s="206"/>
      <c r="J290" s="206"/>
      <c r="K290" s="206"/>
      <c r="L290" s="206"/>
      <c r="M290" s="206"/>
      <c r="N290" s="206"/>
      <c r="O290" s="206"/>
      <c r="P290" s="206"/>
      <c r="Q290" s="206"/>
      <c r="R290" s="206"/>
      <c r="S290" s="206"/>
      <c r="T290" s="206"/>
      <c r="U290" s="206"/>
      <c r="V290" s="206"/>
      <c r="W290" s="206"/>
      <c r="X290" s="206"/>
      <c r="Y290" s="206"/>
      <c r="Z290" s="206"/>
    </row>
    <row r="291" customFormat="false" ht="15" hidden="false" customHeight="false" outlineLevel="0" collapsed="false">
      <c r="A291" s="183" t="s">
        <v>1378</v>
      </c>
      <c r="B291" s="184" t="s">
        <v>1028</v>
      </c>
      <c r="C291" s="183" t="s">
        <v>1029</v>
      </c>
      <c r="D291" s="184" t="s">
        <v>1030</v>
      </c>
      <c r="E291" s="185" t="s">
        <v>1031</v>
      </c>
      <c r="F291" s="197" t="s">
        <v>1032</v>
      </c>
      <c r="G291" s="197" t="s">
        <v>1033</v>
      </c>
      <c r="H291" s="206"/>
      <c r="I291" s="206"/>
      <c r="J291" s="206"/>
      <c r="K291" s="206"/>
      <c r="L291" s="206"/>
      <c r="M291" s="206"/>
      <c r="N291" s="206"/>
      <c r="O291" s="206"/>
      <c r="P291" s="206"/>
      <c r="Q291" s="206"/>
      <c r="R291" s="206"/>
      <c r="S291" s="206"/>
      <c r="T291" s="206"/>
      <c r="U291" s="206"/>
      <c r="V291" s="206"/>
      <c r="W291" s="206"/>
      <c r="X291" s="206"/>
      <c r="Y291" s="206"/>
      <c r="Z291" s="206"/>
    </row>
    <row r="292" customFormat="false" ht="15" hidden="false" customHeight="false" outlineLevel="0" collapsed="false">
      <c r="A292" s="189" t="s">
        <v>1034</v>
      </c>
      <c r="B292" s="190" t="s">
        <v>1379</v>
      </c>
      <c r="C292" s="189" t="s">
        <v>1380</v>
      </c>
      <c r="D292" s="190" t="s">
        <v>65</v>
      </c>
      <c r="E292" s="191" t="n">
        <v>1</v>
      </c>
      <c r="F292" s="192" t="n">
        <v>12.15</v>
      </c>
      <c r="G292" s="192" t="n">
        <v>12.15</v>
      </c>
      <c r="H292" s="206"/>
      <c r="I292" s="206"/>
      <c r="J292" s="206"/>
      <c r="K292" s="206"/>
      <c r="L292" s="206"/>
      <c r="M292" s="206"/>
      <c r="N292" s="206"/>
      <c r="O292" s="206"/>
      <c r="P292" s="206"/>
      <c r="Q292" s="206"/>
      <c r="R292" s="206"/>
      <c r="S292" s="206"/>
      <c r="T292" s="206"/>
      <c r="U292" s="206"/>
      <c r="V292" s="206"/>
      <c r="W292" s="206"/>
      <c r="X292" s="206"/>
      <c r="Y292" s="206"/>
      <c r="Z292" s="206"/>
    </row>
    <row r="293" customFormat="false" ht="15" hidden="false" customHeight="false" outlineLevel="0" collapsed="false">
      <c r="A293" s="198" t="s">
        <v>1040</v>
      </c>
      <c r="B293" s="199" t="s">
        <v>1381</v>
      </c>
      <c r="C293" s="198" t="s">
        <v>1382</v>
      </c>
      <c r="D293" s="199" t="s">
        <v>65</v>
      </c>
      <c r="E293" s="200" t="n">
        <v>1</v>
      </c>
      <c r="F293" s="201" t="n">
        <v>10.34</v>
      </c>
      <c r="G293" s="201" t="n">
        <v>10.34</v>
      </c>
      <c r="H293" s="206"/>
      <c r="I293" s="206"/>
      <c r="J293" s="206"/>
      <c r="K293" s="206"/>
      <c r="L293" s="206"/>
      <c r="M293" s="206"/>
      <c r="N293" s="206"/>
      <c r="O293" s="206"/>
      <c r="P293" s="206"/>
      <c r="Q293" s="206"/>
      <c r="R293" s="206"/>
      <c r="S293" s="206"/>
      <c r="T293" s="206"/>
      <c r="U293" s="206"/>
      <c r="V293" s="206"/>
      <c r="W293" s="206"/>
      <c r="X293" s="206"/>
      <c r="Y293" s="206"/>
      <c r="Z293" s="206"/>
    </row>
    <row r="294" customFormat="false" ht="15" hidden="false" customHeight="false" outlineLevel="0" collapsed="false">
      <c r="A294" s="198" t="s">
        <v>1040</v>
      </c>
      <c r="B294" s="199" t="s">
        <v>1288</v>
      </c>
      <c r="C294" s="198" t="s">
        <v>1255</v>
      </c>
      <c r="D294" s="199" t="s">
        <v>25</v>
      </c>
      <c r="E294" s="200" t="n">
        <v>0.0073</v>
      </c>
      <c r="F294" s="201" t="n">
        <v>16.55</v>
      </c>
      <c r="G294" s="201" t="n">
        <v>0.12</v>
      </c>
      <c r="H294" s="206"/>
      <c r="I294" s="206"/>
      <c r="J294" s="206"/>
      <c r="K294" s="206"/>
      <c r="L294" s="206"/>
      <c r="M294" s="206"/>
      <c r="N294" s="206"/>
      <c r="O294" s="206"/>
      <c r="P294" s="206"/>
      <c r="Q294" s="206"/>
      <c r="R294" s="206"/>
      <c r="S294" s="206"/>
      <c r="T294" s="206"/>
      <c r="U294" s="206"/>
      <c r="V294" s="206"/>
      <c r="W294" s="206"/>
      <c r="X294" s="206"/>
      <c r="Y294" s="206"/>
      <c r="Z294" s="206"/>
    </row>
    <row r="295" customFormat="false" ht="15" hidden="false" customHeight="false" outlineLevel="0" collapsed="false">
      <c r="A295" s="198" t="s">
        <v>1040</v>
      </c>
      <c r="B295" s="199" t="s">
        <v>1287</v>
      </c>
      <c r="C295" s="198" t="s">
        <v>1257</v>
      </c>
      <c r="D295" s="199" t="s">
        <v>25</v>
      </c>
      <c r="E295" s="200" t="n">
        <v>0.0446</v>
      </c>
      <c r="F295" s="201" t="n">
        <v>22.24</v>
      </c>
      <c r="G295" s="201" t="n">
        <v>0.99</v>
      </c>
      <c r="H295" s="206"/>
      <c r="I295" s="206"/>
      <c r="J295" s="206"/>
      <c r="K295" s="206"/>
      <c r="L295" s="206"/>
      <c r="M295" s="206"/>
      <c r="N295" s="206"/>
      <c r="O295" s="206"/>
      <c r="P295" s="206"/>
      <c r="Q295" s="206"/>
      <c r="R295" s="206"/>
      <c r="S295" s="206"/>
      <c r="T295" s="206"/>
      <c r="U295" s="206"/>
      <c r="V295" s="206"/>
      <c r="W295" s="206"/>
      <c r="X295" s="206"/>
      <c r="Y295" s="206"/>
      <c r="Z295" s="206"/>
    </row>
    <row r="296" customFormat="false" ht="15" hidden="false" customHeight="false" outlineLevel="0" collapsed="false">
      <c r="A296" s="202" t="s">
        <v>1043</v>
      </c>
      <c r="B296" s="203" t="s">
        <v>1289</v>
      </c>
      <c r="C296" s="202" t="s">
        <v>1290</v>
      </c>
      <c r="D296" s="203" t="s">
        <v>65</v>
      </c>
      <c r="E296" s="204" t="n">
        <v>0.025</v>
      </c>
      <c r="F296" s="205" t="n">
        <v>26.9</v>
      </c>
      <c r="G296" s="205" t="n">
        <v>0.67</v>
      </c>
      <c r="H296" s="206"/>
      <c r="I296" s="206"/>
      <c r="J296" s="206"/>
      <c r="K296" s="206"/>
      <c r="L296" s="206"/>
      <c r="M296" s="206"/>
      <c r="N296" s="206"/>
      <c r="O296" s="206"/>
      <c r="P296" s="206"/>
      <c r="Q296" s="206"/>
      <c r="R296" s="206"/>
      <c r="S296" s="206"/>
      <c r="T296" s="206"/>
      <c r="U296" s="206"/>
      <c r="V296" s="206"/>
      <c r="W296" s="206"/>
      <c r="X296" s="206"/>
      <c r="Y296" s="206"/>
      <c r="Z296" s="206"/>
    </row>
    <row r="297" customFormat="false" ht="15" hidden="false" customHeight="false" outlineLevel="0" collapsed="false">
      <c r="A297" s="202" t="s">
        <v>1043</v>
      </c>
      <c r="B297" s="203" t="s">
        <v>1291</v>
      </c>
      <c r="C297" s="202" t="s">
        <v>1292</v>
      </c>
      <c r="D297" s="203" t="s">
        <v>7</v>
      </c>
      <c r="E297" s="204" t="n">
        <v>0.147</v>
      </c>
      <c r="F297" s="205" t="n">
        <v>0.21</v>
      </c>
      <c r="G297" s="205" t="n">
        <v>0.03</v>
      </c>
      <c r="H297" s="206"/>
      <c r="I297" s="206"/>
      <c r="J297" s="206"/>
      <c r="K297" s="206"/>
      <c r="L297" s="206"/>
      <c r="M297" s="206"/>
      <c r="N297" s="206"/>
      <c r="O297" s="206"/>
      <c r="P297" s="206"/>
      <c r="Q297" s="206"/>
      <c r="R297" s="206"/>
      <c r="S297" s="206"/>
      <c r="T297" s="206"/>
      <c r="U297" s="206"/>
      <c r="V297" s="206"/>
      <c r="W297" s="206"/>
      <c r="X297" s="206"/>
      <c r="Y297" s="206"/>
      <c r="Z297" s="206"/>
    </row>
    <row r="298" customFormat="false" ht="15" hidden="false" customHeight="false" outlineLevel="0" collapsed="false">
      <c r="A298" s="193"/>
      <c r="B298" s="194"/>
      <c r="C298" s="193"/>
      <c r="D298" s="193"/>
      <c r="E298" s="195"/>
      <c r="F298" s="196"/>
      <c r="G298" s="196"/>
      <c r="H298" s="206"/>
      <c r="I298" s="206"/>
      <c r="J298" s="206"/>
      <c r="K298" s="206"/>
      <c r="L298" s="206"/>
      <c r="M298" s="206"/>
      <c r="N298" s="206"/>
      <c r="O298" s="206"/>
      <c r="P298" s="206"/>
      <c r="Q298" s="206"/>
      <c r="R298" s="206"/>
      <c r="S298" s="206"/>
      <c r="T298" s="206"/>
      <c r="U298" s="206"/>
      <c r="V298" s="206"/>
      <c r="W298" s="206"/>
      <c r="X298" s="206"/>
      <c r="Y298" s="206"/>
      <c r="Z298" s="206"/>
    </row>
    <row r="299" customFormat="false" ht="15" hidden="false" customHeight="false" outlineLevel="0" collapsed="false">
      <c r="A299" s="183" t="s">
        <v>1383</v>
      </c>
      <c r="B299" s="184" t="s">
        <v>1028</v>
      </c>
      <c r="C299" s="183" t="s">
        <v>1029</v>
      </c>
      <c r="D299" s="184" t="s">
        <v>1030</v>
      </c>
      <c r="E299" s="185" t="s">
        <v>1031</v>
      </c>
      <c r="F299" s="197" t="s">
        <v>1032</v>
      </c>
      <c r="G299" s="197" t="s">
        <v>1033</v>
      </c>
      <c r="H299" s="206"/>
      <c r="I299" s="206"/>
      <c r="J299" s="206"/>
      <c r="K299" s="206"/>
      <c r="L299" s="206"/>
      <c r="M299" s="206"/>
      <c r="N299" s="206"/>
      <c r="O299" s="206"/>
      <c r="P299" s="206"/>
      <c r="Q299" s="206"/>
      <c r="R299" s="206"/>
      <c r="S299" s="206"/>
      <c r="T299" s="206"/>
      <c r="U299" s="206"/>
      <c r="V299" s="206"/>
      <c r="W299" s="206"/>
      <c r="X299" s="206"/>
      <c r="Y299" s="206"/>
      <c r="Z299" s="206"/>
    </row>
    <row r="300" customFormat="false" ht="15" hidden="false" customHeight="false" outlineLevel="0" collapsed="false">
      <c r="A300" s="189" t="s">
        <v>1034</v>
      </c>
      <c r="B300" s="190" t="s">
        <v>1384</v>
      </c>
      <c r="C300" s="189" t="s">
        <v>1385</v>
      </c>
      <c r="D300" s="190" t="s">
        <v>65</v>
      </c>
      <c r="E300" s="191" t="n">
        <v>1</v>
      </c>
      <c r="F300" s="192" t="n">
        <v>11.65</v>
      </c>
      <c r="G300" s="192" t="n">
        <v>11.65</v>
      </c>
      <c r="H300" s="206"/>
      <c r="I300" s="206"/>
      <c r="J300" s="206"/>
      <c r="K300" s="206"/>
      <c r="L300" s="206"/>
      <c r="M300" s="206"/>
      <c r="N300" s="206"/>
      <c r="O300" s="206"/>
      <c r="P300" s="206"/>
      <c r="Q300" s="206"/>
      <c r="R300" s="206"/>
      <c r="S300" s="206"/>
      <c r="T300" s="206"/>
      <c r="U300" s="206"/>
      <c r="V300" s="206"/>
      <c r="W300" s="206"/>
      <c r="X300" s="206"/>
      <c r="Y300" s="206"/>
      <c r="Z300" s="206"/>
    </row>
    <row r="301" customFormat="false" ht="15" hidden="false" customHeight="false" outlineLevel="0" collapsed="false">
      <c r="A301" s="198" t="s">
        <v>1040</v>
      </c>
      <c r="B301" s="199" t="s">
        <v>1386</v>
      </c>
      <c r="C301" s="198" t="s">
        <v>1387</v>
      </c>
      <c r="D301" s="199" t="s">
        <v>65</v>
      </c>
      <c r="E301" s="200" t="n">
        <v>1</v>
      </c>
      <c r="F301" s="201" t="n">
        <v>10.28</v>
      </c>
      <c r="G301" s="201" t="n">
        <v>10.28</v>
      </c>
      <c r="H301" s="206"/>
      <c r="I301" s="206"/>
      <c r="J301" s="206"/>
      <c r="K301" s="206"/>
      <c r="L301" s="206"/>
      <c r="M301" s="206"/>
      <c r="N301" s="206"/>
      <c r="O301" s="206"/>
      <c r="P301" s="206"/>
      <c r="Q301" s="206"/>
      <c r="R301" s="206"/>
      <c r="S301" s="206"/>
      <c r="T301" s="206"/>
      <c r="U301" s="206"/>
      <c r="V301" s="206"/>
      <c r="W301" s="206"/>
      <c r="X301" s="206"/>
      <c r="Y301" s="206"/>
      <c r="Z301" s="206"/>
    </row>
    <row r="302" customFormat="false" ht="15" hidden="false" customHeight="false" outlineLevel="0" collapsed="false">
      <c r="A302" s="198" t="s">
        <v>1040</v>
      </c>
      <c r="B302" s="199" t="s">
        <v>1287</v>
      </c>
      <c r="C302" s="198" t="s">
        <v>1257</v>
      </c>
      <c r="D302" s="199" t="s">
        <v>25</v>
      </c>
      <c r="E302" s="200" t="n">
        <v>0.0285</v>
      </c>
      <c r="F302" s="201" t="n">
        <v>16.55</v>
      </c>
      <c r="G302" s="201" t="n">
        <v>0.07</v>
      </c>
      <c r="H302" s="206"/>
      <c r="I302" s="206"/>
      <c r="J302" s="206"/>
      <c r="K302" s="206"/>
      <c r="L302" s="206"/>
      <c r="M302" s="206"/>
      <c r="N302" s="206"/>
      <c r="O302" s="206"/>
      <c r="P302" s="206"/>
      <c r="Q302" s="206"/>
      <c r="R302" s="206"/>
      <c r="S302" s="206"/>
      <c r="T302" s="206"/>
      <c r="U302" s="206"/>
      <c r="V302" s="206"/>
      <c r="W302" s="206"/>
      <c r="X302" s="206"/>
      <c r="Y302" s="206"/>
      <c r="Z302" s="206"/>
    </row>
    <row r="303" customFormat="false" ht="15" hidden="false" customHeight="false" outlineLevel="0" collapsed="false">
      <c r="A303" s="198" t="s">
        <v>1040</v>
      </c>
      <c r="B303" s="199" t="s">
        <v>1288</v>
      </c>
      <c r="C303" s="198" t="s">
        <v>1255</v>
      </c>
      <c r="D303" s="199" t="s">
        <v>25</v>
      </c>
      <c r="E303" s="200" t="n">
        <v>0.0047</v>
      </c>
      <c r="F303" s="201" t="n">
        <v>22.24</v>
      </c>
      <c r="G303" s="201" t="n">
        <v>0.63</v>
      </c>
      <c r="H303" s="206"/>
      <c r="I303" s="206"/>
      <c r="J303" s="206"/>
      <c r="K303" s="206"/>
      <c r="L303" s="206"/>
      <c r="M303" s="206"/>
      <c r="N303" s="206"/>
      <c r="O303" s="206"/>
      <c r="P303" s="206"/>
      <c r="Q303" s="206"/>
      <c r="R303" s="206"/>
      <c r="S303" s="206"/>
      <c r="T303" s="206"/>
      <c r="U303" s="206"/>
      <c r="V303" s="206"/>
      <c r="W303" s="206"/>
      <c r="X303" s="206"/>
      <c r="Y303" s="206"/>
      <c r="Z303" s="206"/>
    </row>
    <row r="304" customFormat="false" ht="15" hidden="false" customHeight="false" outlineLevel="0" collapsed="false">
      <c r="A304" s="202" t="s">
        <v>1043</v>
      </c>
      <c r="B304" s="203" t="s">
        <v>1289</v>
      </c>
      <c r="C304" s="202" t="s">
        <v>1290</v>
      </c>
      <c r="D304" s="203" t="s">
        <v>65</v>
      </c>
      <c r="E304" s="204" t="n">
        <v>0.025</v>
      </c>
      <c r="F304" s="205" t="n">
        <v>26.9</v>
      </c>
      <c r="G304" s="205" t="n">
        <v>0.67</v>
      </c>
      <c r="H304" s="206"/>
      <c r="I304" s="206"/>
      <c r="J304" s="206"/>
      <c r="K304" s="206"/>
      <c r="L304" s="206"/>
      <c r="M304" s="206"/>
      <c r="N304" s="206"/>
      <c r="O304" s="206"/>
      <c r="P304" s="206"/>
      <c r="Q304" s="206"/>
      <c r="R304" s="206"/>
      <c r="S304" s="206"/>
      <c r="T304" s="206"/>
      <c r="U304" s="206"/>
      <c r="V304" s="206"/>
      <c r="W304" s="206"/>
      <c r="X304" s="206"/>
      <c r="Y304" s="206"/>
      <c r="Z304" s="206"/>
    </row>
    <row r="305" customFormat="false" ht="15" hidden="false" customHeight="false" outlineLevel="0" collapsed="false">
      <c r="A305" s="193"/>
      <c r="B305" s="194"/>
      <c r="C305" s="193"/>
      <c r="D305" s="193"/>
      <c r="E305" s="195"/>
      <c r="F305" s="196"/>
      <c r="G305" s="196"/>
      <c r="H305" s="206"/>
      <c r="I305" s="206"/>
      <c r="J305" s="206"/>
      <c r="K305" s="206"/>
      <c r="L305" s="206"/>
      <c r="M305" s="206"/>
      <c r="N305" s="206"/>
      <c r="O305" s="206"/>
      <c r="P305" s="206"/>
      <c r="Q305" s="206"/>
      <c r="R305" s="206"/>
      <c r="S305" s="206"/>
      <c r="T305" s="206"/>
      <c r="U305" s="206"/>
      <c r="V305" s="206"/>
      <c r="W305" s="206"/>
      <c r="X305" s="206"/>
      <c r="Y305" s="206"/>
      <c r="Z305" s="206"/>
    </row>
    <row r="306" customFormat="false" ht="15" hidden="false" customHeight="false" outlineLevel="0" collapsed="false">
      <c r="A306" s="183" t="s">
        <v>1388</v>
      </c>
      <c r="B306" s="184" t="s">
        <v>1028</v>
      </c>
      <c r="C306" s="183" t="s">
        <v>1029</v>
      </c>
      <c r="D306" s="184" t="s">
        <v>1030</v>
      </c>
      <c r="E306" s="185" t="s">
        <v>1031</v>
      </c>
      <c r="F306" s="197" t="s">
        <v>1032</v>
      </c>
      <c r="G306" s="197" t="s">
        <v>1033</v>
      </c>
      <c r="H306" s="206"/>
      <c r="I306" s="206"/>
      <c r="J306" s="206"/>
      <c r="K306" s="206"/>
      <c r="L306" s="206"/>
      <c r="M306" s="206"/>
      <c r="N306" s="206"/>
      <c r="O306" s="206"/>
      <c r="P306" s="206"/>
      <c r="Q306" s="206"/>
      <c r="R306" s="206"/>
      <c r="S306" s="206"/>
      <c r="T306" s="206"/>
      <c r="U306" s="206"/>
      <c r="V306" s="206"/>
      <c r="W306" s="206"/>
      <c r="X306" s="206"/>
      <c r="Y306" s="206"/>
      <c r="Z306" s="206"/>
    </row>
    <row r="307" customFormat="false" ht="15" hidden="false" customHeight="false" outlineLevel="0" collapsed="false">
      <c r="A307" s="189" t="s">
        <v>1034</v>
      </c>
      <c r="B307" s="190" t="s">
        <v>1389</v>
      </c>
      <c r="C307" s="189" t="s">
        <v>1390</v>
      </c>
      <c r="D307" s="190" t="s">
        <v>65</v>
      </c>
      <c r="E307" s="191" t="n">
        <v>1</v>
      </c>
      <c r="F307" s="192" t="n">
        <v>13.22</v>
      </c>
      <c r="G307" s="192" t="n">
        <v>13.22</v>
      </c>
      <c r="H307" s="206"/>
      <c r="I307" s="206"/>
      <c r="J307" s="206"/>
      <c r="K307" s="206"/>
      <c r="L307" s="206"/>
      <c r="M307" s="206"/>
      <c r="N307" s="206"/>
      <c r="O307" s="206"/>
      <c r="P307" s="206"/>
      <c r="Q307" s="206"/>
      <c r="R307" s="206"/>
      <c r="S307" s="206"/>
      <c r="T307" s="206"/>
      <c r="U307" s="206"/>
      <c r="V307" s="206"/>
      <c r="W307" s="206"/>
      <c r="X307" s="206"/>
      <c r="Y307" s="206"/>
      <c r="Z307" s="206"/>
    </row>
    <row r="308" customFormat="false" ht="15" hidden="false" customHeight="false" outlineLevel="0" collapsed="false">
      <c r="A308" s="198" t="s">
        <v>1040</v>
      </c>
      <c r="B308" s="199" t="s">
        <v>1391</v>
      </c>
      <c r="C308" s="198" t="s">
        <v>1392</v>
      </c>
      <c r="D308" s="199" t="s">
        <v>65</v>
      </c>
      <c r="E308" s="200" t="n">
        <v>1</v>
      </c>
      <c r="F308" s="201" t="n">
        <v>12.13</v>
      </c>
      <c r="G308" s="201" t="n">
        <v>12.13</v>
      </c>
      <c r="H308" s="206"/>
      <c r="I308" s="206"/>
      <c r="J308" s="206"/>
      <c r="K308" s="206"/>
      <c r="L308" s="206"/>
      <c r="M308" s="206"/>
      <c r="N308" s="206"/>
      <c r="O308" s="206"/>
      <c r="P308" s="206"/>
      <c r="Q308" s="206"/>
      <c r="R308" s="206"/>
      <c r="S308" s="206"/>
      <c r="T308" s="206"/>
      <c r="U308" s="206"/>
      <c r="V308" s="206"/>
      <c r="W308" s="206"/>
      <c r="X308" s="206"/>
      <c r="Y308" s="206"/>
      <c r="Z308" s="206"/>
    </row>
    <row r="309" customFormat="false" ht="15" hidden="false" customHeight="false" outlineLevel="0" collapsed="false">
      <c r="A309" s="198" t="s">
        <v>1040</v>
      </c>
      <c r="B309" s="199" t="s">
        <v>1287</v>
      </c>
      <c r="C309" s="198" t="s">
        <v>1257</v>
      </c>
      <c r="D309" s="199" t="s">
        <v>25</v>
      </c>
      <c r="E309" s="200" t="n">
        <v>0.0171</v>
      </c>
      <c r="F309" s="201" t="n">
        <v>16.55</v>
      </c>
      <c r="G309" s="201" t="n">
        <v>0.04</v>
      </c>
      <c r="H309" s="206"/>
      <c r="I309" s="206"/>
      <c r="J309" s="206"/>
      <c r="K309" s="206"/>
      <c r="L309" s="206"/>
      <c r="M309" s="206"/>
      <c r="N309" s="206"/>
      <c r="O309" s="206"/>
      <c r="P309" s="206"/>
      <c r="Q309" s="206"/>
      <c r="R309" s="206"/>
      <c r="S309" s="206"/>
      <c r="T309" s="206"/>
      <c r="U309" s="206"/>
      <c r="V309" s="206"/>
      <c r="W309" s="206"/>
      <c r="X309" s="206"/>
      <c r="Y309" s="206"/>
      <c r="Z309" s="206"/>
    </row>
    <row r="310" customFormat="false" ht="15" hidden="false" customHeight="false" outlineLevel="0" collapsed="false">
      <c r="A310" s="198" t="s">
        <v>1040</v>
      </c>
      <c r="B310" s="199" t="s">
        <v>1288</v>
      </c>
      <c r="C310" s="198" t="s">
        <v>1255</v>
      </c>
      <c r="D310" s="199" t="s">
        <v>25</v>
      </c>
      <c r="E310" s="200" t="n">
        <v>0.0028</v>
      </c>
      <c r="F310" s="201" t="n">
        <v>22.24</v>
      </c>
      <c r="G310" s="201" t="n">
        <v>0.38</v>
      </c>
      <c r="H310" s="206"/>
      <c r="I310" s="206"/>
      <c r="J310" s="206"/>
      <c r="K310" s="206"/>
      <c r="L310" s="206"/>
      <c r="M310" s="206"/>
      <c r="N310" s="206"/>
      <c r="O310" s="206"/>
      <c r="P310" s="206"/>
      <c r="Q310" s="206"/>
      <c r="R310" s="206"/>
      <c r="S310" s="206"/>
      <c r="T310" s="206"/>
      <c r="U310" s="206"/>
      <c r="V310" s="206"/>
      <c r="W310" s="206"/>
      <c r="X310" s="206"/>
      <c r="Y310" s="206"/>
      <c r="Z310" s="206"/>
    </row>
    <row r="311" customFormat="false" ht="15" hidden="false" customHeight="false" outlineLevel="0" collapsed="false">
      <c r="A311" s="202" t="s">
        <v>1043</v>
      </c>
      <c r="B311" s="203" t="s">
        <v>1289</v>
      </c>
      <c r="C311" s="202" t="s">
        <v>1290</v>
      </c>
      <c r="D311" s="203" t="s">
        <v>65</v>
      </c>
      <c r="E311" s="204" t="n">
        <v>0.025</v>
      </c>
      <c r="F311" s="205" t="n">
        <v>26.9</v>
      </c>
      <c r="G311" s="205" t="n">
        <v>0.67</v>
      </c>
      <c r="H311" s="206"/>
      <c r="I311" s="206"/>
      <c r="J311" s="206"/>
      <c r="K311" s="206"/>
      <c r="L311" s="206"/>
      <c r="M311" s="206"/>
      <c r="N311" s="206"/>
      <c r="O311" s="206"/>
      <c r="P311" s="206"/>
      <c r="Q311" s="206"/>
      <c r="R311" s="206"/>
      <c r="S311" s="206"/>
      <c r="T311" s="206"/>
      <c r="U311" s="206"/>
      <c r="V311" s="206"/>
      <c r="W311" s="206"/>
      <c r="X311" s="206"/>
      <c r="Y311" s="206"/>
      <c r="Z311" s="206"/>
    </row>
    <row r="312" customFormat="false" ht="15" hidden="false" customHeight="false" outlineLevel="0" collapsed="false">
      <c r="A312" s="193"/>
      <c r="B312" s="194"/>
      <c r="C312" s="193"/>
      <c r="D312" s="193"/>
      <c r="E312" s="195"/>
      <c r="F312" s="196"/>
      <c r="G312" s="196"/>
      <c r="H312" s="206"/>
      <c r="I312" s="206"/>
      <c r="J312" s="206"/>
      <c r="K312" s="206"/>
      <c r="L312" s="206"/>
      <c r="M312" s="206"/>
      <c r="N312" s="206"/>
      <c r="O312" s="206"/>
      <c r="P312" s="206"/>
      <c r="Q312" s="206"/>
      <c r="R312" s="206"/>
      <c r="S312" s="206"/>
      <c r="T312" s="206"/>
      <c r="U312" s="206"/>
      <c r="V312" s="206"/>
      <c r="W312" s="206"/>
      <c r="X312" s="206"/>
      <c r="Y312" s="206"/>
      <c r="Z312" s="206"/>
    </row>
    <row r="313" customFormat="false" ht="15" hidden="false" customHeight="false" outlineLevel="0" collapsed="false">
      <c r="A313" s="183" t="s">
        <v>1393</v>
      </c>
      <c r="B313" s="184" t="s">
        <v>1028</v>
      </c>
      <c r="C313" s="183" t="s">
        <v>1029</v>
      </c>
      <c r="D313" s="184" t="s">
        <v>1030</v>
      </c>
      <c r="E313" s="185" t="s">
        <v>1031</v>
      </c>
      <c r="F313" s="197" t="s">
        <v>1032</v>
      </c>
      <c r="G313" s="197" t="s">
        <v>1033</v>
      </c>
      <c r="H313" s="206"/>
      <c r="I313" s="206"/>
      <c r="J313" s="206"/>
      <c r="K313" s="206"/>
      <c r="L313" s="206"/>
      <c r="M313" s="206"/>
      <c r="N313" s="206"/>
      <c r="O313" s="206"/>
      <c r="P313" s="206"/>
      <c r="Q313" s="206"/>
      <c r="R313" s="206"/>
      <c r="S313" s="206"/>
      <c r="T313" s="206"/>
      <c r="U313" s="206"/>
      <c r="V313" s="206"/>
      <c r="W313" s="206"/>
      <c r="X313" s="206"/>
      <c r="Y313" s="206"/>
      <c r="Z313" s="206"/>
    </row>
    <row r="314" customFormat="false" ht="15" hidden="false" customHeight="false" outlineLevel="0" collapsed="false">
      <c r="A314" s="189" t="s">
        <v>1034</v>
      </c>
      <c r="B314" s="190" t="s">
        <v>1253</v>
      </c>
      <c r="C314" s="189" t="s">
        <v>64</v>
      </c>
      <c r="D314" s="190" t="s">
        <v>65</v>
      </c>
      <c r="E314" s="191" t="n">
        <v>1</v>
      </c>
      <c r="F314" s="192" t="n">
        <v>15.9</v>
      </c>
      <c r="G314" s="192" t="n">
        <v>15.9</v>
      </c>
      <c r="H314" s="206"/>
      <c r="I314" s="206"/>
      <c r="J314" s="206"/>
      <c r="K314" s="206"/>
      <c r="L314" s="206"/>
      <c r="M314" s="206"/>
      <c r="N314" s="206"/>
      <c r="O314" s="206"/>
      <c r="P314" s="206"/>
      <c r="Q314" s="206"/>
      <c r="R314" s="206"/>
      <c r="S314" s="206"/>
      <c r="T314" s="206"/>
      <c r="U314" s="206"/>
      <c r="V314" s="206"/>
      <c r="W314" s="206"/>
      <c r="X314" s="206"/>
      <c r="Y314" s="206"/>
      <c r="Z314" s="206"/>
    </row>
    <row r="315" customFormat="false" ht="15" hidden="false" customHeight="false" outlineLevel="0" collapsed="false">
      <c r="A315" s="198" t="s">
        <v>1040</v>
      </c>
      <c r="B315" s="199" t="s">
        <v>1254</v>
      </c>
      <c r="C315" s="198" t="s">
        <v>1255</v>
      </c>
      <c r="D315" s="199" t="s">
        <v>1192</v>
      </c>
      <c r="E315" s="200" t="n">
        <v>0.0564102</v>
      </c>
      <c r="F315" s="201" t="n">
        <v>22.32</v>
      </c>
      <c r="G315" s="201" t="n">
        <v>0.62</v>
      </c>
      <c r="H315" s="206"/>
      <c r="I315" s="206"/>
      <c r="J315" s="206"/>
      <c r="K315" s="206"/>
      <c r="L315" s="206"/>
      <c r="M315" s="206"/>
      <c r="N315" s="206"/>
      <c r="O315" s="206"/>
      <c r="P315" s="206"/>
      <c r="Q315" s="206"/>
      <c r="R315" s="206"/>
      <c r="S315" s="206"/>
      <c r="T315" s="206"/>
      <c r="U315" s="206"/>
      <c r="V315" s="206"/>
      <c r="W315" s="206"/>
      <c r="X315" s="206"/>
      <c r="Y315" s="206"/>
      <c r="Z315" s="206"/>
    </row>
    <row r="316" customFormat="false" ht="15" hidden="false" customHeight="false" outlineLevel="0" collapsed="false">
      <c r="A316" s="198" t="s">
        <v>1040</v>
      </c>
      <c r="B316" s="199" t="s">
        <v>1256</v>
      </c>
      <c r="C316" s="198" t="s">
        <v>1257</v>
      </c>
      <c r="D316" s="199" t="s">
        <v>1192</v>
      </c>
      <c r="E316" s="200" t="n">
        <v>0.0282051</v>
      </c>
      <c r="F316" s="201" t="n">
        <v>16.63</v>
      </c>
      <c r="G316" s="201" t="n">
        <v>0.93</v>
      </c>
      <c r="H316" s="206"/>
      <c r="I316" s="206"/>
      <c r="J316" s="206"/>
      <c r="K316" s="206"/>
      <c r="L316" s="206"/>
      <c r="M316" s="206"/>
      <c r="N316" s="206"/>
      <c r="O316" s="206"/>
      <c r="P316" s="206"/>
      <c r="Q316" s="206"/>
      <c r="R316" s="206"/>
      <c r="S316" s="206"/>
      <c r="T316" s="206"/>
      <c r="U316" s="206"/>
      <c r="V316" s="206"/>
      <c r="W316" s="206"/>
      <c r="X316" s="206"/>
      <c r="Y316" s="206"/>
      <c r="Z316" s="206"/>
    </row>
    <row r="317" customFormat="false" ht="15" hidden="false" customHeight="false" outlineLevel="0" collapsed="false">
      <c r="A317" s="202" t="s">
        <v>1043</v>
      </c>
      <c r="B317" s="203" t="s">
        <v>1258</v>
      </c>
      <c r="C317" s="202" t="s">
        <v>1259</v>
      </c>
      <c r="D317" s="203" t="s">
        <v>1260</v>
      </c>
      <c r="E317" s="204" t="n">
        <v>0.01</v>
      </c>
      <c r="F317" s="205" t="n">
        <v>20.6</v>
      </c>
      <c r="G317" s="205" t="n">
        <v>0.2</v>
      </c>
      <c r="H317" s="206"/>
      <c r="I317" s="206"/>
      <c r="J317" s="206"/>
      <c r="K317" s="206"/>
      <c r="L317" s="206"/>
      <c r="M317" s="206"/>
      <c r="N317" s="206"/>
      <c r="O317" s="206"/>
      <c r="P317" s="206"/>
      <c r="Q317" s="206"/>
      <c r="R317" s="206"/>
      <c r="S317" s="206"/>
      <c r="T317" s="206"/>
      <c r="U317" s="206"/>
      <c r="V317" s="206"/>
      <c r="W317" s="206"/>
      <c r="X317" s="206"/>
      <c r="Y317" s="206"/>
      <c r="Z317" s="206"/>
    </row>
    <row r="318" customFormat="false" ht="15" hidden="false" customHeight="false" outlineLevel="0" collapsed="false">
      <c r="A318" s="202" t="s">
        <v>1043</v>
      </c>
      <c r="B318" s="203" t="s">
        <v>1261</v>
      </c>
      <c r="C318" s="202" t="s">
        <v>1262</v>
      </c>
      <c r="D318" s="203" t="s">
        <v>1199</v>
      </c>
      <c r="E318" s="204" t="n">
        <v>5</v>
      </c>
      <c r="F318" s="205" t="n">
        <v>0.24</v>
      </c>
      <c r="G318" s="205" t="n">
        <v>1.2</v>
      </c>
      <c r="H318" s="206"/>
      <c r="I318" s="206"/>
      <c r="J318" s="206"/>
      <c r="K318" s="206"/>
      <c r="L318" s="206"/>
      <c r="M318" s="206"/>
      <c r="N318" s="206"/>
      <c r="O318" s="206"/>
      <c r="P318" s="206"/>
      <c r="Q318" s="206"/>
      <c r="R318" s="206"/>
      <c r="S318" s="206"/>
      <c r="T318" s="206"/>
      <c r="U318" s="206"/>
      <c r="V318" s="206"/>
      <c r="W318" s="206"/>
      <c r="X318" s="206"/>
      <c r="Y318" s="206"/>
      <c r="Z318" s="206"/>
    </row>
    <row r="319" customFormat="false" ht="15" hidden="false" customHeight="false" outlineLevel="0" collapsed="false">
      <c r="A319" s="202" t="s">
        <v>1043</v>
      </c>
      <c r="B319" s="203" t="s">
        <v>1263</v>
      </c>
      <c r="C319" s="202" t="s">
        <v>1264</v>
      </c>
      <c r="D319" s="203" t="s">
        <v>1260</v>
      </c>
      <c r="E319" s="204" t="n">
        <v>1.03</v>
      </c>
      <c r="F319" s="205" t="n">
        <v>12.58</v>
      </c>
      <c r="G319" s="205" t="n">
        <v>12.95</v>
      </c>
      <c r="H319" s="206"/>
      <c r="I319" s="206"/>
      <c r="J319" s="206"/>
      <c r="K319" s="206"/>
      <c r="L319" s="206"/>
      <c r="M319" s="206"/>
      <c r="N319" s="206"/>
      <c r="O319" s="206"/>
      <c r="P319" s="206"/>
      <c r="Q319" s="206"/>
      <c r="R319" s="206"/>
      <c r="S319" s="206"/>
      <c r="T319" s="206"/>
      <c r="U319" s="206"/>
      <c r="V319" s="206"/>
      <c r="W319" s="206"/>
      <c r="X319" s="206"/>
      <c r="Y319" s="206"/>
      <c r="Z319" s="206"/>
    </row>
    <row r="320" customFormat="false" ht="15" hidden="false" customHeight="false" outlineLevel="0" collapsed="false">
      <c r="A320" s="193"/>
      <c r="B320" s="194"/>
      <c r="C320" s="193"/>
      <c r="D320" s="193"/>
      <c r="E320" s="195"/>
      <c r="F320" s="196"/>
      <c r="G320" s="196"/>
      <c r="H320" s="206"/>
      <c r="I320" s="206"/>
      <c r="J320" s="206"/>
      <c r="K320" s="206"/>
      <c r="L320" s="206"/>
      <c r="M320" s="206"/>
      <c r="N320" s="206"/>
      <c r="O320" s="206"/>
      <c r="P320" s="206"/>
      <c r="Q320" s="206"/>
      <c r="R320" s="206"/>
      <c r="S320" s="206"/>
      <c r="T320" s="206"/>
      <c r="U320" s="206"/>
      <c r="V320" s="206"/>
      <c r="W320" s="206"/>
      <c r="X320" s="206"/>
      <c r="Y320" s="206"/>
      <c r="Z320" s="206"/>
    </row>
    <row r="321" customFormat="false" ht="15" hidden="false" customHeight="false" outlineLevel="0" collapsed="false">
      <c r="A321" s="183" t="s">
        <v>1394</v>
      </c>
      <c r="B321" s="184" t="s">
        <v>1028</v>
      </c>
      <c r="C321" s="183" t="s">
        <v>1029</v>
      </c>
      <c r="D321" s="184" t="s">
        <v>1030</v>
      </c>
      <c r="E321" s="185" t="s">
        <v>1031</v>
      </c>
      <c r="F321" s="197" t="s">
        <v>1032</v>
      </c>
      <c r="G321" s="197" t="s">
        <v>1033</v>
      </c>
      <c r="H321" s="206"/>
      <c r="I321" s="206"/>
      <c r="J321" s="206"/>
      <c r="K321" s="206"/>
      <c r="L321" s="206"/>
      <c r="M321" s="206"/>
      <c r="N321" s="206"/>
      <c r="O321" s="206"/>
      <c r="P321" s="206"/>
      <c r="Q321" s="206"/>
      <c r="R321" s="206"/>
      <c r="S321" s="206"/>
      <c r="T321" s="206"/>
      <c r="U321" s="206"/>
      <c r="V321" s="206"/>
      <c r="W321" s="206"/>
      <c r="X321" s="206"/>
      <c r="Y321" s="206"/>
      <c r="Z321" s="206"/>
    </row>
    <row r="322" customFormat="false" ht="15" hidden="false" customHeight="false" outlineLevel="0" collapsed="false">
      <c r="A322" s="189" t="s">
        <v>1034</v>
      </c>
      <c r="B322" s="190" t="s">
        <v>1333</v>
      </c>
      <c r="C322" s="189" t="s">
        <v>1334</v>
      </c>
      <c r="D322" s="190" t="s">
        <v>1147</v>
      </c>
      <c r="E322" s="191" t="n">
        <v>1</v>
      </c>
      <c r="F322" s="192" t="n">
        <v>521.33</v>
      </c>
      <c r="G322" s="192" t="n">
        <v>521.33</v>
      </c>
      <c r="H322" s="206"/>
      <c r="I322" s="206"/>
      <c r="J322" s="206"/>
      <c r="K322" s="206"/>
      <c r="L322" s="206"/>
      <c r="M322" s="206"/>
      <c r="N322" s="206"/>
      <c r="O322" s="206"/>
      <c r="P322" s="206"/>
      <c r="Q322" s="206"/>
      <c r="R322" s="206"/>
      <c r="S322" s="206"/>
      <c r="T322" s="206"/>
      <c r="U322" s="206"/>
      <c r="V322" s="206"/>
      <c r="W322" s="206"/>
      <c r="X322" s="206"/>
      <c r="Y322" s="206"/>
      <c r="Z322" s="206"/>
    </row>
    <row r="323" customFormat="false" ht="15" hidden="false" customHeight="false" outlineLevel="0" collapsed="false">
      <c r="A323" s="198" t="s">
        <v>1040</v>
      </c>
      <c r="B323" s="199" t="s">
        <v>1335</v>
      </c>
      <c r="C323" s="198" t="s">
        <v>1336</v>
      </c>
      <c r="D323" s="199" t="s">
        <v>1147</v>
      </c>
      <c r="E323" s="200" t="n">
        <v>1</v>
      </c>
      <c r="F323" s="201" t="n">
        <v>12.03</v>
      </c>
      <c r="G323" s="201" t="n">
        <v>12.03</v>
      </c>
      <c r="H323" s="206"/>
      <c r="I323" s="206"/>
      <c r="J323" s="206"/>
      <c r="K323" s="206"/>
      <c r="L323" s="206"/>
      <c r="M323" s="206"/>
      <c r="N323" s="206"/>
      <c r="O323" s="206"/>
      <c r="P323" s="206"/>
      <c r="Q323" s="206"/>
      <c r="R323" s="206"/>
      <c r="S323" s="206"/>
      <c r="T323" s="206"/>
      <c r="U323" s="206"/>
      <c r="V323" s="206"/>
      <c r="W323" s="206"/>
      <c r="X323" s="206"/>
      <c r="Y323" s="206"/>
      <c r="Z323" s="206"/>
    </row>
    <row r="324" customFormat="false" ht="15" hidden="false" customHeight="false" outlineLevel="0" collapsed="false">
      <c r="A324" s="202" t="s">
        <v>1043</v>
      </c>
      <c r="B324" s="203" t="s">
        <v>1337</v>
      </c>
      <c r="C324" s="202" t="s">
        <v>1338</v>
      </c>
      <c r="D324" s="203" t="s">
        <v>1147</v>
      </c>
      <c r="E324" s="204" t="n">
        <v>1.05</v>
      </c>
      <c r="F324" s="205" t="n">
        <v>40.77</v>
      </c>
      <c r="G324" s="205" t="n">
        <v>40.77</v>
      </c>
      <c r="H324" s="206"/>
      <c r="I324" s="206"/>
      <c r="J324" s="206"/>
      <c r="K324" s="206"/>
      <c r="L324" s="206"/>
      <c r="M324" s="206"/>
      <c r="N324" s="206"/>
      <c r="O324" s="206"/>
      <c r="P324" s="206"/>
      <c r="Q324" s="206"/>
      <c r="R324" s="206"/>
      <c r="S324" s="206"/>
      <c r="T324" s="206"/>
      <c r="U324" s="206"/>
      <c r="V324" s="206"/>
      <c r="W324" s="206"/>
      <c r="X324" s="206"/>
      <c r="Y324" s="206"/>
      <c r="Z324" s="206"/>
    </row>
    <row r="325" customFormat="false" ht="15" hidden="false" customHeight="false" outlineLevel="0" collapsed="false">
      <c r="A325" s="202" t="s">
        <v>1043</v>
      </c>
      <c r="B325" s="203" t="s">
        <v>1339</v>
      </c>
      <c r="C325" s="202" t="s">
        <v>1340</v>
      </c>
      <c r="D325" s="203" t="s">
        <v>1147</v>
      </c>
      <c r="E325" s="204" t="n">
        <v>1</v>
      </c>
      <c r="F325" s="205" t="n">
        <v>446.22</v>
      </c>
      <c r="G325" s="205" t="n">
        <v>468.53</v>
      </c>
      <c r="H325" s="206"/>
      <c r="I325" s="206"/>
      <c r="J325" s="206"/>
      <c r="K325" s="206"/>
      <c r="L325" s="206"/>
      <c r="M325" s="206"/>
      <c r="N325" s="206"/>
      <c r="O325" s="206"/>
      <c r="P325" s="206"/>
      <c r="Q325" s="206"/>
      <c r="R325" s="206"/>
      <c r="S325" s="206"/>
      <c r="T325" s="206"/>
      <c r="U325" s="206"/>
      <c r="V325" s="206"/>
      <c r="W325" s="206"/>
      <c r="X325" s="206"/>
      <c r="Y325" s="206"/>
      <c r="Z325" s="206"/>
    </row>
    <row r="326" customFormat="false" ht="15" hidden="false" customHeight="false" outlineLevel="0" collapsed="false">
      <c r="A326" s="193"/>
      <c r="B326" s="194"/>
      <c r="C326" s="193"/>
      <c r="D326" s="193"/>
      <c r="E326" s="195"/>
      <c r="F326" s="196"/>
      <c r="G326" s="196"/>
      <c r="H326" s="206"/>
      <c r="I326" s="206"/>
      <c r="J326" s="206"/>
      <c r="K326" s="206"/>
      <c r="L326" s="206"/>
      <c r="M326" s="206"/>
      <c r="N326" s="206"/>
      <c r="O326" s="206"/>
      <c r="P326" s="206"/>
      <c r="Q326" s="206"/>
      <c r="R326" s="206"/>
      <c r="S326" s="206"/>
      <c r="T326" s="206"/>
      <c r="U326" s="206"/>
      <c r="V326" s="206"/>
      <c r="W326" s="206"/>
      <c r="X326" s="206"/>
      <c r="Y326" s="206"/>
      <c r="Z326" s="206"/>
    </row>
    <row r="327" customFormat="false" ht="15" hidden="false" customHeight="false" outlineLevel="0" collapsed="false">
      <c r="A327" s="183" t="s">
        <v>1395</v>
      </c>
      <c r="B327" s="184" t="s">
        <v>1028</v>
      </c>
      <c r="C327" s="183" t="s">
        <v>1029</v>
      </c>
      <c r="D327" s="184" t="s">
        <v>1030</v>
      </c>
      <c r="E327" s="185" t="s">
        <v>1031</v>
      </c>
      <c r="F327" s="197" t="s">
        <v>1032</v>
      </c>
      <c r="G327" s="197" t="s">
        <v>1033</v>
      </c>
      <c r="H327" s="206"/>
      <c r="I327" s="206"/>
      <c r="J327" s="206"/>
      <c r="K327" s="206"/>
      <c r="L327" s="206"/>
      <c r="M327" s="206"/>
      <c r="N327" s="206"/>
      <c r="O327" s="206"/>
      <c r="P327" s="206"/>
      <c r="Q327" s="206"/>
      <c r="R327" s="206"/>
      <c r="S327" s="206"/>
      <c r="T327" s="206"/>
      <c r="U327" s="206"/>
      <c r="V327" s="206"/>
      <c r="W327" s="206"/>
      <c r="X327" s="206"/>
      <c r="Y327" s="206"/>
      <c r="Z327" s="206"/>
    </row>
    <row r="328" customFormat="false" ht="15" hidden="false" customHeight="false" outlineLevel="0" collapsed="false">
      <c r="A328" s="189" t="s">
        <v>1034</v>
      </c>
      <c r="B328" s="190" t="s">
        <v>1374</v>
      </c>
      <c r="C328" s="189" t="s">
        <v>1375</v>
      </c>
      <c r="D328" s="190" t="s">
        <v>65</v>
      </c>
      <c r="E328" s="191" t="n">
        <v>1</v>
      </c>
      <c r="F328" s="192" t="n">
        <v>14.31</v>
      </c>
      <c r="G328" s="192" t="n">
        <v>14.31</v>
      </c>
      <c r="H328" s="206"/>
      <c r="I328" s="206"/>
      <c r="J328" s="206"/>
      <c r="K328" s="206"/>
      <c r="L328" s="206"/>
      <c r="M328" s="206"/>
      <c r="N328" s="206"/>
      <c r="O328" s="206"/>
      <c r="P328" s="206"/>
      <c r="Q328" s="206"/>
      <c r="R328" s="206"/>
      <c r="S328" s="206"/>
      <c r="T328" s="206"/>
      <c r="U328" s="206"/>
      <c r="V328" s="206"/>
      <c r="W328" s="206"/>
      <c r="X328" s="206"/>
      <c r="Y328" s="206"/>
      <c r="Z328" s="206"/>
    </row>
    <row r="329" customFormat="false" ht="15" hidden="false" customHeight="false" outlineLevel="0" collapsed="false">
      <c r="A329" s="198" t="s">
        <v>1040</v>
      </c>
      <c r="B329" s="199" t="s">
        <v>1376</v>
      </c>
      <c r="C329" s="198" t="s">
        <v>1377</v>
      </c>
      <c r="D329" s="199" t="s">
        <v>65</v>
      </c>
      <c r="E329" s="200" t="n">
        <v>1</v>
      </c>
      <c r="F329" s="201" t="n">
        <v>12.01</v>
      </c>
      <c r="G329" s="201" t="n">
        <v>12.01</v>
      </c>
      <c r="H329" s="206"/>
      <c r="I329" s="206"/>
      <c r="J329" s="206"/>
      <c r="K329" s="206"/>
      <c r="L329" s="206"/>
      <c r="M329" s="206"/>
      <c r="N329" s="206"/>
      <c r="O329" s="206"/>
      <c r="P329" s="206"/>
      <c r="Q329" s="206"/>
      <c r="R329" s="206"/>
      <c r="S329" s="206"/>
      <c r="T329" s="206"/>
      <c r="U329" s="206"/>
      <c r="V329" s="206"/>
      <c r="W329" s="206"/>
      <c r="X329" s="206"/>
      <c r="Y329" s="206"/>
      <c r="Z329" s="206"/>
    </row>
    <row r="330" customFormat="false" ht="15" hidden="false" customHeight="false" outlineLevel="0" collapsed="false">
      <c r="A330" s="198" t="s">
        <v>1040</v>
      </c>
      <c r="B330" s="199" t="s">
        <v>1287</v>
      </c>
      <c r="C330" s="198" t="s">
        <v>1257</v>
      </c>
      <c r="D330" s="199" t="s">
        <v>25</v>
      </c>
      <c r="E330" s="200" t="n">
        <v>0.0629</v>
      </c>
      <c r="F330" s="201" t="n">
        <v>16.55</v>
      </c>
      <c r="G330" s="201" t="n">
        <v>0.17</v>
      </c>
      <c r="H330" s="206"/>
      <c r="I330" s="206"/>
      <c r="J330" s="206"/>
      <c r="K330" s="206"/>
      <c r="L330" s="206"/>
      <c r="M330" s="206"/>
      <c r="N330" s="206"/>
      <c r="O330" s="206"/>
      <c r="P330" s="206"/>
      <c r="Q330" s="206"/>
      <c r="R330" s="206"/>
      <c r="S330" s="206"/>
      <c r="T330" s="206"/>
      <c r="U330" s="206"/>
      <c r="V330" s="206"/>
      <c r="W330" s="206"/>
      <c r="X330" s="206"/>
      <c r="Y330" s="206"/>
      <c r="Z330" s="206"/>
    </row>
    <row r="331" customFormat="false" ht="15" hidden="false" customHeight="false" outlineLevel="0" collapsed="false">
      <c r="A331" s="198" t="s">
        <v>1040</v>
      </c>
      <c r="B331" s="199" t="s">
        <v>1288</v>
      </c>
      <c r="C331" s="198" t="s">
        <v>1255</v>
      </c>
      <c r="D331" s="199" t="s">
        <v>25</v>
      </c>
      <c r="E331" s="200" t="n">
        <v>0.0103</v>
      </c>
      <c r="F331" s="201" t="n">
        <v>22.24</v>
      </c>
      <c r="G331" s="201" t="n">
        <v>1.39</v>
      </c>
      <c r="H331" s="206"/>
      <c r="I331" s="206"/>
      <c r="J331" s="206"/>
      <c r="K331" s="206"/>
      <c r="L331" s="206"/>
      <c r="M331" s="206"/>
      <c r="N331" s="206"/>
      <c r="O331" s="206"/>
      <c r="P331" s="206"/>
      <c r="Q331" s="206"/>
      <c r="R331" s="206"/>
      <c r="S331" s="206"/>
      <c r="T331" s="206"/>
      <c r="U331" s="206"/>
      <c r="V331" s="206"/>
      <c r="W331" s="206"/>
      <c r="X331" s="206"/>
      <c r="Y331" s="206"/>
      <c r="Z331" s="206"/>
    </row>
    <row r="332" customFormat="false" ht="15" hidden="false" customHeight="false" outlineLevel="0" collapsed="false">
      <c r="A332" s="202" t="s">
        <v>1043</v>
      </c>
      <c r="B332" s="203" t="s">
        <v>1289</v>
      </c>
      <c r="C332" s="202" t="s">
        <v>1290</v>
      </c>
      <c r="D332" s="203" t="s">
        <v>65</v>
      </c>
      <c r="E332" s="204" t="n">
        <v>0.025</v>
      </c>
      <c r="F332" s="205" t="n">
        <v>26.9</v>
      </c>
      <c r="G332" s="205" t="n">
        <v>0.67</v>
      </c>
      <c r="H332" s="206"/>
      <c r="I332" s="206"/>
      <c r="J332" s="206"/>
      <c r="K332" s="206"/>
      <c r="L332" s="206"/>
      <c r="M332" s="206"/>
      <c r="N332" s="206"/>
      <c r="O332" s="206"/>
      <c r="P332" s="206"/>
      <c r="Q332" s="206"/>
      <c r="R332" s="206"/>
      <c r="S332" s="206"/>
      <c r="T332" s="206"/>
      <c r="U332" s="206"/>
      <c r="V332" s="206"/>
      <c r="W332" s="206"/>
      <c r="X332" s="206"/>
      <c r="Y332" s="206"/>
      <c r="Z332" s="206"/>
    </row>
    <row r="333" customFormat="false" ht="15" hidden="false" customHeight="false" outlineLevel="0" collapsed="false">
      <c r="A333" s="202" t="s">
        <v>1043</v>
      </c>
      <c r="B333" s="203" t="s">
        <v>1291</v>
      </c>
      <c r="C333" s="202" t="s">
        <v>1292</v>
      </c>
      <c r="D333" s="203" t="s">
        <v>7</v>
      </c>
      <c r="E333" s="204" t="n">
        <v>0.357</v>
      </c>
      <c r="F333" s="205" t="n">
        <v>0.21</v>
      </c>
      <c r="G333" s="205" t="n">
        <v>0.07</v>
      </c>
      <c r="H333" s="206"/>
      <c r="I333" s="206"/>
      <c r="J333" s="206"/>
      <c r="K333" s="206"/>
      <c r="L333" s="206"/>
      <c r="M333" s="206"/>
      <c r="N333" s="206"/>
      <c r="O333" s="206"/>
      <c r="P333" s="206"/>
      <c r="Q333" s="206"/>
      <c r="R333" s="206"/>
      <c r="S333" s="206"/>
      <c r="T333" s="206"/>
      <c r="U333" s="206"/>
      <c r="V333" s="206"/>
      <c r="W333" s="206"/>
      <c r="X333" s="206"/>
      <c r="Y333" s="206"/>
      <c r="Z333" s="206"/>
    </row>
    <row r="334" customFormat="false" ht="15" hidden="false" customHeight="false" outlineLevel="0" collapsed="false">
      <c r="A334" s="193"/>
      <c r="B334" s="194"/>
      <c r="C334" s="193"/>
      <c r="D334" s="193"/>
      <c r="E334" s="195"/>
      <c r="F334" s="196"/>
      <c r="G334" s="196"/>
      <c r="H334" s="206"/>
      <c r="I334" s="206"/>
      <c r="J334" s="206"/>
      <c r="K334" s="206"/>
      <c r="L334" s="206"/>
      <c r="M334" s="206"/>
      <c r="N334" s="206"/>
      <c r="O334" s="206"/>
      <c r="P334" s="206"/>
      <c r="Q334" s="206"/>
      <c r="R334" s="206"/>
      <c r="S334" s="206"/>
      <c r="T334" s="206"/>
      <c r="U334" s="206"/>
      <c r="V334" s="206"/>
      <c r="W334" s="206"/>
      <c r="X334" s="206"/>
      <c r="Y334" s="206"/>
      <c r="Z334" s="206"/>
    </row>
    <row r="335" customFormat="false" ht="15" hidden="false" customHeight="false" outlineLevel="0" collapsed="false">
      <c r="A335" s="183" t="s">
        <v>1396</v>
      </c>
      <c r="B335" s="184" t="s">
        <v>1028</v>
      </c>
      <c r="C335" s="183" t="s">
        <v>1029</v>
      </c>
      <c r="D335" s="184" t="s">
        <v>1030</v>
      </c>
      <c r="E335" s="185" t="s">
        <v>1031</v>
      </c>
      <c r="F335" s="197" t="s">
        <v>1032</v>
      </c>
      <c r="G335" s="197" t="s">
        <v>1033</v>
      </c>
      <c r="H335" s="206"/>
      <c r="I335" s="206"/>
      <c r="J335" s="206"/>
      <c r="K335" s="206"/>
      <c r="L335" s="206"/>
      <c r="M335" s="206"/>
      <c r="N335" s="206"/>
      <c r="O335" s="206"/>
      <c r="P335" s="206"/>
      <c r="Q335" s="206"/>
      <c r="R335" s="206"/>
      <c r="S335" s="206"/>
      <c r="T335" s="206"/>
      <c r="U335" s="206"/>
      <c r="V335" s="206"/>
      <c r="W335" s="206"/>
      <c r="X335" s="206"/>
      <c r="Y335" s="206"/>
      <c r="Z335" s="206"/>
    </row>
    <row r="336" customFormat="false" ht="15" hidden="false" customHeight="false" outlineLevel="0" collapsed="false">
      <c r="A336" s="189" t="s">
        <v>1034</v>
      </c>
      <c r="B336" s="190" t="s">
        <v>1379</v>
      </c>
      <c r="C336" s="189" t="s">
        <v>1380</v>
      </c>
      <c r="D336" s="190" t="s">
        <v>65</v>
      </c>
      <c r="E336" s="191" t="n">
        <v>1</v>
      </c>
      <c r="F336" s="192" t="n">
        <v>12.15</v>
      </c>
      <c r="G336" s="192" t="n">
        <v>12.15</v>
      </c>
      <c r="H336" s="206"/>
      <c r="I336" s="206"/>
      <c r="J336" s="206"/>
      <c r="K336" s="206"/>
      <c r="L336" s="206"/>
      <c r="M336" s="206"/>
      <c r="N336" s="206"/>
      <c r="O336" s="206"/>
      <c r="P336" s="206"/>
      <c r="Q336" s="206"/>
      <c r="R336" s="206"/>
      <c r="S336" s="206"/>
      <c r="T336" s="206"/>
      <c r="U336" s="206"/>
      <c r="V336" s="206"/>
      <c r="W336" s="206"/>
      <c r="X336" s="206"/>
      <c r="Y336" s="206"/>
      <c r="Z336" s="206"/>
    </row>
    <row r="337" customFormat="false" ht="15" hidden="false" customHeight="false" outlineLevel="0" collapsed="false">
      <c r="A337" s="198" t="s">
        <v>1040</v>
      </c>
      <c r="B337" s="199" t="s">
        <v>1381</v>
      </c>
      <c r="C337" s="198" t="s">
        <v>1382</v>
      </c>
      <c r="D337" s="199" t="s">
        <v>65</v>
      </c>
      <c r="E337" s="200" t="n">
        <v>1</v>
      </c>
      <c r="F337" s="201" t="n">
        <v>10.34</v>
      </c>
      <c r="G337" s="201" t="n">
        <v>10.34</v>
      </c>
      <c r="H337" s="206"/>
      <c r="I337" s="206"/>
      <c r="J337" s="206"/>
      <c r="K337" s="206"/>
      <c r="L337" s="206"/>
      <c r="M337" s="206"/>
      <c r="N337" s="206"/>
      <c r="O337" s="206"/>
      <c r="P337" s="206"/>
      <c r="Q337" s="206"/>
      <c r="R337" s="206"/>
      <c r="S337" s="206"/>
      <c r="T337" s="206"/>
      <c r="U337" s="206"/>
      <c r="V337" s="206"/>
      <c r="W337" s="206"/>
      <c r="X337" s="206"/>
      <c r="Y337" s="206"/>
      <c r="Z337" s="206"/>
    </row>
    <row r="338" customFormat="false" ht="15" hidden="false" customHeight="false" outlineLevel="0" collapsed="false">
      <c r="A338" s="198" t="s">
        <v>1040</v>
      </c>
      <c r="B338" s="199" t="s">
        <v>1288</v>
      </c>
      <c r="C338" s="198" t="s">
        <v>1255</v>
      </c>
      <c r="D338" s="199" t="s">
        <v>25</v>
      </c>
      <c r="E338" s="200" t="n">
        <v>0.0073</v>
      </c>
      <c r="F338" s="201" t="n">
        <v>16.55</v>
      </c>
      <c r="G338" s="201" t="n">
        <v>0.12</v>
      </c>
      <c r="H338" s="206"/>
      <c r="I338" s="206"/>
      <c r="J338" s="206"/>
      <c r="K338" s="206"/>
      <c r="L338" s="206"/>
      <c r="M338" s="206"/>
      <c r="N338" s="206"/>
      <c r="O338" s="206"/>
      <c r="P338" s="206"/>
      <c r="Q338" s="206"/>
      <c r="R338" s="206"/>
      <c r="S338" s="206"/>
      <c r="T338" s="206"/>
      <c r="U338" s="206"/>
      <c r="V338" s="206"/>
      <c r="W338" s="206"/>
      <c r="X338" s="206"/>
      <c r="Y338" s="206"/>
      <c r="Z338" s="206"/>
    </row>
    <row r="339" customFormat="false" ht="15" hidden="false" customHeight="false" outlineLevel="0" collapsed="false">
      <c r="A339" s="198" t="s">
        <v>1040</v>
      </c>
      <c r="B339" s="199" t="s">
        <v>1287</v>
      </c>
      <c r="C339" s="198" t="s">
        <v>1257</v>
      </c>
      <c r="D339" s="199" t="s">
        <v>25</v>
      </c>
      <c r="E339" s="200" t="n">
        <v>0.0446</v>
      </c>
      <c r="F339" s="201" t="n">
        <v>22.24</v>
      </c>
      <c r="G339" s="201" t="n">
        <v>0.99</v>
      </c>
      <c r="H339" s="206"/>
      <c r="I339" s="206"/>
      <c r="J339" s="206"/>
      <c r="K339" s="206"/>
      <c r="L339" s="206"/>
      <c r="M339" s="206"/>
      <c r="N339" s="206"/>
      <c r="O339" s="206"/>
      <c r="P339" s="206"/>
      <c r="Q339" s="206"/>
      <c r="R339" s="206"/>
      <c r="S339" s="206"/>
      <c r="T339" s="206"/>
      <c r="U339" s="206"/>
      <c r="V339" s="206"/>
      <c r="W339" s="206"/>
      <c r="X339" s="206"/>
      <c r="Y339" s="206"/>
      <c r="Z339" s="206"/>
    </row>
    <row r="340" customFormat="false" ht="15" hidden="false" customHeight="false" outlineLevel="0" collapsed="false">
      <c r="A340" s="202" t="s">
        <v>1043</v>
      </c>
      <c r="B340" s="203" t="s">
        <v>1289</v>
      </c>
      <c r="C340" s="202" t="s">
        <v>1290</v>
      </c>
      <c r="D340" s="203" t="s">
        <v>65</v>
      </c>
      <c r="E340" s="204" t="n">
        <v>0.025</v>
      </c>
      <c r="F340" s="205" t="n">
        <v>26.9</v>
      </c>
      <c r="G340" s="205" t="n">
        <v>0.67</v>
      </c>
      <c r="H340" s="206"/>
      <c r="I340" s="206"/>
      <c r="J340" s="206"/>
      <c r="K340" s="206"/>
      <c r="L340" s="206"/>
      <c r="M340" s="206"/>
      <c r="N340" s="206"/>
      <c r="O340" s="206"/>
      <c r="P340" s="206"/>
      <c r="Q340" s="206"/>
      <c r="R340" s="206"/>
      <c r="S340" s="206"/>
      <c r="T340" s="206"/>
      <c r="U340" s="206"/>
      <c r="V340" s="206"/>
      <c r="W340" s="206"/>
      <c r="X340" s="206"/>
      <c r="Y340" s="206"/>
      <c r="Z340" s="206"/>
    </row>
    <row r="341" customFormat="false" ht="15" hidden="false" customHeight="false" outlineLevel="0" collapsed="false">
      <c r="A341" s="202" t="s">
        <v>1043</v>
      </c>
      <c r="B341" s="203" t="s">
        <v>1291</v>
      </c>
      <c r="C341" s="202" t="s">
        <v>1292</v>
      </c>
      <c r="D341" s="203" t="s">
        <v>7</v>
      </c>
      <c r="E341" s="204" t="n">
        <v>0.147</v>
      </c>
      <c r="F341" s="205" t="n">
        <v>0.21</v>
      </c>
      <c r="G341" s="205" t="n">
        <v>0.03</v>
      </c>
      <c r="H341" s="206"/>
      <c r="I341" s="206"/>
      <c r="J341" s="206"/>
      <c r="K341" s="206"/>
      <c r="L341" s="206"/>
      <c r="M341" s="206"/>
      <c r="N341" s="206"/>
      <c r="O341" s="206"/>
      <c r="P341" s="206"/>
      <c r="Q341" s="206"/>
      <c r="R341" s="206"/>
      <c r="S341" s="206"/>
      <c r="T341" s="206"/>
      <c r="U341" s="206"/>
      <c r="V341" s="206"/>
      <c r="W341" s="206"/>
      <c r="X341" s="206"/>
      <c r="Y341" s="206"/>
      <c r="Z341" s="206"/>
    </row>
    <row r="342" customFormat="false" ht="15" hidden="false" customHeight="false" outlineLevel="0" collapsed="false">
      <c r="A342" s="193"/>
      <c r="B342" s="194"/>
      <c r="C342" s="193"/>
      <c r="D342" s="193"/>
      <c r="E342" s="195"/>
      <c r="F342" s="196"/>
      <c r="G342" s="196"/>
      <c r="H342" s="206"/>
      <c r="I342" s="206"/>
      <c r="J342" s="206"/>
      <c r="K342" s="206"/>
      <c r="L342" s="206"/>
      <c r="M342" s="206"/>
      <c r="N342" s="206"/>
      <c r="O342" s="206"/>
      <c r="P342" s="206"/>
      <c r="Q342" s="206"/>
      <c r="R342" s="206"/>
      <c r="S342" s="206"/>
      <c r="T342" s="206"/>
      <c r="U342" s="206"/>
      <c r="V342" s="206"/>
      <c r="W342" s="206"/>
      <c r="X342" s="206"/>
      <c r="Y342" s="206"/>
      <c r="Z342" s="206"/>
    </row>
    <row r="343" customFormat="false" ht="15" hidden="false" customHeight="false" outlineLevel="0" collapsed="false">
      <c r="A343" s="183" t="s">
        <v>1397</v>
      </c>
      <c r="B343" s="184" t="s">
        <v>1028</v>
      </c>
      <c r="C343" s="183" t="s">
        <v>1029</v>
      </c>
      <c r="D343" s="184" t="s">
        <v>1030</v>
      </c>
      <c r="E343" s="185" t="s">
        <v>1031</v>
      </c>
      <c r="F343" s="197" t="s">
        <v>1032</v>
      </c>
      <c r="G343" s="197" t="s">
        <v>1033</v>
      </c>
      <c r="H343" s="206"/>
      <c r="I343" s="206"/>
      <c r="J343" s="206"/>
      <c r="K343" s="206"/>
      <c r="L343" s="206"/>
      <c r="M343" s="206"/>
      <c r="N343" s="206"/>
      <c r="O343" s="206"/>
      <c r="P343" s="206"/>
      <c r="Q343" s="206"/>
      <c r="R343" s="206"/>
      <c r="S343" s="206"/>
      <c r="T343" s="206"/>
      <c r="U343" s="206"/>
      <c r="V343" s="206"/>
      <c r="W343" s="206"/>
      <c r="X343" s="206"/>
      <c r="Y343" s="206"/>
      <c r="Z343" s="206"/>
    </row>
    <row r="344" customFormat="false" ht="15" hidden="false" customHeight="false" outlineLevel="0" collapsed="false">
      <c r="A344" s="189" t="s">
        <v>1034</v>
      </c>
      <c r="B344" s="190" t="s">
        <v>1384</v>
      </c>
      <c r="C344" s="189" t="s">
        <v>1385</v>
      </c>
      <c r="D344" s="190" t="s">
        <v>65</v>
      </c>
      <c r="E344" s="191" t="n">
        <v>1</v>
      </c>
      <c r="F344" s="192" t="n">
        <v>11.65</v>
      </c>
      <c r="G344" s="192" t="n">
        <v>11.65</v>
      </c>
      <c r="H344" s="206"/>
      <c r="I344" s="206"/>
      <c r="J344" s="206"/>
      <c r="K344" s="206"/>
      <c r="L344" s="206"/>
      <c r="M344" s="206"/>
      <c r="N344" s="206"/>
      <c r="O344" s="206"/>
      <c r="P344" s="206"/>
      <c r="Q344" s="206"/>
      <c r="R344" s="206"/>
      <c r="S344" s="206"/>
      <c r="T344" s="206"/>
      <c r="U344" s="206"/>
      <c r="V344" s="206"/>
      <c r="W344" s="206"/>
      <c r="X344" s="206"/>
      <c r="Y344" s="206"/>
      <c r="Z344" s="206"/>
    </row>
    <row r="345" customFormat="false" ht="15" hidden="false" customHeight="false" outlineLevel="0" collapsed="false">
      <c r="A345" s="198" t="s">
        <v>1040</v>
      </c>
      <c r="B345" s="199" t="s">
        <v>1386</v>
      </c>
      <c r="C345" s="198" t="s">
        <v>1387</v>
      </c>
      <c r="D345" s="199" t="s">
        <v>65</v>
      </c>
      <c r="E345" s="200" t="n">
        <v>1</v>
      </c>
      <c r="F345" s="201" t="n">
        <v>10.28</v>
      </c>
      <c r="G345" s="201" t="n">
        <v>10.28</v>
      </c>
      <c r="H345" s="206"/>
      <c r="I345" s="206"/>
      <c r="J345" s="206"/>
      <c r="K345" s="206"/>
      <c r="L345" s="206"/>
      <c r="M345" s="206"/>
      <c r="N345" s="206"/>
      <c r="O345" s="206"/>
      <c r="P345" s="206"/>
      <c r="Q345" s="206"/>
      <c r="R345" s="206"/>
      <c r="S345" s="206"/>
      <c r="T345" s="206"/>
      <c r="U345" s="206"/>
      <c r="V345" s="206"/>
      <c r="W345" s="206"/>
      <c r="X345" s="206"/>
      <c r="Y345" s="206"/>
      <c r="Z345" s="206"/>
    </row>
    <row r="346" customFormat="false" ht="15" hidden="false" customHeight="false" outlineLevel="0" collapsed="false">
      <c r="A346" s="198" t="s">
        <v>1040</v>
      </c>
      <c r="B346" s="199" t="s">
        <v>1287</v>
      </c>
      <c r="C346" s="198" t="s">
        <v>1257</v>
      </c>
      <c r="D346" s="199" t="s">
        <v>25</v>
      </c>
      <c r="E346" s="200" t="n">
        <v>0.0285</v>
      </c>
      <c r="F346" s="201" t="n">
        <v>16.55</v>
      </c>
      <c r="G346" s="201" t="n">
        <v>0.07</v>
      </c>
      <c r="H346" s="206"/>
      <c r="I346" s="206"/>
      <c r="J346" s="206"/>
      <c r="K346" s="206"/>
      <c r="L346" s="206"/>
      <c r="M346" s="206"/>
      <c r="N346" s="206"/>
      <c r="O346" s="206"/>
      <c r="P346" s="206"/>
      <c r="Q346" s="206"/>
      <c r="R346" s="206"/>
      <c r="S346" s="206"/>
      <c r="T346" s="206"/>
      <c r="U346" s="206"/>
      <c r="V346" s="206"/>
      <c r="W346" s="206"/>
      <c r="X346" s="206"/>
      <c r="Y346" s="206"/>
      <c r="Z346" s="206"/>
    </row>
    <row r="347" customFormat="false" ht="15" hidden="false" customHeight="false" outlineLevel="0" collapsed="false">
      <c r="A347" s="198" t="s">
        <v>1040</v>
      </c>
      <c r="B347" s="199" t="s">
        <v>1288</v>
      </c>
      <c r="C347" s="198" t="s">
        <v>1255</v>
      </c>
      <c r="D347" s="199" t="s">
        <v>25</v>
      </c>
      <c r="E347" s="200" t="n">
        <v>0.0047</v>
      </c>
      <c r="F347" s="201" t="n">
        <v>22.24</v>
      </c>
      <c r="G347" s="201" t="n">
        <v>0.63</v>
      </c>
      <c r="H347" s="206"/>
      <c r="I347" s="206"/>
      <c r="J347" s="206"/>
      <c r="K347" s="206"/>
      <c r="L347" s="206"/>
      <c r="M347" s="206"/>
      <c r="N347" s="206"/>
      <c r="O347" s="206"/>
      <c r="P347" s="206"/>
      <c r="Q347" s="206"/>
      <c r="R347" s="206"/>
      <c r="S347" s="206"/>
      <c r="T347" s="206"/>
      <c r="U347" s="206"/>
      <c r="V347" s="206"/>
      <c r="W347" s="206"/>
      <c r="X347" s="206"/>
      <c r="Y347" s="206"/>
      <c r="Z347" s="206"/>
    </row>
    <row r="348" customFormat="false" ht="15" hidden="false" customHeight="false" outlineLevel="0" collapsed="false">
      <c r="A348" s="202" t="s">
        <v>1043</v>
      </c>
      <c r="B348" s="203" t="s">
        <v>1289</v>
      </c>
      <c r="C348" s="202" t="s">
        <v>1290</v>
      </c>
      <c r="D348" s="203" t="s">
        <v>65</v>
      </c>
      <c r="E348" s="204" t="n">
        <v>0.025</v>
      </c>
      <c r="F348" s="205" t="n">
        <v>26.9</v>
      </c>
      <c r="G348" s="205" t="n">
        <v>0.67</v>
      </c>
      <c r="H348" s="206"/>
      <c r="I348" s="206"/>
      <c r="J348" s="206"/>
      <c r="K348" s="206"/>
      <c r="L348" s="206"/>
      <c r="M348" s="206"/>
      <c r="N348" s="206"/>
      <c r="O348" s="206"/>
      <c r="P348" s="206"/>
      <c r="Q348" s="206"/>
      <c r="R348" s="206"/>
      <c r="S348" s="206"/>
      <c r="T348" s="206"/>
      <c r="U348" s="206"/>
      <c r="V348" s="206"/>
      <c r="W348" s="206"/>
      <c r="X348" s="206"/>
      <c r="Y348" s="206"/>
      <c r="Z348" s="206"/>
    </row>
    <row r="349" customFormat="false" ht="15" hidden="false" customHeight="false" outlineLevel="0" collapsed="false">
      <c r="A349" s="193"/>
      <c r="B349" s="194"/>
      <c r="C349" s="193"/>
      <c r="D349" s="193"/>
      <c r="E349" s="195"/>
      <c r="F349" s="196"/>
      <c r="G349" s="196"/>
      <c r="H349" s="206"/>
      <c r="I349" s="206"/>
      <c r="J349" s="206"/>
      <c r="K349" s="206"/>
      <c r="L349" s="206"/>
      <c r="M349" s="206"/>
      <c r="N349" s="206"/>
      <c r="O349" s="206"/>
      <c r="P349" s="206"/>
      <c r="Q349" s="206"/>
      <c r="R349" s="206"/>
      <c r="S349" s="206"/>
      <c r="T349" s="206"/>
      <c r="U349" s="206"/>
      <c r="V349" s="206"/>
      <c r="W349" s="206"/>
      <c r="X349" s="206"/>
      <c r="Y349" s="206"/>
      <c r="Z349" s="206"/>
    </row>
    <row r="350" customFormat="false" ht="15" hidden="false" customHeight="false" outlineLevel="0" collapsed="false">
      <c r="A350" s="183" t="s">
        <v>1398</v>
      </c>
      <c r="B350" s="184" t="s">
        <v>1028</v>
      </c>
      <c r="C350" s="183" t="s">
        <v>1029</v>
      </c>
      <c r="D350" s="184" t="s">
        <v>1030</v>
      </c>
      <c r="E350" s="185" t="s">
        <v>1031</v>
      </c>
      <c r="F350" s="197" t="s">
        <v>1032</v>
      </c>
      <c r="G350" s="197" t="s">
        <v>1033</v>
      </c>
      <c r="H350" s="206"/>
      <c r="I350" s="206"/>
      <c r="J350" s="206"/>
      <c r="K350" s="206"/>
      <c r="L350" s="206"/>
      <c r="M350" s="206"/>
      <c r="N350" s="206"/>
      <c r="O350" s="206"/>
      <c r="P350" s="206"/>
      <c r="Q350" s="206"/>
      <c r="R350" s="206"/>
      <c r="S350" s="206"/>
      <c r="T350" s="206"/>
      <c r="U350" s="206"/>
      <c r="V350" s="206"/>
      <c r="W350" s="206"/>
      <c r="X350" s="206"/>
      <c r="Y350" s="206"/>
      <c r="Z350" s="206"/>
    </row>
    <row r="351" customFormat="false" ht="15" hidden="false" customHeight="false" outlineLevel="0" collapsed="false">
      <c r="A351" s="189" t="s">
        <v>1034</v>
      </c>
      <c r="B351" s="190" t="s">
        <v>1324</v>
      </c>
      <c r="C351" s="189" t="s">
        <v>1325</v>
      </c>
      <c r="D351" s="190" t="s">
        <v>1100</v>
      </c>
      <c r="E351" s="191" t="n">
        <v>1</v>
      </c>
      <c r="F351" s="192" t="n">
        <v>50.79</v>
      </c>
      <c r="G351" s="192" t="n">
        <v>50.79</v>
      </c>
      <c r="H351" s="206"/>
      <c r="I351" s="206"/>
      <c r="J351" s="206"/>
      <c r="K351" s="206"/>
      <c r="L351" s="206"/>
      <c r="M351" s="206"/>
      <c r="N351" s="206"/>
      <c r="O351" s="206"/>
      <c r="P351" s="206"/>
      <c r="Q351" s="206"/>
      <c r="R351" s="206"/>
      <c r="S351" s="206"/>
      <c r="T351" s="206"/>
      <c r="U351" s="206"/>
      <c r="V351" s="206"/>
      <c r="W351" s="206"/>
      <c r="X351" s="206"/>
      <c r="Y351" s="206"/>
      <c r="Z351" s="206"/>
    </row>
    <row r="352" customFormat="false" ht="15" hidden="false" customHeight="false" outlineLevel="0" collapsed="false">
      <c r="A352" s="202" t="s">
        <v>1043</v>
      </c>
      <c r="B352" s="203" t="s">
        <v>1326</v>
      </c>
      <c r="C352" s="202" t="s">
        <v>1327</v>
      </c>
      <c r="D352" s="203" t="s">
        <v>1100</v>
      </c>
      <c r="E352" s="204" t="n">
        <v>0.536</v>
      </c>
      <c r="F352" s="205" t="n">
        <v>58.52</v>
      </c>
      <c r="G352" s="205" t="n">
        <v>7.49</v>
      </c>
      <c r="H352" s="206"/>
      <c r="I352" s="206"/>
      <c r="J352" s="206"/>
      <c r="K352" s="206"/>
      <c r="L352" s="206"/>
      <c r="M352" s="206"/>
      <c r="N352" s="206"/>
      <c r="O352" s="206"/>
      <c r="P352" s="206"/>
      <c r="Q352" s="206"/>
      <c r="R352" s="206"/>
      <c r="S352" s="206"/>
      <c r="T352" s="206"/>
      <c r="U352" s="206"/>
      <c r="V352" s="206"/>
      <c r="W352" s="206"/>
      <c r="X352" s="206"/>
      <c r="Y352" s="206"/>
      <c r="Z352" s="206"/>
    </row>
    <row r="353" customFormat="false" ht="15" hidden="false" customHeight="false" outlineLevel="0" collapsed="false">
      <c r="A353" s="202" t="s">
        <v>1043</v>
      </c>
      <c r="B353" s="203" t="s">
        <v>1328</v>
      </c>
      <c r="C353" s="202" t="s">
        <v>1329</v>
      </c>
      <c r="D353" s="203" t="s">
        <v>1100</v>
      </c>
      <c r="E353" s="204" t="n">
        <v>0.128</v>
      </c>
      <c r="F353" s="205" t="n">
        <v>54.13</v>
      </c>
      <c r="G353" s="205" t="n">
        <v>18.18</v>
      </c>
      <c r="H353" s="206"/>
      <c r="I353" s="206"/>
      <c r="J353" s="206"/>
      <c r="K353" s="206"/>
      <c r="L353" s="206"/>
      <c r="M353" s="206"/>
      <c r="N353" s="206"/>
      <c r="O353" s="206"/>
      <c r="P353" s="206"/>
      <c r="Q353" s="206"/>
      <c r="R353" s="206"/>
      <c r="S353" s="206"/>
      <c r="T353" s="206"/>
      <c r="U353" s="206"/>
      <c r="V353" s="206"/>
      <c r="W353" s="206"/>
      <c r="X353" s="206"/>
      <c r="Y353" s="206"/>
      <c r="Z353" s="206"/>
    </row>
    <row r="354" customFormat="false" ht="15" hidden="false" customHeight="false" outlineLevel="0" collapsed="false">
      <c r="A354" s="202" t="s">
        <v>1043</v>
      </c>
      <c r="B354" s="203" t="s">
        <v>1330</v>
      </c>
      <c r="C354" s="202" t="s">
        <v>1331</v>
      </c>
      <c r="D354" s="203" t="s">
        <v>1100</v>
      </c>
      <c r="E354" s="204" t="n">
        <v>0.336</v>
      </c>
      <c r="F354" s="205" t="n">
        <v>46.88</v>
      </c>
      <c r="G354" s="205" t="n">
        <v>25.12</v>
      </c>
      <c r="H354" s="206"/>
      <c r="I354" s="206"/>
      <c r="J354" s="206"/>
      <c r="K354" s="206"/>
      <c r="L354" s="206"/>
      <c r="M354" s="206"/>
      <c r="N354" s="206"/>
      <c r="O354" s="206"/>
      <c r="P354" s="206"/>
      <c r="Q354" s="206"/>
      <c r="R354" s="206"/>
      <c r="S354" s="206"/>
      <c r="T354" s="206"/>
      <c r="U354" s="206"/>
      <c r="V354" s="206"/>
      <c r="W354" s="206"/>
      <c r="X354" s="206"/>
      <c r="Y354" s="206"/>
      <c r="Z354" s="206"/>
    </row>
    <row r="355" customFormat="false" ht="15" hidden="false" customHeight="false" outlineLevel="0" collapsed="false">
      <c r="A355" s="193"/>
      <c r="B355" s="194"/>
      <c r="C355" s="193"/>
      <c r="D355" s="193"/>
      <c r="E355" s="195"/>
      <c r="F355" s="196"/>
      <c r="G355" s="196"/>
      <c r="H355" s="206"/>
      <c r="I355" s="206"/>
      <c r="J355" s="206"/>
      <c r="K355" s="206"/>
      <c r="L355" s="206"/>
      <c r="M355" s="206"/>
      <c r="N355" s="206"/>
      <c r="O355" s="206"/>
      <c r="P355" s="206"/>
      <c r="Q355" s="206"/>
      <c r="R355" s="206"/>
      <c r="S355" s="206"/>
      <c r="T355" s="206"/>
      <c r="U355" s="206"/>
      <c r="V355" s="206"/>
      <c r="W355" s="206"/>
      <c r="X355" s="206"/>
      <c r="Y355" s="206"/>
      <c r="Z355" s="206"/>
    </row>
    <row r="356" customFormat="false" ht="15" hidden="false" customHeight="false" outlineLevel="0" collapsed="false">
      <c r="A356" s="183" t="s">
        <v>1399</v>
      </c>
      <c r="B356" s="184" t="s">
        <v>1028</v>
      </c>
      <c r="C356" s="183" t="s">
        <v>1029</v>
      </c>
      <c r="D356" s="184" t="s">
        <v>1030</v>
      </c>
      <c r="E356" s="185" t="s">
        <v>1031</v>
      </c>
      <c r="F356" s="197" t="s">
        <v>1032</v>
      </c>
      <c r="G356" s="197" t="s">
        <v>1033</v>
      </c>
      <c r="H356" s="206"/>
      <c r="I356" s="206"/>
      <c r="J356" s="206"/>
      <c r="K356" s="206"/>
      <c r="L356" s="206"/>
      <c r="M356" s="206"/>
      <c r="N356" s="206"/>
      <c r="O356" s="206"/>
      <c r="P356" s="206"/>
      <c r="Q356" s="206"/>
      <c r="R356" s="206"/>
      <c r="S356" s="206"/>
      <c r="T356" s="206"/>
      <c r="U356" s="206"/>
      <c r="V356" s="206"/>
      <c r="W356" s="206"/>
      <c r="X356" s="206"/>
      <c r="Y356" s="206"/>
      <c r="Z356" s="206"/>
    </row>
    <row r="357" customFormat="false" ht="15" hidden="false" customHeight="false" outlineLevel="0" collapsed="false">
      <c r="A357" s="189" t="s">
        <v>1034</v>
      </c>
      <c r="B357" s="190" t="s">
        <v>1360</v>
      </c>
      <c r="C357" s="189" t="s">
        <v>1361</v>
      </c>
      <c r="D357" s="190" t="s">
        <v>108</v>
      </c>
      <c r="E357" s="191" t="n">
        <v>1</v>
      </c>
      <c r="F357" s="192" t="n">
        <v>10.95</v>
      </c>
      <c r="G357" s="192" t="n">
        <v>10.95</v>
      </c>
      <c r="H357" s="206"/>
      <c r="I357" s="206"/>
      <c r="J357" s="206"/>
      <c r="K357" s="206"/>
      <c r="L357" s="206"/>
      <c r="M357" s="206"/>
      <c r="N357" s="206"/>
      <c r="O357" s="206"/>
      <c r="P357" s="206"/>
      <c r="Q357" s="206"/>
      <c r="R357" s="206"/>
      <c r="S357" s="206"/>
      <c r="T357" s="206"/>
      <c r="U357" s="206"/>
      <c r="V357" s="206"/>
      <c r="W357" s="206"/>
      <c r="X357" s="206"/>
      <c r="Y357" s="206"/>
      <c r="Z357" s="206"/>
    </row>
    <row r="358" customFormat="false" ht="15" hidden="false" customHeight="false" outlineLevel="0" collapsed="false">
      <c r="A358" s="202" t="s">
        <v>1043</v>
      </c>
      <c r="B358" s="203" t="s">
        <v>1362</v>
      </c>
      <c r="C358" s="202" t="s">
        <v>1363</v>
      </c>
      <c r="D358" s="203" t="s">
        <v>1100</v>
      </c>
      <c r="E358" s="204" t="n">
        <v>0.8875</v>
      </c>
      <c r="F358" s="205" t="n">
        <v>3.86</v>
      </c>
      <c r="G358" s="205" t="n">
        <v>3.86</v>
      </c>
      <c r="H358" s="206"/>
      <c r="I358" s="206"/>
      <c r="J358" s="206"/>
      <c r="K358" s="206"/>
      <c r="L358" s="206"/>
      <c r="M358" s="206"/>
      <c r="N358" s="206"/>
      <c r="O358" s="206"/>
      <c r="P358" s="206"/>
      <c r="Q358" s="206"/>
      <c r="R358" s="206"/>
      <c r="S358" s="206"/>
      <c r="T358" s="206"/>
      <c r="U358" s="206"/>
      <c r="V358" s="206"/>
      <c r="W358" s="206"/>
      <c r="X358" s="206"/>
      <c r="Y358" s="206"/>
      <c r="Z358" s="206"/>
    </row>
    <row r="359" customFormat="false" ht="15" hidden="false" customHeight="false" outlineLevel="0" collapsed="false">
      <c r="A359" s="202" t="s">
        <v>1043</v>
      </c>
      <c r="B359" s="203" t="s">
        <v>1364</v>
      </c>
      <c r="C359" s="202" t="s">
        <v>1365</v>
      </c>
      <c r="D359" s="203" t="s">
        <v>1100</v>
      </c>
      <c r="E359" s="204" t="n">
        <v>0.1125</v>
      </c>
      <c r="F359" s="205" t="n">
        <v>6.81</v>
      </c>
      <c r="G359" s="205" t="n">
        <v>6.04</v>
      </c>
      <c r="H359" s="206"/>
      <c r="I359" s="206"/>
      <c r="J359" s="206"/>
      <c r="K359" s="206"/>
      <c r="L359" s="206"/>
      <c r="M359" s="206"/>
      <c r="N359" s="206"/>
      <c r="O359" s="206"/>
      <c r="P359" s="206"/>
      <c r="Q359" s="206"/>
      <c r="R359" s="206"/>
      <c r="S359" s="206"/>
      <c r="T359" s="206"/>
      <c r="U359" s="206"/>
      <c r="V359" s="206"/>
      <c r="W359" s="206"/>
      <c r="X359" s="206"/>
      <c r="Y359" s="206"/>
      <c r="Z359" s="206"/>
    </row>
    <row r="360" customFormat="false" ht="15" hidden="false" customHeight="false" outlineLevel="0" collapsed="false">
      <c r="A360" s="202" t="s">
        <v>1043</v>
      </c>
      <c r="B360" s="203" t="s">
        <v>1366</v>
      </c>
      <c r="C360" s="202" t="s">
        <v>1367</v>
      </c>
      <c r="D360" s="203" t="s">
        <v>1100</v>
      </c>
      <c r="E360" s="204" t="n">
        <v>1</v>
      </c>
      <c r="F360" s="205" t="n">
        <v>9.37</v>
      </c>
      <c r="G360" s="205" t="n">
        <v>1.05</v>
      </c>
      <c r="H360" s="206"/>
      <c r="I360" s="206"/>
      <c r="J360" s="206"/>
      <c r="K360" s="206"/>
      <c r="L360" s="206"/>
      <c r="M360" s="206"/>
      <c r="N360" s="206"/>
      <c r="O360" s="206"/>
      <c r="P360" s="206"/>
      <c r="Q360" s="206"/>
      <c r="R360" s="206"/>
      <c r="S360" s="206"/>
      <c r="T360" s="206"/>
      <c r="U360" s="206"/>
      <c r="V360" s="206"/>
      <c r="W360" s="206"/>
      <c r="X360" s="206"/>
      <c r="Y360" s="206"/>
      <c r="Z360" s="206"/>
    </row>
    <row r="361" customFormat="false" ht="15" hidden="false" customHeight="false" outlineLevel="0" collapsed="false">
      <c r="A361" s="193"/>
      <c r="B361" s="194"/>
      <c r="C361" s="193"/>
      <c r="D361" s="193"/>
      <c r="E361" s="195"/>
      <c r="F361" s="196"/>
      <c r="G361" s="196"/>
      <c r="H361" s="206"/>
      <c r="I361" s="206"/>
      <c r="J361" s="206"/>
      <c r="K361" s="206"/>
      <c r="L361" s="206"/>
      <c r="M361" s="206"/>
      <c r="N361" s="206"/>
      <c r="O361" s="206"/>
      <c r="P361" s="206"/>
      <c r="Q361" s="206"/>
      <c r="R361" s="206"/>
      <c r="S361" s="206"/>
      <c r="T361" s="206"/>
      <c r="U361" s="206"/>
      <c r="V361" s="206"/>
      <c r="W361" s="206"/>
      <c r="X361" s="206"/>
      <c r="Y361" s="206"/>
      <c r="Z361" s="206"/>
    </row>
    <row r="362" customFormat="false" ht="15" hidden="false" customHeight="false" outlineLevel="0" collapsed="false">
      <c r="A362" s="183" t="s">
        <v>1400</v>
      </c>
      <c r="B362" s="184" t="s">
        <v>1028</v>
      </c>
      <c r="C362" s="183" t="s">
        <v>1029</v>
      </c>
      <c r="D362" s="184" t="s">
        <v>1030</v>
      </c>
      <c r="E362" s="185" t="s">
        <v>1031</v>
      </c>
      <c r="F362" s="197" t="s">
        <v>1032</v>
      </c>
      <c r="G362" s="197" t="s">
        <v>1033</v>
      </c>
      <c r="H362" s="206"/>
      <c r="I362" s="206"/>
      <c r="J362" s="206"/>
      <c r="K362" s="206"/>
      <c r="L362" s="206"/>
      <c r="M362" s="206"/>
      <c r="N362" s="206"/>
      <c r="O362" s="206"/>
      <c r="P362" s="206"/>
      <c r="Q362" s="206"/>
      <c r="R362" s="206"/>
      <c r="S362" s="206"/>
      <c r="T362" s="206"/>
      <c r="U362" s="206"/>
      <c r="V362" s="206"/>
      <c r="W362" s="206"/>
      <c r="X362" s="206"/>
      <c r="Y362" s="206"/>
      <c r="Z362" s="206"/>
    </row>
    <row r="363" customFormat="false" ht="15" hidden="false" customHeight="false" outlineLevel="0" collapsed="false">
      <c r="A363" s="189" t="s">
        <v>1034</v>
      </c>
      <c r="B363" s="190" t="s">
        <v>1333</v>
      </c>
      <c r="C363" s="189" t="s">
        <v>1334</v>
      </c>
      <c r="D363" s="190" t="s">
        <v>1147</v>
      </c>
      <c r="E363" s="191" t="n">
        <v>1</v>
      </c>
      <c r="F363" s="192" t="n">
        <v>521.33</v>
      </c>
      <c r="G363" s="192" t="n">
        <v>521.33</v>
      </c>
      <c r="H363" s="206"/>
      <c r="I363" s="206"/>
      <c r="J363" s="206"/>
      <c r="K363" s="206"/>
      <c r="L363" s="206"/>
      <c r="M363" s="206"/>
      <c r="N363" s="206"/>
      <c r="O363" s="206"/>
      <c r="P363" s="206"/>
      <c r="Q363" s="206"/>
      <c r="R363" s="206"/>
      <c r="S363" s="206"/>
      <c r="T363" s="206"/>
      <c r="U363" s="206"/>
      <c r="V363" s="206"/>
      <c r="W363" s="206"/>
      <c r="X363" s="206"/>
      <c r="Y363" s="206"/>
      <c r="Z363" s="206"/>
    </row>
    <row r="364" customFormat="false" ht="15" hidden="false" customHeight="false" outlineLevel="0" collapsed="false">
      <c r="A364" s="198" t="s">
        <v>1040</v>
      </c>
      <c r="B364" s="199" t="s">
        <v>1335</v>
      </c>
      <c r="C364" s="198" t="s">
        <v>1336</v>
      </c>
      <c r="D364" s="199" t="s">
        <v>1147</v>
      </c>
      <c r="E364" s="200" t="n">
        <v>1</v>
      </c>
      <c r="F364" s="201" t="n">
        <v>12.03</v>
      </c>
      <c r="G364" s="201" t="n">
        <v>12.03</v>
      </c>
      <c r="H364" s="206"/>
      <c r="I364" s="206"/>
      <c r="J364" s="206"/>
      <c r="K364" s="206"/>
      <c r="L364" s="206"/>
      <c r="M364" s="206"/>
      <c r="N364" s="206"/>
      <c r="O364" s="206"/>
      <c r="P364" s="206"/>
      <c r="Q364" s="206"/>
      <c r="R364" s="206"/>
      <c r="S364" s="206"/>
      <c r="T364" s="206"/>
      <c r="U364" s="206"/>
      <c r="V364" s="206"/>
      <c r="W364" s="206"/>
      <c r="X364" s="206"/>
      <c r="Y364" s="206"/>
      <c r="Z364" s="206"/>
    </row>
    <row r="365" customFormat="false" ht="15" hidden="false" customHeight="false" outlineLevel="0" collapsed="false">
      <c r="A365" s="202" t="s">
        <v>1043</v>
      </c>
      <c r="B365" s="203" t="s">
        <v>1337</v>
      </c>
      <c r="C365" s="202" t="s">
        <v>1338</v>
      </c>
      <c r="D365" s="203" t="s">
        <v>1147</v>
      </c>
      <c r="E365" s="204" t="n">
        <v>1.05</v>
      </c>
      <c r="F365" s="205" t="n">
        <v>40.77</v>
      </c>
      <c r="G365" s="205" t="n">
        <v>40.77</v>
      </c>
      <c r="H365" s="206"/>
      <c r="I365" s="206"/>
      <c r="J365" s="206"/>
      <c r="K365" s="206"/>
      <c r="L365" s="206"/>
      <c r="M365" s="206"/>
      <c r="N365" s="206"/>
      <c r="O365" s="206"/>
      <c r="P365" s="206"/>
      <c r="Q365" s="206"/>
      <c r="R365" s="206"/>
      <c r="S365" s="206"/>
      <c r="T365" s="206"/>
      <c r="U365" s="206"/>
      <c r="V365" s="206"/>
      <c r="W365" s="206"/>
      <c r="X365" s="206"/>
      <c r="Y365" s="206"/>
      <c r="Z365" s="206"/>
    </row>
    <row r="366" customFormat="false" ht="15" hidden="false" customHeight="false" outlineLevel="0" collapsed="false">
      <c r="A366" s="202" t="s">
        <v>1043</v>
      </c>
      <c r="B366" s="203" t="s">
        <v>1339</v>
      </c>
      <c r="C366" s="202" t="s">
        <v>1340</v>
      </c>
      <c r="D366" s="203" t="s">
        <v>1147</v>
      </c>
      <c r="E366" s="204" t="n">
        <v>1</v>
      </c>
      <c r="F366" s="205" t="n">
        <v>446.22</v>
      </c>
      <c r="G366" s="205" t="n">
        <v>468.53</v>
      </c>
      <c r="H366" s="206"/>
      <c r="I366" s="206"/>
      <c r="J366" s="206"/>
      <c r="K366" s="206"/>
      <c r="L366" s="206"/>
      <c r="M366" s="206"/>
      <c r="N366" s="206"/>
      <c r="O366" s="206"/>
      <c r="P366" s="206"/>
      <c r="Q366" s="206"/>
      <c r="R366" s="206"/>
      <c r="S366" s="206"/>
      <c r="T366" s="206"/>
      <c r="U366" s="206"/>
      <c r="V366" s="206"/>
      <c r="W366" s="206"/>
      <c r="X366" s="206"/>
      <c r="Y366" s="206"/>
      <c r="Z366" s="206"/>
    </row>
    <row r="367" customFormat="false" ht="15" hidden="false" customHeight="false" outlineLevel="0" collapsed="false">
      <c r="A367" s="193"/>
      <c r="B367" s="194"/>
      <c r="C367" s="193"/>
      <c r="D367" s="193"/>
      <c r="E367" s="195"/>
      <c r="F367" s="196"/>
      <c r="G367" s="196"/>
      <c r="H367" s="206"/>
      <c r="I367" s="206"/>
      <c r="J367" s="206"/>
      <c r="K367" s="206"/>
      <c r="L367" s="206"/>
      <c r="M367" s="206"/>
      <c r="N367" s="206"/>
      <c r="O367" s="206"/>
      <c r="P367" s="206"/>
      <c r="Q367" s="206"/>
      <c r="R367" s="206"/>
      <c r="S367" s="206"/>
      <c r="T367" s="206"/>
      <c r="U367" s="206"/>
      <c r="V367" s="206"/>
      <c r="W367" s="206"/>
      <c r="X367" s="206"/>
      <c r="Y367" s="206"/>
      <c r="Z367" s="206"/>
    </row>
    <row r="368" customFormat="false" ht="15" hidden="false" customHeight="false" outlineLevel="0" collapsed="false">
      <c r="A368" s="183" t="s">
        <v>1401</v>
      </c>
      <c r="B368" s="184" t="s">
        <v>1028</v>
      </c>
      <c r="C368" s="183" t="s">
        <v>1029</v>
      </c>
      <c r="D368" s="184" t="s">
        <v>1030</v>
      </c>
      <c r="E368" s="185" t="s">
        <v>1031</v>
      </c>
      <c r="F368" s="197" t="s">
        <v>1032</v>
      </c>
      <c r="G368" s="197" t="s">
        <v>1033</v>
      </c>
      <c r="H368" s="206"/>
      <c r="I368" s="206"/>
      <c r="J368" s="206"/>
      <c r="K368" s="206"/>
      <c r="L368" s="206"/>
      <c r="M368" s="206"/>
      <c r="N368" s="206"/>
      <c r="O368" s="206"/>
      <c r="P368" s="206"/>
      <c r="Q368" s="206"/>
      <c r="R368" s="206"/>
      <c r="S368" s="206"/>
      <c r="T368" s="206"/>
      <c r="U368" s="206"/>
      <c r="V368" s="206"/>
      <c r="W368" s="206"/>
      <c r="X368" s="206"/>
      <c r="Y368" s="206"/>
      <c r="Z368" s="206"/>
    </row>
    <row r="369" customFormat="false" ht="15" hidden="false" customHeight="false" outlineLevel="0" collapsed="false">
      <c r="A369" s="189" t="s">
        <v>1034</v>
      </c>
      <c r="B369" s="190" t="s">
        <v>1402</v>
      </c>
      <c r="C369" s="189" t="s">
        <v>1403</v>
      </c>
      <c r="D369" s="190" t="s">
        <v>1100</v>
      </c>
      <c r="E369" s="191" t="n">
        <v>1</v>
      </c>
      <c r="F369" s="192" t="n">
        <v>93.22</v>
      </c>
      <c r="G369" s="192" t="n">
        <v>93.22</v>
      </c>
      <c r="H369" s="206"/>
      <c r="I369" s="206"/>
      <c r="J369" s="206"/>
      <c r="K369" s="206"/>
      <c r="L369" s="206"/>
      <c r="M369" s="206"/>
      <c r="N369" s="206"/>
      <c r="O369" s="206"/>
      <c r="P369" s="206"/>
      <c r="Q369" s="206"/>
      <c r="R369" s="206"/>
      <c r="S369" s="206"/>
      <c r="T369" s="206"/>
      <c r="U369" s="206"/>
      <c r="V369" s="206"/>
      <c r="W369" s="206"/>
      <c r="X369" s="206"/>
      <c r="Y369" s="206"/>
      <c r="Z369" s="206"/>
    </row>
    <row r="370" customFormat="false" ht="15" hidden="false" customHeight="false" outlineLevel="0" collapsed="false">
      <c r="A370" s="198" t="s">
        <v>1040</v>
      </c>
      <c r="B370" s="199" t="s">
        <v>1404</v>
      </c>
      <c r="C370" s="198" t="s">
        <v>1405</v>
      </c>
      <c r="D370" s="199" t="s">
        <v>25</v>
      </c>
      <c r="E370" s="200" t="n">
        <v>0.192</v>
      </c>
      <c r="F370" s="201" t="n">
        <v>22.37</v>
      </c>
      <c r="G370" s="201" t="n">
        <v>21.2</v>
      </c>
      <c r="H370" s="206"/>
      <c r="I370" s="206"/>
      <c r="J370" s="206"/>
      <c r="K370" s="206"/>
      <c r="L370" s="206"/>
      <c r="M370" s="206"/>
      <c r="N370" s="206"/>
      <c r="O370" s="206"/>
      <c r="P370" s="206"/>
      <c r="Q370" s="206"/>
      <c r="R370" s="206"/>
      <c r="S370" s="206"/>
      <c r="T370" s="206"/>
      <c r="U370" s="206"/>
      <c r="V370" s="206"/>
      <c r="W370" s="206"/>
      <c r="X370" s="206"/>
      <c r="Y370" s="206"/>
      <c r="Z370" s="206"/>
    </row>
    <row r="371" customFormat="false" ht="15" hidden="false" customHeight="false" outlineLevel="0" collapsed="false">
      <c r="A371" s="198" t="s">
        <v>1040</v>
      </c>
      <c r="B371" s="199" t="s">
        <v>1406</v>
      </c>
      <c r="C371" s="198" t="s">
        <v>1407</v>
      </c>
      <c r="D371" s="199" t="s">
        <v>25</v>
      </c>
      <c r="E371" s="200" t="n">
        <v>0.948</v>
      </c>
      <c r="F371" s="201" t="n">
        <v>17.84</v>
      </c>
      <c r="G371" s="201" t="n">
        <v>3.42</v>
      </c>
      <c r="H371" s="206"/>
      <c r="I371" s="206"/>
      <c r="J371" s="206"/>
      <c r="K371" s="206"/>
      <c r="L371" s="206"/>
      <c r="M371" s="206"/>
      <c r="N371" s="206"/>
      <c r="O371" s="206"/>
      <c r="P371" s="206"/>
      <c r="Q371" s="206"/>
      <c r="R371" s="206"/>
      <c r="S371" s="206"/>
      <c r="T371" s="206"/>
      <c r="U371" s="206"/>
      <c r="V371" s="206"/>
      <c r="W371" s="206"/>
      <c r="X371" s="206"/>
      <c r="Y371" s="206"/>
      <c r="Z371" s="206"/>
    </row>
    <row r="372" customFormat="false" ht="15" hidden="false" customHeight="false" outlineLevel="0" collapsed="false">
      <c r="A372" s="202" t="s">
        <v>1043</v>
      </c>
      <c r="B372" s="203" t="s">
        <v>1408</v>
      </c>
      <c r="C372" s="202" t="s">
        <v>1409</v>
      </c>
      <c r="D372" s="203" t="s">
        <v>65</v>
      </c>
      <c r="E372" s="204" t="n">
        <v>0.26</v>
      </c>
      <c r="F372" s="205" t="n">
        <v>8.93</v>
      </c>
      <c r="G372" s="205" t="n">
        <v>2.32</v>
      </c>
      <c r="H372" s="206"/>
      <c r="I372" s="206"/>
      <c r="J372" s="206"/>
      <c r="K372" s="206"/>
      <c r="L372" s="206"/>
      <c r="M372" s="206"/>
      <c r="N372" s="206"/>
      <c r="O372" s="206"/>
      <c r="P372" s="206"/>
      <c r="Q372" s="206"/>
      <c r="R372" s="206"/>
      <c r="S372" s="206"/>
      <c r="T372" s="206"/>
      <c r="U372" s="206"/>
      <c r="V372" s="206"/>
      <c r="W372" s="206"/>
      <c r="X372" s="206"/>
      <c r="Y372" s="206"/>
      <c r="Z372" s="206"/>
    </row>
    <row r="373" customFormat="false" ht="15" hidden="false" customHeight="false" outlineLevel="0" collapsed="false">
      <c r="A373" s="202" t="s">
        <v>1043</v>
      </c>
      <c r="B373" s="203" t="s">
        <v>1410</v>
      </c>
      <c r="C373" s="202" t="s">
        <v>1411</v>
      </c>
      <c r="D373" s="203" t="s">
        <v>1100</v>
      </c>
      <c r="E373" s="204" t="n">
        <v>1.125</v>
      </c>
      <c r="F373" s="205" t="n">
        <v>48.29</v>
      </c>
      <c r="G373" s="205" t="n">
        <v>54.32</v>
      </c>
      <c r="H373" s="206"/>
      <c r="I373" s="206"/>
      <c r="J373" s="206"/>
      <c r="K373" s="206"/>
      <c r="L373" s="206"/>
      <c r="M373" s="206"/>
      <c r="N373" s="206"/>
      <c r="O373" s="206"/>
      <c r="P373" s="206"/>
      <c r="Q373" s="206"/>
      <c r="R373" s="206"/>
      <c r="S373" s="206"/>
      <c r="T373" s="206"/>
      <c r="U373" s="206"/>
      <c r="V373" s="206"/>
      <c r="W373" s="206"/>
      <c r="X373" s="206"/>
      <c r="Y373" s="206"/>
      <c r="Z373" s="206"/>
    </row>
    <row r="374" customFormat="false" ht="15" hidden="false" customHeight="false" outlineLevel="0" collapsed="false">
      <c r="A374" s="202" t="s">
        <v>1043</v>
      </c>
      <c r="B374" s="203" t="s">
        <v>1412</v>
      </c>
      <c r="C374" s="202" t="s">
        <v>1413</v>
      </c>
      <c r="D374" s="203" t="s">
        <v>1352</v>
      </c>
      <c r="E374" s="204" t="n">
        <v>0.615</v>
      </c>
      <c r="F374" s="205" t="n">
        <v>19.45</v>
      </c>
      <c r="G374" s="205" t="n">
        <v>11.96</v>
      </c>
      <c r="H374" s="206"/>
      <c r="I374" s="206"/>
      <c r="J374" s="206"/>
      <c r="K374" s="206"/>
      <c r="L374" s="206"/>
      <c r="M374" s="206"/>
      <c r="N374" s="206"/>
      <c r="O374" s="206"/>
      <c r="P374" s="206"/>
      <c r="Q374" s="206"/>
      <c r="R374" s="206"/>
      <c r="S374" s="206"/>
      <c r="T374" s="206"/>
      <c r="U374" s="206"/>
      <c r="V374" s="206"/>
      <c r="W374" s="206"/>
      <c r="X374" s="206"/>
      <c r="Y374" s="206"/>
      <c r="Z374" s="206"/>
    </row>
    <row r="375" customFormat="false" ht="15" hidden="false" customHeight="false" outlineLevel="0" collapsed="false">
      <c r="A375" s="193"/>
      <c r="B375" s="194"/>
      <c r="C375" s="193"/>
      <c r="D375" s="193"/>
      <c r="E375" s="195"/>
      <c r="F375" s="196"/>
      <c r="G375" s="196"/>
      <c r="H375" s="206"/>
      <c r="I375" s="206"/>
      <c r="J375" s="206"/>
      <c r="K375" s="206"/>
      <c r="L375" s="206"/>
      <c r="M375" s="206"/>
      <c r="N375" s="206"/>
      <c r="O375" s="206"/>
      <c r="P375" s="206"/>
      <c r="Q375" s="206"/>
      <c r="R375" s="206"/>
      <c r="S375" s="206"/>
      <c r="T375" s="206"/>
      <c r="U375" s="206"/>
      <c r="V375" s="206"/>
      <c r="W375" s="206"/>
      <c r="X375" s="206"/>
      <c r="Y375" s="206"/>
      <c r="Z375" s="206"/>
    </row>
    <row r="376" customFormat="false" ht="15" hidden="false" customHeight="false" outlineLevel="0" collapsed="false">
      <c r="A376" s="183" t="s">
        <v>1414</v>
      </c>
      <c r="B376" s="184" t="s">
        <v>1028</v>
      </c>
      <c r="C376" s="183" t="s">
        <v>1029</v>
      </c>
      <c r="D376" s="184" t="s">
        <v>1030</v>
      </c>
      <c r="E376" s="185" t="s">
        <v>1031</v>
      </c>
      <c r="F376" s="197" t="s">
        <v>1032</v>
      </c>
      <c r="G376" s="197" t="s">
        <v>1033</v>
      </c>
      <c r="H376" s="206"/>
      <c r="I376" s="206"/>
      <c r="J376" s="206"/>
      <c r="K376" s="206"/>
      <c r="L376" s="206"/>
      <c r="M376" s="206"/>
      <c r="N376" s="206"/>
      <c r="O376" s="206"/>
      <c r="P376" s="206"/>
      <c r="Q376" s="206"/>
      <c r="R376" s="206"/>
      <c r="S376" s="206"/>
      <c r="T376" s="206"/>
      <c r="U376" s="206"/>
      <c r="V376" s="206"/>
      <c r="W376" s="206"/>
      <c r="X376" s="206"/>
      <c r="Y376" s="206"/>
      <c r="Z376" s="206"/>
    </row>
    <row r="377" customFormat="false" ht="15" hidden="false" customHeight="false" outlineLevel="0" collapsed="false">
      <c r="A377" s="189" t="s">
        <v>1034</v>
      </c>
      <c r="B377" s="190" t="s">
        <v>1415</v>
      </c>
      <c r="C377" s="189" t="s">
        <v>137</v>
      </c>
      <c r="D377" s="190" t="s">
        <v>65</v>
      </c>
      <c r="E377" s="191" t="n">
        <v>1</v>
      </c>
      <c r="F377" s="192" t="n">
        <v>22.31</v>
      </c>
      <c r="G377" s="192" t="n">
        <v>22.31</v>
      </c>
      <c r="H377" s="206"/>
      <c r="I377" s="206"/>
      <c r="J377" s="206"/>
      <c r="K377" s="206"/>
      <c r="L377" s="206"/>
      <c r="M377" s="206"/>
      <c r="N377" s="206"/>
      <c r="O377" s="206"/>
      <c r="P377" s="206"/>
      <c r="Q377" s="206"/>
      <c r="R377" s="206"/>
      <c r="S377" s="206"/>
      <c r="T377" s="206"/>
      <c r="U377" s="206"/>
      <c r="V377" s="206"/>
      <c r="W377" s="206"/>
      <c r="X377" s="206"/>
      <c r="Y377" s="206"/>
      <c r="Z377" s="206"/>
    </row>
    <row r="378" customFormat="false" ht="15" hidden="false" customHeight="false" outlineLevel="0" collapsed="false">
      <c r="A378" s="198" t="s">
        <v>1040</v>
      </c>
      <c r="B378" s="199" t="s">
        <v>1416</v>
      </c>
      <c r="C378" s="198" t="s">
        <v>1417</v>
      </c>
      <c r="D378" s="199" t="s">
        <v>1100</v>
      </c>
      <c r="E378" s="200" t="n">
        <v>0.034078</v>
      </c>
      <c r="F378" s="201" t="n">
        <v>10.46</v>
      </c>
      <c r="G378" s="201" t="n">
        <v>0.35</v>
      </c>
      <c r="H378" s="206"/>
      <c r="I378" s="206"/>
      <c r="J378" s="206"/>
      <c r="K378" s="206"/>
      <c r="L378" s="206"/>
      <c r="M378" s="206"/>
      <c r="N378" s="206"/>
      <c r="O378" s="206"/>
      <c r="P378" s="206"/>
      <c r="Q378" s="206"/>
      <c r="R378" s="206"/>
      <c r="S378" s="206"/>
      <c r="T378" s="206"/>
      <c r="U378" s="206"/>
      <c r="V378" s="206"/>
      <c r="W378" s="206"/>
      <c r="X378" s="206"/>
      <c r="Y378" s="206"/>
      <c r="Z378" s="206"/>
    </row>
    <row r="379" customFormat="false" ht="15" hidden="false" customHeight="false" outlineLevel="0" collapsed="false">
      <c r="A379" s="202" t="s">
        <v>1043</v>
      </c>
      <c r="B379" s="203" t="s">
        <v>1418</v>
      </c>
      <c r="C379" s="202" t="s">
        <v>1419</v>
      </c>
      <c r="D379" s="203" t="s">
        <v>1260</v>
      </c>
      <c r="E379" s="204" t="n">
        <v>0.1</v>
      </c>
      <c r="F379" s="205" t="n">
        <v>10.93</v>
      </c>
      <c r="G379" s="205" t="n">
        <v>9.29</v>
      </c>
      <c r="H379" s="206"/>
      <c r="I379" s="206"/>
      <c r="J379" s="206"/>
      <c r="K379" s="206"/>
      <c r="L379" s="206"/>
      <c r="M379" s="206"/>
      <c r="N379" s="206"/>
      <c r="O379" s="206"/>
      <c r="P379" s="206"/>
      <c r="Q379" s="206"/>
      <c r="R379" s="206"/>
      <c r="S379" s="206"/>
      <c r="T379" s="206"/>
      <c r="U379" s="206"/>
      <c r="V379" s="206"/>
      <c r="W379" s="206"/>
      <c r="X379" s="206"/>
      <c r="Y379" s="206"/>
      <c r="Z379" s="206"/>
    </row>
    <row r="380" customFormat="false" ht="15" hidden="false" customHeight="false" outlineLevel="0" collapsed="false">
      <c r="A380" s="202" t="s">
        <v>1043</v>
      </c>
      <c r="B380" s="203" t="s">
        <v>1420</v>
      </c>
      <c r="C380" s="202" t="s">
        <v>1421</v>
      </c>
      <c r="D380" s="203" t="s">
        <v>1260</v>
      </c>
      <c r="E380" s="204" t="n">
        <v>0.85</v>
      </c>
      <c r="F380" s="205" t="n">
        <v>10.18</v>
      </c>
      <c r="G380" s="205" t="n">
        <v>0.5</v>
      </c>
      <c r="H380" s="206"/>
      <c r="I380" s="206"/>
      <c r="J380" s="206"/>
      <c r="K380" s="206"/>
      <c r="L380" s="206"/>
      <c r="M380" s="206"/>
      <c r="N380" s="206"/>
      <c r="O380" s="206"/>
      <c r="P380" s="206"/>
      <c r="Q380" s="206"/>
      <c r="R380" s="206"/>
      <c r="S380" s="206"/>
      <c r="T380" s="206"/>
      <c r="U380" s="206"/>
      <c r="V380" s="206"/>
      <c r="W380" s="206"/>
      <c r="X380" s="206"/>
      <c r="Y380" s="206"/>
      <c r="Z380" s="206"/>
    </row>
    <row r="381" customFormat="false" ht="15" hidden="false" customHeight="false" outlineLevel="0" collapsed="false">
      <c r="A381" s="202" t="s">
        <v>1043</v>
      </c>
      <c r="B381" s="203" t="s">
        <v>1422</v>
      </c>
      <c r="C381" s="202" t="s">
        <v>1423</v>
      </c>
      <c r="D381" s="203" t="s">
        <v>1260</v>
      </c>
      <c r="E381" s="204" t="n">
        <v>0.05</v>
      </c>
      <c r="F381" s="205" t="n">
        <v>12.81</v>
      </c>
      <c r="G381" s="205" t="n">
        <v>1.28</v>
      </c>
      <c r="H381" s="206"/>
      <c r="I381" s="206"/>
      <c r="J381" s="206"/>
      <c r="K381" s="206"/>
      <c r="L381" s="206"/>
      <c r="M381" s="206"/>
      <c r="N381" s="206"/>
      <c r="O381" s="206"/>
      <c r="P381" s="206"/>
      <c r="Q381" s="206"/>
      <c r="R381" s="206"/>
      <c r="S381" s="206"/>
      <c r="T381" s="206"/>
      <c r="U381" s="206"/>
      <c r="V381" s="206"/>
      <c r="W381" s="206"/>
      <c r="X381" s="206"/>
      <c r="Y381" s="206"/>
      <c r="Z381" s="206"/>
    </row>
    <row r="382" customFormat="false" ht="15" hidden="false" customHeight="false" outlineLevel="0" collapsed="false">
      <c r="A382" s="202" t="s">
        <v>1043</v>
      </c>
      <c r="B382" s="203" t="s">
        <v>1424</v>
      </c>
      <c r="C382" s="202" t="s">
        <v>1425</v>
      </c>
      <c r="D382" s="203" t="s">
        <v>1260</v>
      </c>
      <c r="E382" s="204" t="n">
        <v>1</v>
      </c>
      <c r="F382" s="205" t="n">
        <v>7.31</v>
      </c>
      <c r="G382" s="205" t="n">
        <v>7.31</v>
      </c>
      <c r="H382" s="206"/>
      <c r="I382" s="206"/>
      <c r="J382" s="206"/>
      <c r="K382" s="206"/>
      <c r="L382" s="206"/>
      <c r="M382" s="206"/>
      <c r="N382" s="206"/>
      <c r="O382" s="206"/>
      <c r="P382" s="206"/>
      <c r="Q382" s="206"/>
      <c r="R382" s="206"/>
      <c r="S382" s="206"/>
      <c r="T382" s="206"/>
      <c r="U382" s="206"/>
      <c r="V382" s="206"/>
      <c r="W382" s="206"/>
      <c r="X382" s="206"/>
      <c r="Y382" s="206"/>
      <c r="Z382" s="206"/>
    </row>
    <row r="383" customFormat="false" ht="15" hidden="false" customHeight="false" outlineLevel="0" collapsed="false">
      <c r="A383" s="202" t="s">
        <v>1043</v>
      </c>
      <c r="B383" s="203" t="s">
        <v>1426</v>
      </c>
      <c r="C383" s="202" t="s">
        <v>1427</v>
      </c>
      <c r="D383" s="203" t="s">
        <v>1260</v>
      </c>
      <c r="E383" s="204" t="n">
        <v>1</v>
      </c>
      <c r="F383" s="205" t="n">
        <v>3.58</v>
      </c>
      <c r="G383" s="205" t="n">
        <v>3.58</v>
      </c>
      <c r="H383" s="206"/>
      <c r="I383" s="206"/>
      <c r="J383" s="206"/>
      <c r="K383" s="206"/>
      <c r="L383" s="206"/>
      <c r="M383" s="206"/>
      <c r="N383" s="206"/>
      <c r="O383" s="206"/>
      <c r="P383" s="206"/>
      <c r="Q383" s="206"/>
      <c r="R383" s="206"/>
      <c r="S383" s="206"/>
      <c r="T383" s="206"/>
      <c r="U383" s="206"/>
      <c r="V383" s="206"/>
      <c r="W383" s="206"/>
      <c r="X383" s="206"/>
      <c r="Y383" s="206"/>
      <c r="Z383" s="206"/>
    </row>
    <row r="384" customFormat="false" ht="15" hidden="false" customHeight="false" outlineLevel="0" collapsed="false">
      <c r="A384" s="193"/>
      <c r="B384" s="194"/>
      <c r="C384" s="193"/>
      <c r="D384" s="193"/>
      <c r="E384" s="195"/>
      <c r="F384" s="196"/>
      <c r="G384" s="196"/>
      <c r="H384" s="206"/>
      <c r="I384" s="206"/>
      <c r="J384" s="206"/>
      <c r="K384" s="206"/>
      <c r="L384" s="206"/>
      <c r="M384" s="206"/>
      <c r="N384" s="206"/>
      <c r="O384" s="206"/>
      <c r="P384" s="206"/>
      <c r="Q384" s="206"/>
      <c r="R384" s="206"/>
      <c r="S384" s="206"/>
      <c r="T384" s="206"/>
      <c r="U384" s="206"/>
      <c r="V384" s="206"/>
      <c r="W384" s="206"/>
      <c r="X384" s="206"/>
      <c r="Y384" s="206"/>
      <c r="Z384" s="206"/>
    </row>
    <row r="385" customFormat="false" ht="15" hidden="false" customHeight="false" outlineLevel="0" collapsed="false">
      <c r="A385" s="183" t="s">
        <v>1428</v>
      </c>
      <c r="B385" s="184" t="s">
        <v>1028</v>
      </c>
      <c r="C385" s="183" t="s">
        <v>1029</v>
      </c>
      <c r="D385" s="184" t="s">
        <v>1030</v>
      </c>
      <c r="E385" s="185" t="s">
        <v>1031</v>
      </c>
      <c r="F385" s="197" t="s">
        <v>1032</v>
      </c>
      <c r="G385" s="197" t="s">
        <v>1033</v>
      </c>
      <c r="H385" s="206"/>
      <c r="I385" s="206"/>
      <c r="J385" s="206"/>
      <c r="K385" s="206"/>
      <c r="L385" s="206"/>
      <c r="M385" s="206"/>
      <c r="N385" s="206"/>
      <c r="O385" s="206"/>
      <c r="P385" s="206"/>
      <c r="Q385" s="206"/>
      <c r="R385" s="206"/>
      <c r="S385" s="206"/>
      <c r="T385" s="206"/>
      <c r="U385" s="206"/>
      <c r="V385" s="206"/>
      <c r="W385" s="206"/>
      <c r="X385" s="206"/>
      <c r="Y385" s="206"/>
      <c r="Z385" s="206"/>
    </row>
    <row r="386" customFormat="false" ht="15" hidden="false" customHeight="false" outlineLevel="0" collapsed="false">
      <c r="A386" s="189" t="s">
        <v>1034</v>
      </c>
      <c r="B386" s="190" t="s">
        <v>1429</v>
      </c>
      <c r="C386" s="189" t="s">
        <v>142</v>
      </c>
      <c r="D386" s="190" t="s">
        <v>1100</v>
      </c>
      <c r="E386" s="191" t="n">
        <v>1</v>
      </c>
      <c r="F386" s="192" t="n">
        <v>218.45</v>
      </c>
      <c r="G386" s="192" t="n">
        <v>218.45</v>
      </c>
      <c r="H386" s="206"/>
      <c r="I386" s="206"/>
      <c r="J386" s="206"/>
      <c r="K386" s="206"/>
      <c r="L386" s="206"/>
      <c r="M386" s="206"/>
      <c r="N386" s="206"/>
      <c r="O386" s="206"/>
      <c r="P386" s="206"/>
      <c r="Q386" s="206"/>
      <c r="R386" s="206"/>
      <c r="S386" s="206"/>
      <c r="T386" s="206"/>
      <c r="U386" s="206"/>
      <c r="V386" s="206"/>
      <c r="W386" s="206"/>
      <c r="X386" s="206"/>
      <c r="Y386" s="206"/>
      <c r="Z386" s="206"/>
    </row>
    <row r="387" customFormat="false" ht="15" hidden="false" customHeight="false" outlineLevel="0" collapsed="false">
      <c r="A387" s="198" t="s">
        <v>1040</v>
      </c>
      <c r="B387" s="199" t="s">
        <v>1430</v>
      </c>
      <c r="C387" s="198" t="s">
        <v>1431</v>
      </c>
      <c r="D387" s="199" t="s">
        <v>1192</v>
      </c>
      <c r="E387" s="200" t="n">
        <v>0.5</v>
      </c>
      <c r="F387" s="201" t="n">
        <v>19.06</v>
      </c>
      <c r="G387" s="201" t="n">
        <v>9.53</v>
      </c>
      <c r="H387" s="206"/>
      <c r="I387" s="206"/>
      <c r="J387" s="206"/>
      <c r="K387" s="206"/>
      <c r="L387" s="206"/>
      <c r="M387" s="206"/>
      <c r="N387" s="206"/>
      <c r="O387" s="206"/>
      <c r="P387" s="206"/>
      <c r="Q387" s="206"/>
      <c r="R387" s="206"/>
      <c r="S387" s="206"/>
      <c r="T387" s="206"/>
      <c r="U387" s="206"/>
      <c r="V387" s="206"/>
      <c r="W387" s="206"/>
      <c r="X387" s="206"/>
      <c r="Y387" s="206"/>
      <c r="Z387" s="206"/>
    </row>
    <row r="388" customFormat="false" ht="15" hidden="false" customHeight="false" outlineLevel="0" collapsed="false">
      <c r="A388" s="198" t="s">
        <v>1040</v>
      </c>
      <c r="B388" s="199" t="s">
        <v>1248</v>
      </c>
      <c r="C388" s="198" t="s">
        <v>1249</v>
      </c>
      <c r="D388" s="199" t="s">
        <v>1192</v>
      </c>
      <c r="E388" s="200" t="n">
        <v>1</v>
      </c>
      <c r="F388" s="201" t="n">
        <v>16.28</v>
      </c>
      <c r="G388" s="201" t="n">
        <v>16.28</v>
      </c>
      <c r="H388" s="206"/>
      <c r="I388" s="206"/>
      <c r="J388" s="206"/>
      <c r="K388" s="206"/>
      <c r="L388" s="206"/>
      <c r="M388" s="206"/>
      <c r="N388" s="206"/>
      <c r="O388" s="206"/>
      <c r="P388" s="206"/>
      <c r="Q388" s="206"/>
      <c r="R388" s="206"/>
      <c r="S388" s="206"/>
      <c r="T388" s="206"/>
      <c r="U388" s="206"/>
      <c r="V388" s="206"/>
      <c r="W388" s="206"/>
      <c r="X388" s="206"/>
      <c r="Y388" s="206"/>
      <c r="Z388" s="206"/>
    </row>
    <row r="389" customFormat="false" ht="15" hidden="false" customHeight="false" outlineLevel="0" collapsed="false">
      <c r="A389" s="202" t="s">
        <v>1043</v>
      </c>
      <c r="B389" s="203" t="s">
        <v>1432</v>
      </c>
      <c r="C389" s="202" t="s">
        <v>1433</v>
      </c>
      <c r="D389" s="203" t="s">
        <v>1199</v>
      </c>
      <c r="E389" s="204" t="n">
        <v>0.61</v>
      </c>
      <c r="F389" s="205" t="n">
        <v>0.12</v>
      </c>
      <c r="G389" s="205" t="n">
        <v>0.07</v>
      </c>
      <c r="H389" s="206"/>
      <c r="I389" s="206"/>
      <c r="J389" s="206"/>
      <c r="K389" s="206"/>
      <c r="L389" s="206"/>
      <c r="M389" s="206"/>
      <c r="N389" s="206"/>
      <c r="O389" s="206"/>
      <c r="P389" s="206"/>
      <c r="Q389" s="206"/>
      <c r="R389" s="206"/>
      <c r="S389" s="206"/>
      <c r="T389" s="206"/>
      <c r="U389" s="206"/>
      <c r="V389" s="206"/>
      <c r="W389" s="206"/>
      <c r="X389" s="206"/>
      <c r="Y389" s="206"/>
      <c r="Z389" s="206"/>
    </row>
    <row r="390" customFormat="false" ht="15" hidden="false" customHeight="false" outlineLevel="0" collapsed="false">
      <c r="A390" s="202" t="s">
        <v>1043</v>
      </c>
      <c r="B390" s="203" t="s">
        <v>1434</v>
      </c>
      <c r="C390" s="202" t="s">
        <v>1435</v>
      </c>
      <c r="D390" s="203" t="s">
        <v>1202</v>
      </c>
      <c r="E390" s="204" t="n">
        <v>3</v>
      </c>
      <c r="F390" s="205" t="n">
        <v>0.99</v>
      </c>
      <c r="G390" s="205" t="n">
        <v>2.97</v>
      </c>
      <c r="H390" s="206"/>
      <c r="I390" s="206"/>
      <c r="J390" s="206"/>
      <c r="K390" s="206"/>
      <c r="L390" s="206"/>
      <c r="M390" s="206"/>
      <c r="N390" s="206"/>
      <c r="O390" s="206"/>
      <c r="P390" s="206"/>
      <c r="Q390" s="206"/>
      <c r="R390" s="206"/>
      <c r="S390" s="206"/>
      <c r="T390" s="206"/>
      <c r="U390" s="206"/>
      <c r="V390" s="206"/>
      <c r="W390" s="206"/>
      <c r="X390" s="206"/>
      <c r="Y390" s="206"/>
      <c r="Z390" s="206"/>
    </row>
    <row r="391" customFormat="false" ht="15" hidden="false" customHeight="false" outlineLevel="0" collapsed="false">
      <c r="A391" s="202" t="s">
        <v>1043</v>
      </c>
      <c r="B391" s="203" t="s">
        <v>1436</v>
      </c>
      <c r="C391" s="202" t="s">
        <v>1437</v>
      </c>
      <c r="D391" s="203" t="s">
        <v>1100</v>
      </c>
      <c r="E391" s="204" t="n">
        <v>1.2</v>
      </c>
      <c r="F391" s="205" t="n">
        <v>158</v>
      </c>
      <c r="G391" s="205" t="n">
        <v>189.6</v>
      </c>
      <c r="H391" s="206"/>
      <c r="I391" s="206"/>
      <c r="J391" s="206"/>
      <c r="K391" s="206"/>
      <c r="L391" s="206"/>
      <c r="M391" s="206"/>
      <c r="N391" s="206"/>
      <c r="O391" s="206"/>
      <c r="P391" s="206"/>
      <c r="Q391" s="206"/>
      <c r="R391" s="206"/>
      <c r="S391" s="206"/>
      <c r="T391" s="206"/>
      <c r="U391" s="206"/>
      <c r="V391" s="206"/>
      <c r="W391" s="206"/>
      <c r="X391" s="206"/>
      <c r="Y391" s="206"/>
      <c r="Z391" s="206"/>
    </row>
    <row r="392" customFormat="false" ht="15" hidden="false" customHeight="false" outlineLevel="0" collapsed="false">
      <c r="A392" s="193"/>
      <c r="B392" s="194"/>
      <c r="C392" s="193"/>
      <c r="D392" s="193"/>
      <c r="E392" s="195"/>
      <c r="F392" s="196"/>
      <c r="G392" s="196"/>
      <c r="H392" s="206"/>
      <c r="I392" s="206"/>
      <c r="J392" s="206"/>
      <c r="K392" s="206"/>
      <c r="L392" s="206"/>
      <c r="M392" s="206"/>
      <c r="N392" s="206"/>
      <c r="O392" s="206"/>
      <c r="P392" s="206"/>
      <c r="Q392" s="206"/>
      <c r="R392" s="206"/>
      <c r="S392" s="206"/>
      <c r="T392" s="206"/>
      <c r="U392" s="206"/>
      <c r="V392" s="206"/>
      <c r="W392" s="206"/>
      <c r="X392" s="206"/>
      <c r="Y392" s="206"/>
      <c r="Z392" s="206"/>
    </row>
    <row r="393" customFormat="false" ht="15" hidden="false" customHeight="false" outlineLevel="0" collapsed="false">
      <c r="A393" s="183" t="s">
        <v>1438</v>
      </c>
      <c r="B393" s="184" t="s">
        <v>1028</v>
      </c>
      <c r="C393" s="183" t="s">
        <v>1029</v>
      </c>
      <c r="D393" s="184" t="s">
        <v>1030</v>
      </c>
      <c r="E393" s="185" t="s">
        <v>1031</v>
      </c>
      <c r="F393" s="197" t="s">
        <v>1032</v>
      </c>
      <c r="G393" s="197" t="s">
        <v>1033</v>
      </c>
      <c r="H393" s="206"/>
      <c r="I393" s="206"/>
      <c r="J393" s="206"/>
      <c r="K393" s="206"/>
      <c r="L393" s="206"/>
      <c r="M393" s="206"/>
      <c r="N393" s="206"/>
      <c r="O393" s="206"/>
      <c r="P393" s="206"/>
      <c r="Q393" s="206"/>
      <c r="R393" s="206"/>
      <c r="S393" s="206"/>
      <c r="T393" s="206"/>
      <c r="U393" s="206"/>
      <c r="V393" s="206"/>
      <c r="W393" s="206"/>
      <c r="X393" s="206"/>
      <c r="Y393" s="206"/>
      <c r="Z393" s="206"/>
    </row>
    <row r="394" customFormat="false" ht="15" hidden="false" customHeight="false" outlineLevel="0" collapsed="false">
      <c r="A394" s="189" t="s">
        <v>1034</v>
      </c>
      <c r="B394" s="190" t="s">
        <v>1439</v>
      </c>
      <c r="C394" s="189" t="s">
        <v>1440</v>
      </c>
      <c r="D394" s="190" t="s">
        <v>1100</v>
      </c>
      <c r="E394" s="191" t="n">
        <v>1</v>
      </c>
      <c r="F394" s="192" t="n">
        <v>9.95</v>
      </c>
      <c r="G394" s="192" t="n">
        <v>9.95</v>
      </c>
      <c r="H394" s="206"/>
      <c r="I394" s="206"/>
      <c r="J394" s="206"/>
      <c r="K394" s="206"/>
      <c r="L394" s="206"/>
      <c r="M394" s="206"/>
      <c r="N394" s="206"/>
      <c r="O394" s="206"/>
      <c r="P394" s="206"/>
      <c r="Q394" s="206"/>
      <c r="R394" s="206"/>
      <c r="S394" s="206"/>
      <c r="T394" s="206"/>
      <c r="U394" s="206"/>
      <c r="V394" s="206"/>
      <c r="W394" s="206"/>
      <c r="X394" s="206"/>
      <c r="Y394" s="206"/>
      <c r="Z394" s="206"/>
    </row>
    <row r="395" customFormat="false" ht="15" hidden="false" customHeight="false" outlineLevel="0" collapsed="false">
      <c r="A395" s="198" t="s">
        <v>1040</v>
      </c>
      <c r="B395" s="199" t="s">
        <v>1441</v>
      </c>
      <c r="C395" s="198" t="s">
        <v>1442</v>
      </c>
      <c r="D395" s="199" t="s">
        <v>25</v>
      </c>
      <c r="E395" s="200" t="n">
        <v>0.0635</v>
      </c>
      <c r="F395" s="201" t="n">
        <v>23.43</v>
      </c>
      <c r="G395" s="201" t="n">
        <v>1.48</v>
      </c>
      <c r="H395" s="206"/>
      <c r="I395" s="206"/>
      <c r="J395" s="206"/>
      <c r="K395" s="206"/>
      <c r="L395" s="206"/>
      <c r="M395" s="206"/>
      <c r="N395" s="206"/>
      <c r="O395" s="206"/>
      <c r="P395" s="206"/>
      <c r="Q395" s="206"/>
      <c r="R395" s="206"/>
      <c r="S395" s="206"/>
      <c r="T395" s="206"/>
      <c r="U395" s="206"/>
      <c r="V395" s="206"/>
      <c r="W395" s="206"/>
      <c r="X395" s="206"/>
      <c r="Y395" s="206"/>
      <c r="Z395" s="206"/>
    </row>
    <row r="396" customFormat="false" ht="15" hidden="false" customHeight="false" outlineLevel="0" collapsed="false">
      <c r="A396" s="202" t="s">
        <v>1043</v>
      </c>
      <c r="B396" s="203" t="s">
        <v>1443</v>
      </c>
      <c r="C396" s="202" t="s">
        <v>1444</v>
      </c>
      <c r="D396" s="203" t="s">
        <v>1352</v>
      </c>
      <c r="E396" s="204" t="n">
        <v>0.0584</v>
      </c>
      <c r="F396" s="205" t="n">
        <v>20.91</v>
      </c>
      <c r="G396" s="205" t="n">
        <v>1.22</v>
      </c>
      <c r="H396" s="206"/>
      <c r="I396" s="206"/>
      <c r="J396" s="206"/>
      <c r="K396" s="206"/>
      <c r="L396" s="206"/>
      <c r="M396" s="206"/>
      <c r="N396" s="206"/>
      <c r="O396" s="206"/>
      <c r="P396" s="206"/>
      <c r="Q396" s="206"/>
      <c r="R396" s="206"/>
      <c r="S396" s="206"/>
      <c r="T396" s="206"/>
      <c r="U396" s="206"/>
      <c r="V396" s="206"/>
      <c r="W396" s="206"/>
      <c r="X396" s="206"/>
      <c r="Y396" s="206"/>
      <c r="Z396" s="206"/>
    </row>
    <row r="397" customFormat="false" ht="15" hidden="false" customHeight="false" outlineLevel="0" collapsed="false">
      <c r="A397" s="202" t="s">
        <v>1043</v>
      </c>
      <c r="B397" s="203" t="s">
        <v>1445</v>
      </c>
      <c r="C397" s="202" t="s">
        <v>1446</v>
      </c>
      <c r="D397" s="203" t="s">
        <v>1352</v>
      </c>
      <c r="E397" s="204" t="n">
        <v>0.1945</v>
      </c>
      <c r="F397" s="205" t="n">
        <v>37.28</v>
      </c>
      <c r="G397" s="205" t="n">
        <v>7.25</v>
      </c>
      <c r="H397" s="206"/>
      <c r="I397" s="206"/>
      <c r="J397" s="206"/>
      <c r="K397" s="206"/>
      <c r="L397" s="206"/>
      <c r="M397" s="206"/>
      <c r="N397" s="206"/>
      <c r="O397" s="206"/>
      <c r="P397" s="206"/>
      <c r="Q397" s="206"/>
      <c r="R397" s="206"/>
      <c r="S397" s="206"/>
      <c r="T397" s="206"/>
      <c r="U397" s="206"/>
      <c r="V397" s="206"/>
      <c r="W397" s="206"/>
      <c r="X397" s="206"/>
      <c r="Y397" s="206"/>
      <c r="Z397" s="206"/>
    </row>
    <row r="398" customFormat="false" ht="15" hidden="false" customHeight="false" outlineLevel="0" collapsed="false">
      <c r="A398" s="193"/>
      <c r="B398" s="194"/>
      <c r="C398" s="193"/>
      <c r="D398" s="193"/>
      <c r="E398" s="195"/>
      <c r="F398" s="196"/>
      <c r="G398" s="196"/>
      <c r="H398" s="206"/>
      <c r="I398" s="206"/>
      <c r="J398" s="206"/>
      <c r="K398" s="206"/>
      <c r="L398" s="206"/>
      <c r="M398" s="206"/>
      <c r="N398" s="206"/>
      <c r="O398" s="206"/>
      <c r="P398" s="206"/>
      <c r="Q398" s="206"/>
      <c r="R398" s="206"/>
      <c r="S398" s="206"/>
      <c r="T398" s="206"/>
      <c r="U398" s="206"/>
      <c r="V398" s="206"/>
      <c r="W398" s="206"/>
      <c r="X398" s="206"/>
      <c r="Y398" s="206"/>
      <c r="Z398" s="206"/>
    </row>
    <row r="399" customFormat="false" ht="15" hidden="false" customHeight="false" outlineLevel="0" collapsed="false">
      <c r="A399" s="183" t="s">
        <v>1447</v>
      </c>
      <c r="B399" s="184" t="s">
        <v>1028</v>
      </c>
      <c r="C399" s="183" t="s">
        <v>1029</v>
      </c>
      <c r="D399" s="184" t="s">
        <v>1030</v>
      </c>
      <c r="E399" s="185" t="s">
        <v>1031</v>
      </c>
      <c r="F399" s="197" t="s">
        <v>1032</v>
      </c>
      <c r="G399" s="197" t="s">
        <v>1033</v>
      </c>
      <c r="H399" s="206"/>
      <c r="I399" s="206"/>
      <c r="J399" s="206"/>
      <c r="K399" s="206"/>
      <c r="L399" s="206"/>
      <c r="M399" s="206"/>
      <c r="N399" s="206"/>
      <c r="O399" s="206"/>
      <c r="P399" s="206"/>
      <c r="Q399" s="206"/>
      <c r="R399" s="206"/>
      <c r="S399" s="206"/>
      <c r="T399" s="206"/>
      <c r="U399" s="206"/>
      <c r="V399" s="206"/>
      <c r="W399" s="206"/>
      <c r="X399" s="206"/>
      <c r="Y399" s="206"/>
      <c r="Z399" s="206"/>
    </row>
    <row r="400" customFormat="false" ht="15" hidden="false" customHeight="false" outlineLevel="0" collapsed="false">
      <c r="A400" s="189" t="s">
        <v>1034</v>
      </c>
      <c r="B400" s="190" t="s">
        <v>1448</v>
      </c>
      <c r="C400" s="189" t="s">
        <v>147</v>
      </c>
      <c r="D400" s="190" t="s">
        <v>1100</v>
      </c>
      <c r="E400" s="191" t="n">
        <v>1</v>
      </c>
      <c r="F400" s="192" t="n">
        <v>21.01</v>
      </c>
      <c r="G400" s="192" t="n">
        <v>21.01</v>
      </c>
      <c r="H400" s="206"/>
      <c r="I400" s="206"/>
      <c r="J400" s="206"/>
      <c r="K400" s="206"/>
      <c r="L400" s="206"/>
      <c r="M400" s="206"/>
      <c r="N400" s="206"/>
      <c r="O400" s="206"/>
      <c r="P400" s="206"/>
      <c r="Q400" s="206"/>
      <c r="R400" s="206"/>
      <c r="S400" s="206"/>
      <c r="T400" s="206"/>
      <c r="U400" s="206"/>
      <c r="V400" s="206"/>
      <c r="W400" s="206"/>
      <c r="X400" s="206"/>
      <c r="Y400" s="206"/>
      <c r="Z400" s="206"/>
    </row>
    <row r="401" customFormat="false" ht="15" hidden="false" customHeight="false" outlineLevel="0" collapsed="false">
      <c r="A401" s="198" t="s">
        <v>1040</v>
      </c>
      <c r="B401" s="199" t="s">
        <v>1449</v>
      </c>
      <c r="C401" s="198" t="s">
        <v>1450</v>
      </c>
      <c r="D401" s="199" t="s">
        <v>1192</v>
      </c>
      <c r="E401" s="200" t="n">
        <v>0.2</v>
      </c>
      <c r="F401" s="201" t="n">
        <v>19.23</v>
      </c>
      <c r="G401" s="201" t="n">
        <v>3.84</v>
      </c>
      <c r="H401" s="206"/>
      <c r="I401" s="206"/>
      <c r="J401" s="206"/>
      <c r="K401" s="206"/>
      <c r="L401" s="206"/>
      <c r="M401" s="206"/>
      <c r="N401" s="206"/>
      <c r="O401" s="206"/>
      <c r="P401" s="206"/>
      <c r="Q401" s="206"/>
      <c r="R401" s="206"/>
      <c r="S401" s="206"/>
      <c r="T401" s="206"/>
      <c r="U401" s="206"/>
      <c r="V401" s="206"/>
      <c r="W401" s="206"/>
      <c r="X401" s="206"/>
      <c r="Y401" s="206"/>
      <c r="Z401" s="206"/>
    </row>
    <row r="402" customFormat="false" ht="15" hidden="false" customHeight="false" outlineLevel="0" collapsed="false">
      <c r="A402" s="198" t="s">
        <v>1040</v>
      </c>
      <c r="B402" s="199" t="s">
        <v>1451</v>
      </c>
      <c r="C402" s="198" t="s">
        <v>1442</v>
      </c>
      <c r="D402" s="199" t="s">
        <v>1192</v>
      </c>
      <c r="E402" s="200" t="n">
        <v>0.4</v>
      </c>
      <c r="F402" s="201" t="n">
        <v>23.52</v>
      </c>
      <c r="G402" s="201" t="n">
        <v>9.4</v>
      </c>
      <c r="H402" s="206"/>
      <c r="I402" s="206"/>
      <c r="J402" s="206"/>
      <c r="K402" s="206"/>
      <c r="L402" s="206"/>
      <c r="M402" s="206"/>
      <c r="N402" s="206"/>
      <c r="O402" s="206"/>
      <c r="P402" s="206"/>
      <c r="Q402" s="206"/>
      <c r="R402" s="206"/>
      <c r="S402" s="206"/>
      <c r="T402" s="206"/>
      <c r="U402" s="206"/>
      <c r="V402" s="206"/>
      <c r="W402" s="206"/>
      <c r="X402" s="206"/>
      <c r="Y402" s="206"/>
      <c r="Z402" s="206"/>
    </row>
    <row r="403" customFormat="false" ht="15" hidden="false" customHeight="false" outlineLevel="0" collapsed="false">
      <c r="A403" s="202" t="s">
        <v>1043</v>
      </c>
      <c r="B403" s="203" t="s">
        <v>1452</v>
      </c>
      <c r="C403" s="202" t="s">
        <v>1453</v>
      </c>
      <c r="D403" s="203" t="s">
        <v>1199</v>
      </c>
      <c r="E403" s="204" t="n">
        <v>0.25</v>
      </c>
      <c r="F403" s="205" t="n">
        <v>12.3</v>
      </c>
      <c r="G403" s="205" t="n">
        <v>0.24</v>
      </c>
      <c r="H403" s="206"/>
      <c r="I403" s="206"/>
      <c r="J403" s="206"/>
      <c r="K403" s="206"/>
      <c r="L403" s="206"/>
      <c r="M403" s="206"/>
      <c r="N403" s="206"/>
      <c r="O403" s="206"/>
      <c r="P403" s="206"/>
      <c r="Q403" s="206"/>
      <c r="R403" s="206"/>
      <c r="S403" s="206"/>
      <c r="T403" s="206"/>
      <c r="U403" s="206"/>
      <c r="V403" s="206"/>
      <c r="W403" s="206"/>
      <c r="X403" s="206"/>
      <c r="Y403" s="206"/>
      <c r="Z403" s="206"/>
    </row>
    <row r="404" customFormat="false" ht="15" hidden="false" customHeight="false" outlineLevel="0" collapsed="false">
      <c r="A404" s="202" t="s">
        <v>1043</v>
      </c>
      <c r="B404" s="203" t="s">
        <v>1454</v>
      </c>
      <c r="C404" s="202" t="s">
        <v>1455</v>
      </c>
      <c r="D404" s="203" t="s">
        <v>1456</v>
      </c>
      <c r="E404" s="204" t="n">
        <v>0.02</v>
      </c>
      <c r="F404" s="205" t="n">
        <v>3.23</v>
      </c>
      <c r="G404" s="205" t="n">
        <v>0.8</v>
      </c>
      <c r="H404" s="206"/>
      <c r="I404" s="206"/>
      <c r="J404" s="206"/>
      <c r="K404" s="206"/>
      <c r="L404" s="206"/>
      <c r="M404" s="206"/>
      <c r="N404" s="206"/>
      <c r="O404" s="206"/>
      <c r="P404" s="206"/>
      <c r="Q404" s="206"/>
      <c r="R404" s="206"/>
      <c r="S404" s="206"/>
      <c r="T404" s="206"/>
      <c r="U404" s="206"/>
      <c r="V404" s="206"/>
      <c r="W404" s="206"/>
      <c r="X404" s="206"/>
      <c r="Y404" s="206"/>
      <c r="Z404" s="206"/>
    </row>
    <row r="405" customFormat="false" ht="15" hidden="false" customHeight="false" outlineLevel="0" collapsed="false">
      <c r="A405" s="202" t="s">
        <v>1043</v>
      </c>
      <c r="B405" s="203" t="s">
        <v>1457</v>
      </c>
      <c r="C405" s="202" t="s">
        <v>1458</v>
      </c>
      <c r="D405" s="203" t="s">
        <v>1456</v>
      </c>
      <c r="E405" s="204" t="n">
        <v>0.21</v>
      </c>
      <c r="F405" s="205" t="n">
        <v>32.08</v>
      </c>
      <c r="G405" s="205" t="n">
        <v>6.73</v>
      </c>
      <c r="H405" s="206"/>
      <c r="I405" s="206"/>
      <c r="J405" s="206"/>
      <c r="K405" s="206"/>
      <c r="L405" s="206"/>
      <c r="M405" s="206"/>
      <c r="N405" s="206"/>
      <c r="O405" s="206"/>
      <c r="P405" s="206"/>
      <c r="Q405" s="206"/>
      <c r="R405" s="206"/>
      <c r="S405" s="206"/>
      <c r="T405" s="206"/>
      <c r="U405" s="206"/>
      <c r="V405" s="206"/>
      <c r="W405" s="206"/>
      <c r="X405" s="206"/>
      <c r="Y405" s="206"/>
      <c r="Z405" s="206"/>
    </row>
    <row r="406" customFormat="false" ht="15" hidden="false" customHeight="false" outlineLevel="0" collapsed="false">
      <c r="A406" s="193"/>
      <c r="B406" s="194"/>
      <c r="C406" s="193"/>
      <c r="D406" s="193"/>
      <c r="E406" s="195"/>
      <c r="F406" s="196"/>
      <c r="G406" s="196"/>
      <c r="H406" s="206"/>
      <c r="I406" s="206"/>
      <c r="J406" s="206"/>
      <c r="K406" s="206"/>
      <c r="L406" s="206"/>
      <c r="M406" s="206"/>
      <c r="N406" s="206"/>
      <c r="O406" s="206"/>
      <c r="P406" s="206"/>
      <c r="Q406" s="206"/>
      <c r="R406" s="206"/>
      <c r="S406" s="206"/>
      <c r="T406" s="206"/>
      <c r="U406" s="206"/>
      <c r="V406" s="206"/>
      <c r="W406" s="206"/>
      <c r="X406" s="206"/>
      <c r="Y406" s="206"/>
      <c r="Z406" s="206"/>
    </row>
    <row r="407" customFormat="false" ht="15" hidden="false" customHeight="false" outlineLevel="0" collapsed="false">
      <c r="A407" s="183" t="s">
        <v>1459</v>
      </c>
      <c r="B407" s="184" t="s">
        <v>1028</v>
      </c>
      <c r="C407" s="183" t="s">
        <v>1029</v>
      </c>
      <c r="D407" s="184" t="s">
        <v>1030</v>
      </c>
      <c r="E407" s="185" t="s">
        <v>1031</v>
      </c>
      <c r="F407" s="197" t="s">
        <v>1032</v>
      </c>
      <c r="G407" s="197" t="s">
        <v>1033</v>
      </c>
      <c r="H407" s="206"/>
      <c r="I407" s="206"/>
      <c r="J407" s="206"/>
      <c r="K407" s="206"/>
      <c r="L407" s="206"/>
      <c r="M407" s="206"/>
      <c r="N407" s="206"/>
      <c r="O407" s="206"/>
      <c r="P407" s="206"/>
      <c r="Q407" s="206"/>
      <c r="R407" s="206"/>
      <c r="S407" s="206"/>
      <c r="T407" s="206"/>
      <c r="U407" s="206"/>
      <c r="V407" s="206"/>
      <c r="W407" s="206"/>
      <c r="X407" s="206"/>
      <c r="Y407" s="206"/>
      <c r="Z407" s="206"/>
    </row>
    <row r="408" customFormat="false" ht="15" hidden="false" customHeight="false" outlineLevel="0" collapsed="false">
      <c r="A408" s="189" t="s">
        <v>1034</v>
      </c>
      <c r="B408" s="190" t="s">
        <v>1460</v>
      </c>
      <c r="C408" s="189" t="s">
        <v>1461</v>
      </c>
      <c r="D408" s="190" t="s">
        <v>152</v>
      </c>
      <c r="E408" s="191" t="n">
        <v>1</v>
      </c>
      <c r="F408" s="192" t="n">
        <v>215.11</v>
      </c>
      <c r="G408" s="192" t="n">
        <v>215.11</v>
      </c>
      <c r="H408" s="206"/>
      <c r="I408" s="206"/>
      <c r="J408" s="206"/>
      <c r="K408" s="206"/>
      <c r="L408" s="206"/>
      <c r="M408" s="206"/>
      <c r="N408" s="206"/>
      <c r="O408" s="206"/>
      <c r="P408" s="206"/>
      <c r="Q408" s="206"/>
      <c r="R408" s="206"/>
      <c r="S408" s="206"/>
      <c r="T408" s="206"/>
      <c r="U408" s="206"/>
      <c r="V408" s="206"/>
      <c r="W408" s="206"/>
      <c r="X408" s="206"/>
      <c r="Y408" s="206"/>
      <c r="Z408" s="206"/>
    </row>
    <row r="409" customFormat="false" ht="15" hidden="false" customHeight="false" outlineLevel="0" collapsed="false">
      <c r="A409" s="198" t="s">
        <v>1040</v>
      </c>
      <c r="B409" s="199" t="s">
        <v>1462</v>
      </c>
      <c r="C409" s="198" t="s">
        <v>1463</v>
      </c>
      <c r="D409" s="199" t="s">
        <v>1220</v>
      </c>
      <c r="E409" s="200" t="n">
        <v>0.0132</v>
      </c>
      <c r="F409" s="201" t="n">
        <v>20</v>
      </c>
      <c r="G409" s="201" t="n">
        <v>0.26</v>
      </c>
      <c r="H409" s="206"/>
      <c r="I409" s="206"/>
      <c r="J409" s="206"/>
      <c r="K409" s="206"/>
      <c r="L409" s="206"/>
      <c r="M409" s="206"/>
      <c r="N409" s="206"/>
      <c r="O409" s="206"/>
      <c r="P409" s="206"/>
      <c r="Q409" s="206"/>
      <c r="R409" s="206"/>
      <c r="S409" s="206"/>
      <c r="T409" s="206"/>
      <c r="U409" s="206"/>
      <c r="V409" s="206"/>
      <c r="W409" s="206"/>
      <c r="X409" s="206"/>
      <c r="Y409" s="206"/>
      <c r="Z409" s="206"/>
    </row>
    <row r="410" customFormat="false" ht="15" hidden="false" customHeight="false" outlineLevel="0" collapsed="false">
      <c r="A410" s="198" t="s">
        <v>1040</v>
      </c>
      <c r="B410" s="199" t="s">
        <v>1464</v>
      </c>
      <c r="C410" s="198" t="s">
        <v>1465</v>
      </c>
      <c r="D410" s="199" t="s">
        <v>1223</v>
      </c>
      <c r="E410" s="200" t="n">
        <v>0.0183</v>
      </c>
      <c r="F410" s="201" t="n">
        <v>18.96</v>
      </c>
      <c r="G410" s="201" t="n">
        <v>0.34</v>
      </c>
      <c r="H410" s="206"/>
      <c r="I410" s="206"/>
      <c r="J410" s="206"/>
      <c r="K410" s="206"/>
      <c r="L410" s="206"/>
      <c r="M410" s="206"/>
      <c r="N410" s="206"/>
      <c r="O410" s="206"/>
      <c r="P410" s="206"/>
      <c r="Q410" s="206"/>
      <c r="R410" s="206"/>
      <c r="S410" s="206"/>
      <c r="T410" s="206"/>
      <c r="U410" s="206"/>
      <c r="V410" s="206"/>
      <c r="W410" s="206"/>
      <c r="X410" s="206"/>
      <c r="Y410" s="206"/>
      <c r="Z410" s="206"/>
    </row>
    <row r="411" customFormat="false" ht="15" hidden="false" customHeight="false" outlineLevel="0" collapsed="false">
      <c r="A411" s="198" t="s">
        <v>1040</v>
      </c>
      <c r="B411" s="199" t="s">
        <v>1466</v>
      </c>
      <c r="C411" s="198" t="s">
        <v>1467</v>
      </c>
      <c r="D411" s="199" t="s">
        <v>25</v>
      </c>
      <c r="E411" s="200" t="n">
        <v>0.539</v>
      </c>
      <c r="F411" s="201" t="n">
        <v>21.89</v>
      </c>
      <c r="G411" s="201" t="n">
        <v>11.79</v>
      </c>
      <c r="H411" s="206"/>
      <c r="I411" s="206"/>
      <c r="J411" s="206"/>
      <c r="K411" s="206"/>
      <c r="L411" s="206"/>
      <c r="M411" s="206"/>
      <c r="N411" s="206"/>
      <c r="O411" s="206"/>
      <c r="P411" s="206"/>
      <c r="Q411" s="206"/>
      <c r="R411" s="206"/>
      <c r="S411" s="206"/>
      <c r="T411" s="206"/>
      <c r="U411" s="206"/>
      <c r="V411" s="206"/>
      <c r="W411" s="206"/>
      <c r="X411" s="206"/>
      <c r="Y411" s="206"/>
      <c r="Z411" s="206"/>
    </row>
    <row r="412" customFormat="false" ht="15" hidden="false" customHeight="false" outlineLevel="0" collapsed="false">
      <c r="A412" s="198" t="s">
        <v>1040</v>
      </c>
      <c r="B412" s="199" t="s">
        <v>1274</v>
      </c>
      <c r="C412" s="198" t="s">
        <v>1249</v>
      </c>
      <c r="D412" s="199" t="s">
        <v>25</v>
      </c>
      <c r="E412" s="200" t="n">
        <v>0.633</v>
      </c>
      <c r="F412" s="201" t="n">
        <v>16.21</v>
      </c>
      <c r="G412" s="201" t="n">
        <v>10.26</v>
      </c>
      <c r="H412" s="206"/>
      <c r="I412" s="206"/>
      <c r="J412" s="206"/>
      <c r="K412" s="206"/>
      <c r="L412" s="206"/>
      <c r="M412" s="206"/>
      <c r="N412" s="206"/>
      <c r="O412" s="206"/>
      <c r="P412" s="206"/>
      <c r="Q412" s="206"/>
      <c r="R412" s="206"/>
      <c r="S412" s="206"/>
      <c r="T412" s="206"/>
      <c r="U412" s="206"/>
      <c r="V412" s="206"/>
      <c r="W412" s="206"/>
      <c r="X412" s="206"/>
      <c r="Y412" s="206"/>
      <c r="Z412" s="206"/>
    </row>
    <row r="413" customFormat="false" ht="15" hidden="false" customHeight="false" outlineLevel="0" collapsed="false">
      <c r="A413" s="202" t="s">
        <v>1043</v>
      </c>
      <c r="B413" s="203" t="s">
        <v>1468</v>
      </c>
      <c r="C413" s="202" t="s">
        <v>1469</v>
      </c>
      <c r="D413" s="203" t="s">
        <v>152</v>
      </c>
      <c r="E413" s="204" t="n">
        <v>1.05</v>
      </c>
      <c r="F413" s="205" t="n">
        <v>124.47</v>
      </c>
      <c r="G413" s="205" t="n">
        <v>130.69</v>
      </c>
      <c r="H413" s="206"/>
      <c r="I413" s="206"/>
      <c r="J413" s="206"/>
      <c r="K413" s="206"/>
      <c r="L413" s="206"/>
      <c r="M413" s="206"/>
      <c r="N413" s="206"/>
      <c r="O413" s="206"/>
      <c r="P413" s="206"/>
      <c r="Q413" s="206"/>
      <c r="R413" s="206"/>
      <c r="S413" s="206"/>
      <c r="T413" s="206"/>
      <c r="U413" s="206"/>
      <c r="V413" s="206"/>
      <c r="W413" s="206"/>
      <c r="X413" s="206"/>
      <c r="Y413" s="206"/>
      <c r="Z413" s="206"/>
    </row>
    <row r="414" customFormat="false" ht="15" hidden="false" customHeight="false" outlineLevel="0" collapsed="false">
      <c r="A414" s="202" t="s">
        <v>1043</v>
      </c>
      <c r="B414" s="203" t="s">
        <v>1230</v>
      </c>
      <c r="C414" s="202" t="s">
        <v>1231</v>
      </c>
      <c r="D414" s="203" t="s">
        <v>65</v>
      </c>
      <c r="E414" s="204" t="n">
        <v>0.025</v>
      </c>
      <c r="F414" s="205" t="n">
        <v>21</v>
      </c>
      <c r="G414" s="205" t="n">
        <v>0.52</v>
      </c>
      <c r="H414" s="206"/>
      <c r="I414" s="206"/>
      <c r="J414" s="206"/>
      <c r="K414" s="206"/>
      <c r="L414" s="206"/>
      <c r="M414" s="206"/>
      <c r="N414" s="206"/>
      <c r="O414" s="206"/>
      <c r="P414" s="206"/>
      <c r="Q414" s="206"/>
      <c r="R414" s="206"/>
      <c r="S414" s="206"/>
      <c r="T414" s="206"/>
      <c r="U414" s="206"/>
      <c r="V414" s="206"/>
      <c r="W414" s="206"/>
      <c r="X414" s="206"/>
      <c r="Y414" s="206"/>
      <c r="Z414" s="206"/>
    </row>
    <row r="415" customFormat="false" ht="15" hidden="false" customHeight="false" outlineLevel="0" collapsed="false">
      <c r="A415" s="202" t="s">
        <v>1043</v>
      </c>
      <c r="B415" s="203" t="s">
        <v>1470</v>
      </c>
      <c r="C415" s="202" t="s">
        <v>1471</v>
      </c>
      <c r="D415" s="203" t="s">
        <v>65</v>
      </c>
      <c r="E415" s="204" t="n">
        <v>0.0049</v>
      </c>
      <c r="F415" s="205" t="n">
        <v>129.33</v>
      </c>
      <c r="G415" s="205" t="n">
        <v>0.63</v>
      </c>
      <c r="H415" s="206"/>
      <c r="I415" s="206"/>
      <c r="J415" s="206"/>
      <c r="K415" s="206"/>
      <c r="L415" s="206"/>
      <c r="M415" s="206"/>
      <c r="N415" s="206"/>
      <c r="O415" s="206"/>
      <c r="P415" s="206"/>
      <c r="Q415" s="206"/>
      <c r="R415" s="206"/>
      <c r="S415" s="206"/>
      <c r="T415" s="206"/>
      <c r="U415" s="206"/>
      <c r="V415" s="206"/>
      <c r="W415" s="206"/>
      <c r="X415" s="206"/>
      <c r="Y415" s="206"/>
      <c r="Z415" s="206"/>
    </row>
    <row r="416" customFormat="false" ht="15" hidden="false" customHeight="false" outlineLevel="0" collapsed="false">
      <c r="A416" s="202" t="s">
        <v>1043</v>
      </c>
      <c r="B416" s="203" t="s">
        <v>1472</v>
      </c>
      <c r="C416" s="202" t="s">
        <v>1473</v>
      </c>
      <c r="D416" s="203" t="s">
        <v>65</v>
      </c>
      <c r="E416" s="204" t="n">
        <v>0.18</v>
      </c>
      <c r="F416" s="205" t="n">
        <v>313.11</v>
      </c>
      <c r="G416" s="205" t="n">
        <v>56.35</v>
      </c>
      <c r="H416" s="206"/>
      <c r="I416" s="206"/>
      <c r="J416" s="206"/>
      <c r="K416" s="206"/>
      <c r="L416" s="206"/>
      <c r="M416" s="206"/>
      <c r="N416" s="206"/>
      <c r="O416" s="206"/>
      <c r="P416" s="206"/>
      <c r="Q416" s="206"/>
      <c r="R416" s="206"/>
      <c r="S416" s="206"/>
      <c r="T416" s="206"/>
      <c r="U416" s="206"/>
      <c r="V416" s="206"/>
      <c r="W416" s="206"/>
      <c r="X416" s="206"/>
      <c r="Y416" s="206"/>
      <c r="Z416" s="206"/>
    </row>
    <row r="417" customFormat="false" ht="15" hidden="false" customHeight="false" outlineLevel="0" collapsed="false">
      <c r="A417" s="202" t="s">
        <v>1043</v>
      </c>
      <c r="B417" s="203" t="s">
        <v>1474</v>
      </c>
      <c r="C417" s="202" t="s">
        <v>1475</v>
      </c>
      <c r="D417" s="203" t="s">
        <v>1476</v>
      </c>
      <c r="E417" s="204" t="n">
        <v>0.161</v>
      </c>
      <c r="F417" s="205" t="n">
        <v>26.57</v>
      </c>
      <c r="G417" s="205" t="n">
        <v>4.27</v>
      </c>
      <c r="H417" s="206"/>
      <c r="I417" s="206"/>
      <c r="J417" s="206"/>
      <c r="K417" s="206"/>
      <c r="L417" s="206"/>
      <c r="M417" s="206"/>
      <c r="N417" s="206"/>
      <c r="O417" s="206"/>
      <c r="P417" s="206"/>
      <c r="Q417" s="206"/>
      <c r="R417" s="206"/>
      <c r="S417" s="206"/>
      <c r="T417" s="206"/>
      <c r="U417" s="206"/>
      <c r="V417" s="206"/>
      <c r="W417" s="206"/>
      <c r="X417" s="206"/>
      <c r="Y417" s="206"/>
      <c r="Z417" s="206"/>
    </row>
    <row r="418" customFormat="false" ht="15" hidden="false" customHeight="false" outlineLevel="0" collapsed="false">
      <c r="A418" s="193"/>
      <c r="B418" s="194"/>
      <c r="C418" s="193"/>
      <c r="D418" s="193"/>
      <c r="E418" s="195"/>
      <c r="F418" s="196"/>
      <c r="G418" s="196"/>
      <c r="H418" s="206"/>
      <c r="I418" s="206"/>
      <c r="J418" s="206"/>
      <c r="K418" s="206"/>
      <c r="L418" s="206"/>
      <c r="M418" s="206"/>
      <c r="N418" s="206"/>
      <c r="O418" s="206"/>
      <c r="P418" s="206"/>
      <c r="Q418" s="206"/>
      <c r="R418" s="206"/>
      <c r="S418" s="206"/>
      <c r="T418" s="206"/>
      <c r="U418" s="206"/>
      <c r="V418" s="206"/>
      <c r="W418" s="206"/>
      <c r="X418" s="206"/>
      <c r="Y418" s="206"/>
      <c r="Z418" s="206"/>
    </row>
    <row r="419" customFormat="false" ht="15" hidden="false" customHeight="false" outlineLevel="0" collapsed="false">
      <c r="A419" s="183" t="s">
        <v>1477</v>
      </c>
      <c r="B419" s="184" t="s">
        <v>1028</v>
      </c>
      <c r="C419" s="183" t="s">
        <v>1029</v>
      </c>
      <c r="D419" s="184" t="s">
        <v>1030</v>
      </c>
      <c r="E419" s="185" t="s">
        <v>1031</v>
      </c>
      <c r="F419" s="197" t="s">
        <v>1032</v>
      </c>
      <c r="G419" s="197" t="s">
        <v>1033</v>
      </c>
      <c r="H419" s="206"/>
      <c r="I419" s="206"/>
      <c r="J419" s="206"/>
      <c r="K419" s="206"/>
      <c r="L419" s="206"/>
      <c r="M419" s="206"/>
      <c r="N419" s="206"/>
      <c r="O419" s="206"/>
      <c r="P419" s="206"/>
      <c r="Q419" s="206"/>
      <c r="R419" s="206"/>
      <c r="S419" s="206"/>
      <c r="T419" s="206"/>
      <c r="U419" s="206"/>
      <c r="V419" s="206"/>
      <c r="W419" s="206"/>
      <c r="X419" s="206"/>
      <c r="Y419" s="206"/>
      <c r="Z419" s="206"/>
    </row>
    <row r="420" customFormat="false" ht="15" hidden="false" customHeight="false" outlineLevel="0" collapsed="false">
      <c r="A420" s="189" t="s">
        <v>1034</v>
      </c>
      <c r="B420" s="190" t="s">
        <v>1478</v>
      </c>
      <c r="C420" s="189" t="s">
        <v>155</v>
      </c>
      <c r="D420" s="190" t="s">
        <v>152</v>
      </c>
      <c r="E420" s="191" t="n">
        <v>1</v>
      </c>
      <c r="F420" s="192" t="n">
        <v>38.93</v>
      </c>
      <c r="G420" s="192" t="n">
        <v>38.93</v>
      </c>
      <c r="H420" s="206"/>
      <c r="I420" s="206"/>
      <c r="J420" s="206"/>
      <c r="K420" s="206"/>
      <c r="L420" s="206"/>
      <c r="M420" s="206"/>
      <c r="N420" s="206"/>
      <c r="O420" s="206"/>
      <c r="P420" s="206"/>
      <c r="Q420" s="206"/>
      <c r="R420" s="206"/>
      <c r="S420" s="206"/>
      <c r="T420" s="206"/>
      <c r="U420" s="206"/>
      <c r="V420" s="206"/>
      <c r="W420" s="206"/>
      <c r="X420" s="206"/>
      <c r="Y420" s="206"/>
      <c r="Z420" s="206"/>
    </row>
    <row r="421" customFormat="false" ht="15" hidden="false" customHeight="false" outlineLevel="0" collapsed="false">
      <c r="A421" s="198" t="s">
        <v>1040</v>
      </c>
      <c r="B421" s="199" t="s">
        <v>1479</v>
      </c>
      <c r="C421" s="198" t="s">
        <v>1480</v>
      </c>
      <c r="D421" s="199" t="s">
        <v>1147</v>
      </c>
      <c r="E421" s="200" t="n">
        <v>0.002</v>
      </c>
      <c r="F421" s="201" t="n">
        <v>17.95</v>
      </c>
      <c r="G421" s="201" t="n">
        <v>4.96</v>
      </c>
      <c r="H421" s="206"/>
      <c r="I421" s="206"/>
      <c r="J421" s="206"/>
      <c r="K421" s="206"/>
      <c r="L421" s="206"/>
      <c r="M421" s="206"/>
      <c r="N421" s="206"/>
      <c r="O421" s="206"/>
      <c r="P421" s="206"/>
      <c r="Q421" s="206"/>
      <c r="R421" s="206"/>
      <c r="S421" s="206"/>
      <c r="T421" s="206"/>
      <c r="U421" s="206"/>
      <c r="V421" s="206"/>
      <c r="W421" s="206"/>
      <c r="X421" s="206"/>
      <c r="Y421" s="206"/>
      <c r="Z421" s="206"/>
    </row>
    <row r="422" customFormat="false" ht="15" hidden="false" customHeight="false" outlineLevel="0" collapsed="false">
      <c r="A422" s="198" t="s">
        <v>1040</v>
      </c>
      <c r="B422" s="199" t="s">
        <v>1279</v>
      </c>
      <c r="C422" s="198" t="s">
        <v>1273</v>
      </c>
      <c r="D422" s="199" t="s">
        <v>1192</v>
      </c>
      <c r="E422" s="200" t="n">
        <v>0.5</v>
      </c>
      <c r="F422" s="201" t="n">
        <v>21.97</v>
      </c>
      <c r="G422" s="201" t="n">
        <v>6.07</v>
      </c>
      <c r="H422" s="206"/>
      <c r="I422" s="206"/>
      <c r="J422" s="206"/>
      <c r="K422" s="206"/>
      <c r="L422" s="206"/>
      <c r="M422" s="206"/>
      <c r="N422" s="206"/>
      <c r="O422" s="206"/>
      <c r="P422" s="206"/>
      <c r="Q422" s="206"/>
      <c r="R422" s="206"/>
      <c r="S422" s="206"/>
      <c r="T422" s="206"/>
      <c r="U422" s="206"/>
      <c r="V422" s="206"/>
      <c r="W422" s="206"/>
      <c r="X422" s="206"/>
      <c r="Y422" s="206"/>
      <c r="Z422" s="206"/>
    </row>
    <row r="423" customFormat="false" ht="15" hidden="false" customHeight="false" outlineLevel="0" collapsed="false">
      <c r="A423" s="198" t="s">
        <v>1040</v>
      </c>
      <c r="B423" s="199" t="s">
        <v>1248</v>
      </c>
      <c r="C423" s="198" t="s">
        <v>1249</v>
      </c>
      <c r="D423" s="199" t="s">
        <v>1192</v>
      </c>
      <c r="E423" s="200" t="n">
        <v>0.5</v>
      </c>
      <c r="F423" s="201" t="n">
        <v>407.98</v>
      </c>
      <c r="G423" s="201" t="n">
        <v>1.01</v>
      </c>
      <c r="H423" s="206"/>
      <c r="I423" s="206"/>
      <c r="J423" s="206"/>
      <c r="K423" s="206"/>
      <c r="L423" s="206"/>
      <c r="M423" s="206"/>
      <c r="N423" s="206"/>
      <c r="O423" s="206"/>
      <c r="P423" s="206"/>
      <c r="Q423" s="206"/>
      <c r="R423" s="206"/>
      <c r="S423" s="206"/>
      <c r="T423" s="206"/>
      <c r="U423" s="206"/>
      <c r="V423" s="206"/>
      <c r="W423" s="206"/>
      <c r="X423" s="206"/>
      <c r="Y423" s="206"/>
      <c r="Z423" s="206"/>
    </row>
    <row r="424" customFormat="false" ht="15" hidden="false" customHeight="false" outlineLevel="0" collapsed="false">
      <c r="A424" s="202" t="s">
        <v>1043</v>
      </c>
      <c r="B424" s="203" t="s">
        <v>1481</v>
      </c>
      <c r="C424" s="202" t="s">
        <v>1482</v>
      </c>
      <c r="D424" s="203" t="s">
        <v>1483</v>
      </c>
      <c r="E424" s="204" t="n">
        <v>1.1</v>
      </c>
      <c r="F424" s="205" t="n">
        <v>102.44</v>
      </c>
      <c r="G424" s="205" t="n">
        <v>26.89</v>
      </c>
      <c r="H424" s="206"/>
      <c r="I424" s="206"/>
      <c r="J424" s="206"/>
      <c r="K424" s="206"/>
      <c r="L424" s="206"/>
      <c r="M424" s="206"/>
      <c r="N424" s="206"/>
      <c r="O424" s="206"/>
      <c r="P424" s="206"/>
      <c r="Q424" s="206"/>
      <c r="R424" s="206"/>
      <c r="S424" s="206"/>
      <c r="T424" s="206"/>
      <c r="U424" s="206"/>
      <c r="V424" s="206"/>
      <c r="W424" s="206"/>
      <c r="X424" s="206"/>
      <c r="Y424" s="206"/>
      <c r="Z424" s="206"/>
    </row>
    <row r="425" customFormat="false" ht="15" hidden="false" customHeight="false" outlineLevel="0" collapsed="false">
      <c r="A425" s="193"/>
      <c r="B425" s="194"/>
      <c r="C425" s="193"/>
      <c r="D425" s="193"/>
      <c r="E425" s="195"/>
      <c r="F425" s="196"/>
      <c r="G425" s="196"/>
      <c r="H425" s="206"/>
      <c r="I425" s="206"/>
      <c r="J425" s="206"/>
      <c r="K425" s="206"/>
      <c r="L425" s="206"/>
      <c r="M425" s="206"/>
      <c r="N425" s="206"/>
      <c r="O425" s="206"/>
      <c r="P425" s="206"/>
      <c r="Q425" s="206"/>
      <c r="R425" s="206"/>
      <c r="S425" s="206"/>
      <c r="T425" s="206"/>
      <c r="U425" s="206"/>
      <c r="V425" s="206"/>
      <c r="W425" s="206"/>
      <c r="X425" s="206"/>
      <c r="Y425" s="206"/>
      <c r="Z425" s="206"/>
    </row>
    <row r="426" customFormat="false" ht="15" hidden="false" customHeight="false" outlineLevel="0" collapsed="false">
      <c r="A426" s="183" t="s">
        <v>1484</v>
      </c>
      <c r="B426" s="184" t="s">
        <v>1028</v>
      </c>
      <c r="C426" s="183" t="s">
        <v>1029</v>
      </c>
      <c r="D426" s="184" t="s">
        <v>1030</v>
      </c>
      <c r="E426" s="185" t="s">
        <v>1031</v>
      </c>
      <c r="F426" s="197" t="s">
        <v>1032</v>
      </c>
      <c r="G426" s="197" t="s">
        <v>1033</v>
      </c>
      <c r="H426" s="206"/>
      <c r="I426" s="206"/>
      <c r="J426" s="206"/>
      <c r="K426" s="206"/>
      <c r="L426" s="206"/>
      <c r="M426" s="206"/>
      <c r="N426" s="206"/>
      <c r="O426" s="206"/>
      <c r="P426" s="206"/>
      <c r="Q426" s="206"/>
      <c r="R426" s="206"/>
      <c r="S426" s="206"/>
      <c r="T426" s="206"/>
      <c r="U426" s="206"/>
      <c r="V426" s="206"/>
      <c r="W426" s="206"/>
      <c r="X426" s="206"/>
      <c r="Y426" s="206"/>
      <c r="Z426" s="206"/>
    </row>
    <row r="427" customFormat="false" ht="15" hidden="false" customHeight="false" outlineLevel="0" collapsed="false">
      <c r="A427" s="189" t="s">
        <v>1034</v>
      </c>
      <c r="B427" s="190" t="s">
        <v>1485</v>
      </c>
      <c r="C427" s="189" t="s">
        <v>1486</v>
      </c>
      <c r="D427" s="190" t="s">
        <v>152</v>
      </c>
      <c r="E427" s="191" t="n">
        <v>1</v>
      </c>
      <c r="F427" s="192" t="n">
        <v>78.54</v>
      </c>
      <c r="G427" s="192" t="n">
        <v>78.54</v>
      </c>
      <c r="H427" s="206"/>
      <c r="I427" s="206"/>
      <c r="J427" s="206"/>
      <c r="K427" s="206"/>
      <c r="L427" s="206"/>
      <c r="M427" s="206"/>
      <c r="N427" s="206"/>
      <c r="O427" s="206"/>
      <c r="P427" s="206"/>
      <c r="Q427" s="206"/>
      <c r="R427" s="206"/>
      <c r="S427" s="206"/>
      <c r="T427" s="206"/>
      <c r="U427" s="206"/>
      <c r="V427" s="206"/>
      <c r="W427" s="206"/>
      <c r="X427" s="206"/>
      <c r="Y427" s="206"/>
      <c r="Z427" s="206"/>
    </row>
    <row r="428" customFormat="false" ht="15" hidden="false" customHeight="false" outlineLevel="0" collapsed="false">
      <c r="A428" s="198" t="s">
        <v>1040</v>
      </c>
      <c r="B428" s="199" t="s">
        <v>1487</v>
      </c>
      <c r="C428" s="198" t="s">
        <v>692</v>
      </c>
      <c r="D428" s="199" t="s">
        <v>152</v>
      </c>
      <c r="E428" s="200" t="n">
        <v>0.3684</v>
      </c>
      <c r="F428" s="201" t="n">
        <v>72.7</v>
      </c>
      <c r="G428" s="201" t="n">
        <v>26.78</v>
      </c>
      <c r="H428" s="206"/>
      <c r="I428" s="206"/>
      <c r="J428" s="206"/>
      <c r="K428" s="206"/>
      <c r="L428" s="206"/>
      <c r="M428" s="206"/>
      <c r="N428" s="206"/>
      <c r="O428" s="206"/>
      <c r="P428" s="206"/>
      <c r="Q428" s="206"/>
      <c r="R428" s="206"/>
      <c r="S428" s="206"/>
      <c r="T428" s="206"/>
      <c r="U428" s="206"/>
      <c r="V428" s="206"/>
      <c r="W428" s="206"/>
      <c r="X428" s="206"/>
      <c r="Y428" s="206"/>
      <c r="Z428" s="206"/>
    </row>
    <row r="429" customFormat="false" ht="15" hidden="false" customHeight="false" outlineLevel="0" collapsed="false">
      <c r="A429" s="198" t="s">
        <v>1040</v>
      </c>
      <c r="B429" s="199" t="s">
        <v>1488</v>
      </c>
      <c r="C429" s="198" t="s">
        <v>683</v>
      </c>
      <c r="D429" s="199" t="s">
        <v>152</v>
      </c>
      <c r="E429" s="200" t="n">
        <v>0.6316</v>
      </c>
      <c r="F429" s="201" t="n">
        <v>52.86</v>
      </c>
      <c r="G429" s="201" t="n">
        <v>33.38</v>
      </c>
      <c r="H429" s="206"/>
      <c r="I429" s="206"/>
      <c r="J429" s="206"/>
      <c r="K429" s="206"/>
      <c r="L429" s="206"/>
      <c r="M429" s="206"/>
      <c r="N429" s="206"/>
      <c r="O429" s="206"/>
      <c r="P429" s="206"/>
      <c r="Q429" s="206"/>
      <c r="R429" s="206"/>
      <c r="S429" s="206"/>
      <c r="T429" s="206"/>
      <c r="U429" s="206"/>
      <c r="V429" s="206"/>
      <c r="W429" s="206"/>
      <c r="X429" s="206"/>
      <c r="Y429" s="206"/>
      <c r="Z429" s="206"/>
    </row>
    <row r="430" customFormat="false" ht="15" hidden="false" customHeight="false" outlineLevel="0" collapsed="false">
      <c r="A430" s="198" t="s">
        <v>1040</v>
      </c>
      <c r="B430" s="199" t="s">
        <v>1489</v>
      </c>
      <c r="C430" s="198" t="s">
        <v>1490</v>
      </c>
      <c r="D430" s="199" t="s">
        <v>7</v>
      </c>
      <c r="E430" s="200" t="n">
        <v>0.0196</v>
      </c>
      <c r="F430" s="201" t="n">
        <v>25.31</v>
      </c>
      <c r="G430" s="201" t="n">
        <v>2.18</v>
      </c>
      <c r="H430" s="206"/>
      <c r="I430" s="206"/>
      <c r="J430" s="206"/>
      <c r="K430" s="206"/>
      <c r="L430" s="206"/>
      <c r="M430" s="206"/>
      <c r="N430" s="206"/>
      <c r="O430" s="206"/>
      <c r="P430" s="206"/>
      <c r="Q430" s="206"/>
      <c r="R430" s="206"/>
      <c r="S430" s="206"/>
      <c r="T430" s="206"/>
      <c r="U430" s="206"/>
      <c r="V430" s="206"/>
      <c r="W430" s="206"/>
      <c r="X430" s="206"/>
      <c r="Y430" s="206"/>
      <c r="Z430" s="206"/>
    </row>
    <row r="431" customFormat="false" ht="15" hidden="false" customHeight="false" outlineLevel="0" collapsed="false">
      <c r="A431" s="198" t="s">
        <v>1040</v>
      </c>
      <c r="B431" s="199" t="s">
        <v>1491</v>
      </c>
      <c r="C431" s="198" t="s">
        <v>1492</v>
      </c>
      <c r="D431" s="199" t="s">
        <v>7</v>
      </c>
      <c r="E431" s="200" t="n">
        <v>0.0348</v>
      </c>
      <c r="F431" s="201" t="n">
        <v>87.85</v>
      </c>
      <c r="G431" s="201" t="n">
        <v>0.18</v>
      </c>
      <c r="H431" s="206"/>
      <c r="I431" s="206"/>
      <c r="J431" s="206"/>
      <c r="K431" s="206"/>
      <c r="L431" s="206"/>
      <c r="M431" s="206"/>
      <c r="N431" s="206"/>
      <c r="O431" s="206"/>
      <c r="P431" s="206"/>
      <c r="Q431" s="206"/>
      <c r="R431" s="206"/>
      <c r="S431" s="206"/>
      <c r="T431" s="206"/>
      <c r="U431" s="206"/>
      <c r="V431" s="206"/>
      <c r="W431" s="206"/>
      <c r="X431" s="206"/>
      <c r="Y431" s="206"/>
      <c r="Z431" s="206"/>
    </row>
    <row r="432" customFormat="false" ht="15" hidden="false" customHeight="false" outlineLevel="0" collapsed="false">
      <c r="A432" s="198" t="s">
        <v>1040</v>
      </c>
      <c r="B432" s="199" t="s">
        <v>1493</v>
      </c>
      <c r="C432" s="198" t="s">
        <v>1494</v>
      </c>
      <c r="D432" s="199" t="s">
        <v>7</v>
      </c>
      <c r="E432" s="200" t="n">
        <v>0.0043</v>
      </c>
      <c r="F432" s="201" t="n">
        <v>73.75</v>
      </c>
      <c r="G432" s="201" t="n">
        <v>1.35</v>
      </c>
      <c r="H432" s="206"/>
      <c r="I432" s="206"/>
      <c r="J432" s="206"/>
      <c r="K432" s="206"/>
      <c r="L432" s="206"/>
      <c r="M432" s="206"/>
      <c r="N432" s="206"/>
      <c r="O432" s="206"/>
      <c r="P432" s="206"/>
      <c r="Q432" s="206"/>
      <c r="R432" s="206"/>
      <c r="S432" s="206"/>
      <c r="T432" s="206"/>
      <c r="U432" s="206"/>
      <c r="V432" s="206"/>
      <c r="W432" s="206"/>
      <c r="X432" s="206"/>
      <c r="Y432" s="206"/>
      <c r="Z432" s="206"/>
    </row>
    <row r="433" customFormat="false" ht="15" hidden="false" customHeight="false" outlineLevel="0" collapsed="false">
      <c r="A433" s="198" t="s">
        <v>1040</v>
      </c>
      <c r="B433" s="199" t="s">
        <v>1495</v>
      </c>
      <c r="C433" s="198" t="s">
        <v>710</v>
      </c>
      <c r="D433" s="199" t="s">
        <v>7</v>
      </c>
      <c r="E433" s="200" t="n">
        <v>0.0831</v>
      </c>
      <c r="F433" s="201" t="n">
        <v>26.28</v>
      </c>
      <c r="G433" s="201" t="n">
        <v>0.91</v>
      </c>
      <c r="H433" s="206"/>
      <c r="I433" s="206"/>
      <c r="J433" s="206"/>
      <c r="K433" s="206"/>
      <c r="L433" s="206"/>
      <c r="M433" s="206"/>
      <c r="N433" s="206"/>
      <c r="O433" s="206"/>
      <c r="P433" s="206"/>
      <c r="Q433" s="206"/>
      <c r="R433" s="206"/>
      <c r="S433" s="206"/>
      <c r="T433" s="206"/>
      <c r="U433" s="206"/>
      <c r="V433" s="206"/>
      <c r="W433" s="206"/>
      <c r="X433" s="206"/>
      <c r="Y433" s="206"/>
      <c r="Z433" s="206"/>
    </row>
    <row r="434" customFormat="false" ht="15" hidden="false" customHeight="false" outlineLevel="0" collapsed="false">
      <c r="A434" s="198" t="s">
        <v>1040</v>
      </c>
      <c r="B434" s="199" t="s">
        <v>1496</v>
      </c>
      <c r="C434" s="198" t="s">
        <v>1497</v>
      </c>
      <c r="D434" s="199" t="s">
        <v>7</v>
      </c>
      <c r="E434" s="200" t="n">
        <v>0.0043</v>
      </c>
      <c r="F434" s="201" t="n">
        <v>47.58</v>
      </c>
      <c r="G434" s="201" t="n">
        <v>3.95</v>
      </c>
      <c r="H434" s="206"/>
      <c r="I434" s="206"/>
      <c r="J434" s="206"/>
      <c r="K434" s="206"/>
      <c r="L434" s="206"/>
      <c r="M434" s="206"/>
      <c r="N434" s="206"/>
      <c r="O434" s="206"/>
      <c r="P434" s="206"/>
      <c r="Q434" s="206"/>
      <c r="R434" s="206"/>
      <c r="S434" s="206"/>
      <c r="T434" s="206"/>
      <c r="U434" s="206"/>
      <c r="V434" s="206"/>
      <c r="W434" s="206"/>
      <c r="X434" s="206"/>
      <c r="Y434" s="206"/>
      <c r="Z434" s="206"/>
    </row>
    <row r="435" customFormat="false" ht="15" hidden="false" customHeight="false" outlineLevel="0" collapsed="false">
      <c r="A435" s="198" t="s">
        <v>1040</v>
      </c>
      <c r="B435" s="199" t="s">
        <v>1498</v>
      </c>
      <c r="C435" s="198" t="s">
        <v>1499</v>
      </c>
      <c r="D435" s="199" t="s">
        <v>7</v>
      </c>
      <c r="E435" s="200" t="n">
        <v>0.0863</v>
      </c>
      <c r="F435" s="201" t="n">
        <v>37.35</v>
      </c>
      <c r="G435" s="201" t="n">
        <v>0.16</v>
      </c>
      <c r="H435" s="206"/>
      <c r="I435" s="206"/>
      <c r="J435" s="206"/>
      <c r="K435" s="206"/>
      <c r="L435" s="206"/>
      <c r="M435" s="206"/>
      <c r="N435" s="206"/>
      <c r="O435" s="206"/>
      <c r="P435" s="206"/>
      <c r="Q435" s="206"/>
      <c r="R435" s="206"/>
      <c r="S435" s="206"/>
      <c r="T435" s="206"/>
      <c r="U435" s="206"/>
      <c r="V435" s="206"/>
      <c r="W435" s="206"/>
      <c r="X435" s="206"/>
      <c r="Y435" s="206"/>
      <c r="Z435" s="206"/>
    </row>
    <row r="436" customFormat="false" ht="15" hidden="false" customHeight="false" outlineLevel="0" collapsed="false">
      <c r="A436" s="198" t="s">
        <v>1040</v>
      </c>
      <c r="B436" s="199" t="s">
        <v>1500</v>
      </c>
      <c r="C436" s="198" t="s">
        <v>1501</v>
      </c>
      <c r="D436" s="199" t="s">
        <v>7</v>
      </c>
      <c r="E436" s="200" t="n">
        <v>0.0074</v>
      </c>
      <c r="F436" s="201" t="n">
        <v>74.72</v>
      </c>
      <c r="G436" s="201" t="n">
        <v>0.32</v>
      </c>
      <c r="H436" s="206"/>
      <c r="I436" s="206"/>
      <c r="J436" s="206"/>
      <c r="K436" s="206"/>
      <c r="L436" s="206"/>
      <c r="M436" s="206"/>
      <c r="N436" s="206"/>
      <c r="O436" s="206"/>
      <c r="P436" s="206"/>
      <c r="Q436" s="206"/>
      <c r="R436" s="206"/>
      <c r="S436" s="206"/>
      <c r="T436" s="206"/>
      <c r="U436" s="206"/>
      <c r="V436" s="206"/>
      <c r="W436" s="206"/>
      <c r="X436" s="206"/>
      <c r="Y436" s="206"/>
      <c r="Z436" s="206"/>
    </row>
    <row r="437" customFormat="false" ht="15" hidden="false" customHeight="false" outlineLevel="0" collapsed="false">
      <c r="A437" s="198" t="s">
        <v>1040</v>
      </c>
      <c r="B437" s="199" t="s">
        <v>1502</v>
      </c>
      <c r="C437" s="198" t="s">
        <v>1503</v>
      </c>
      <c r="D437" s="199" t="s">
        <v>7</v>
      </c>
      <c r="E437" s="200" t="n">
        <v>0.0184</v>
      </c>
      <c r="F437" s="201" t="n">
        <v>30.23</v>
      </c>
      <c r="G437" s="201" t="n">
        <v>0.22</v>
      </c>
      <c r="H437" s="206"/>
      <c r="I437" s="206"/>
      <c r="J437" s="206"/>
      <c r="K437" s="206"/>
      <c r="L437" s="206"/>
      <c r="M437" s="206"/>
      <c r="N437" s="206"/>
      <c r="O437" s="206"/>
      <c r="P437" s="206"/>
      <c r="Q437" s="206"/>
      <c r="R437" s="206"/>
      <c r="S437" s="206"/>
      <c r="T437" s="206"/>
      <c r="U437" s="206"/>
      <c r="V437" s="206"/>
      <c r="W437" s="206"/>
      <c r="X437" s="206"/>
      <c r="Y437" s="206"/>
      <c r="Z437" s="206"/>
    </row>
    <row r="438" customFormat="false" ht="15" hidden="false" customHeight="false" outlineLevel="0" collapsed="false">
      <c r="A438" s="198" t="s">
        <v>1040</v>
      </c>
      <c r="B438" s="199" t="s">
        <v>1504</v>
      </c>
      <c r="C438" s="198" t="s">
        <v>1505</v>
      </c>
      <c r="D438" s="199" t="s">
        <v>7</v>
      </c>
      <c r="E438" s="200" t="n">
        <v>0.0367</v>
      </c>
      <c r="F438" s="201" t="n">
        <v>49.15</v>
      </c>
      <c r="G438" s="201" t="n">
        <v>0.96</v>
      </c>
      <c r="H438" s="206"/>
      <c r="I438" s="206"/>
      <c r="J438" s="206"/>
      <c r="K438" s="206"/>
      <c r="L438" s="206"/>
      <c r="M438" s="206"/>
      <c r="N438" s="206"/>
      <c r="O438" s="206"/>
      <c r="P438" s="206"/>
      <c r="Q438" s="206"/>
      <c r="R438" s="206"/>
      <c r="S438" s="206"/>
      <c r="T438" s="206"/>
      <c r="U438" s="206"/>
      <c r="V438" s="206"/>
      <c r="W438" s="206"/>
      <c r="X438" s="206"/>
      <c r="Y438" s="206"/>
      <c r="Z438" s="206"/>
    </row>
    <row r="439" customFormat="false" ht="15" hidden="false" customHeight="false" outlineLevel="0" collapsed="false">
      <c r="A439" s="198" t="s">
        <v>1040</v>
      </c>
      <c r="B439" s="199" t="s">
        <v>1506</v>
      </c>
      <c r="C439" s="198" t="s">
        <v>1507</v>
      </c>
      <c r="D439" s="199" t="s">
        <v>7</v>
      </c>
      <c r="E439" s="200" t="n">
        <v>0.0021</v>
      </c>
      <c r="F439" s="201" t="n">
        <v>82.03</v>
      </c>
      <c r="G439" s="201" t="n">
        <v>3.01</v>
      </c>
      <c r="H439" s="206"/>
      <c r="I439" s="206"/>
      <c r="J439" s="206"/>
      <c r="K439" s="206"/>
      <c r="L439" s="206"/>
      <c r="M439" s="206"/>
      <c r="N439" s="206"/>
      <c r="O439" s="206"/>
      <c r="P439" s="206"/>
      <c r="Q439" s="206"/>
      <c r="R439" s="206"/>
      <c r="S439" s="206"/>
      <c r="T439" s="206"/>
      <c r="U439" s="206"/>
      <c r="V439" s="206"/>
      <c r="W439" s="206"/>
      <c r="X439" s="206"/>
      <c r="Y439" s="206"/>
      <c r="Z439" s="206"/>
    </row>
    <row r="440" customFormat="false" ht="15" hidden="false" customHeight="false" outlineLevel="0" collapsed="false">
      <c r="A440" s="198" t="s">
        <v>1040</v>
      </c>
      <c r="B440" s="199" t="s">
        <v>1508</v>
      </c>
      <c r="C440" s="198" t="s">
        <v>1509</v>
      </c>
      <c r="D440" s="199" t="s">
        <v>7</v>
      </c>
      <c r="E440" s="200" t="n">
        <v>0.0043</v>
      </c>
      <c r="F440" s="201" t="n">
        <v>225.1</v>
      </c>
      <c r="G440" s="201" t="n">
        <v>0.96</v>
      </c>
      <c r="H440" s="206"/>
      <c r="I440" s="206"/>
      <c r="J440" s="206"/>
      <c r="K440" s="206"/>
      <c r="L440" s="206"/>
      <c r="M440" s="206"/>
      <c r="N440" s="206"/>
      <c r="O440" s="206"/>
      <c r="P440" s="206"/>
      <c r="Q440" s="206"/>
      <c r="R440" s="206"/>
      <c r="S440" s="206"/>
      <c r="T440" s="206"/>
      <c r="U440" s="206"/>
      <c r="V440" s="206"/>
      <c r="W440" s="206"/>
      <c r="X440" s="206"/>
      <c r="Y440" s="206"/>
      <c r="Z440" s="206"/>
    </row>
    <row r="441" customFormat="false" ht="15" hidden="false" customHeight="false" outlineLevel="0" collapsed="false">
      <c r="A441" s="198" t="s">
        <v>1040</v>
      </c>
      <c r="B441" s="199" t="s">
        <v>1510</v>
      </c>
      <c r="C441" s="198" t="s">
        <v>1511</v>
      </c>
      <c r="D441" s="199" t="s">
        <v>7</v>
      </c>
      <c r="E441" s="200" t="n">
        <v>0.0566</v>
      </c>
      <c r="F441" s="201" t="n">
        <v>42.09</v>
      </c>
      <c r="G441" s="201" t="n">
        <v>2.38</v>
      </c>
      <c r="H441" s="206"/>
      <c r="I441" s="206"/>
      <c r="J441" s="206"/>
      <c r="K441" s="206"/>
      <c r="L441" s="206"/>
      <c r="M441" s="206"/>
      <c r="N441" s="206"/>
      <c r="O441" s="206"/>
      <c r="P441" s="206"/>
      <c r="Q441" s="206"/>
      <c r="R441" s="206"/>
      <c r="S441" s="206"/>
      <c r="T441" s="206"/>
      <c r="U441" s="206"/>
      <c r="V441" s="206"/>
      <c r="W441" s="206"/>
      <c r="X441" s="206"/>
      <c r="Y441" s="206"/>
      <c r="Z441" s="206"/>
    </row>
    <row r="442" customFormat="false" ht="15" hidden="false" customHeight="false" outlineLevel="0" collapsed="false">
      <c r="A442" s="198" t="s">
        <v>1040</v>
      </c>
      <c r="B442" s="199" t="s">
        <v>1512</v>
      </c>
      <c r="C442" s="198" t="s">
        <v>1513</v>
      </c>
      <c r="D442" s="199" t="s">
        <v>7</v>
      </c>
      <c r="E442" s="200" t="n">
        <v>0.2192</v>
      </c>
      <c r="F442" s="201" t="n">
        <v>5.08</v>
      </c>
      <c r="G442" s="201" t="n">
        <v>0.28</v>
      </c>
      <c r="H442" s="206"/>
      <c r="I442" s="206"/>
      <c r="J442" s="206"/>
      <c r="K442" s="206"/>
      <c r="L442" s="206"/>
      <c r="M442" s="206"/>
      <c r="N442" s="206"/>
      <c r="O442" s="206"/>
      <c r="P442" s="206"/>
      <c r="Q442" s="206"/>
      <c r="R442" s="206"/>
      <c r="S442" s="206"/>
      <c r="T442" s="206"/>
      <c r="U442" s="206"/>
      <c r="V442" s="206"/>
      <c r="W442" s="206"/>
      <c r="X442" s="206"/>
      <c r="Y442" s="206"/>
      <c r="Z442" s="206"/>
    </row>
    <row r="443" customFormat="false" ht="15" hidden="false" customHeight="false" outlineLevel="0" collapsed="false">
      <c r="A443" s="198" t="s">
        <v>1040</v>
      </c>
      <c r="B443" s="199" t="s">
        <v>1514</v>
      </c>
      <c r="C443" s="198" t="s">
        <v>1515</v>
      </c>
      <c r="D443" s="199" t="s">
        <v>152</v>
      </c>
      <c r="E443" s="200" t="n">
        <v>0.0178</v>
      </c>
      <c r="F443" s="201" t="n">
        <v>6.13</v>
      </c>
      <c r="G443" s="201" t="n">
        <v>0.1</v>
      </c>
      <c r="H443" s="206"/>
      <c r="I443" s="206"/>
      <c r="J443" s="206"/>
      <c r="K443" s="206"/>
      <c r="L443" s="206"/>
      <c r="M443" s="206"/>
      <c r="N443" s="206"/>
      <c r="O443" s="206"/>
      <c r="P443" s="206"/>
      <c r="Q443" s="206"/>
      <c r="R443" s="206"/>
      <c r="S443" s="206"/>
      <c r="T443" s="206"/>
      <c r="U443" s="206"/>
      <c r="V443" s="206"/>
      <c r="W443" s="206"/>
      <c r="X443" s="206"/>
      <c r="Y443" s="206"/>
      <c r="Z443" s="206"/>
    </row>
    <row r="444" customFormat="false" ht="15" hidden="false" customHeight="false" outlineLevel="0" collapsed="false">
      <c r="A444" s="198" t="s">
        <v>1040</v>
      </c>
      <c r="B444" s="199" t="s">
        <v>1516</v>
      </c>
      <c r="C444" s="198" t="s">
        <v>1517</v>
      </c>
      <c r="D444" s="199" t="s">
        <v>7</v>
      </c>
      <c r="E444" s="200" t="n">
        <v>0.0566</v>
      </c>
      <c r="F444" s="201" t="n">
        <v>6.5</v>
      </c>
      <c r="G444" s="201" t="n">
        <v>1.42</v>
      </c>
      <c r="H444" s="206"/>
      <c r="I444" s="206"/>
      <c r="J444" s="206"/>
      <c r="K444" s="206"/>
      <c r="L444" s="206"/>
      <c r="M444" s="206"/>
      <c r="N444" s="206"/>
      <c r="O444" s="206"/>
      <c r="P444" s="206"/>
      <c r="Q444" s="206"/>
      <c r="R444" s="206"/>
      <c r="S444" s="206"/>
      <c r="T444" s="206"/>
      <c r="U444" s="206"/>
      <c r="V444" s="206"/>
      <c r="W444" s="206"/>
      <c r="X444" s="206"/>
      <c r="Y444" s="206"/>
      <c r="Z444" s="206"/>
    </row>
    <row r="445" customFormat="false" ht="15" hidden="false" customHeight="false" outlineLevel="0" collapsed="false">
      <c r="A445" s="193"/>
      <c r="B445" s="194"/>
      <c r="C445" s="193"/>
      <c r="D445" s="193"/>
      <c r="E445" s="195"/>
      <c r="F445" s="196"/>
      <c r="G445" s="196"/>
      <c r="H445" s="206"/>
      <c r="I445" s="206"/>
      <c r="J445" s="206"/>
      <c r="K445" s="206"/>
      <c r="L445" s="206"/>
      <c r="M445" s="206"/>
      <c r="N445" s="206"/>
      <c r="O445" s="206"/>
      <c r="P445" s="206"/>
      <c r="Q445" s="206"/>
      <c r="R445" s="206"/>
      <c r="S445" s="206"/>
      <c r="T445" s="206"/>
      <c r="U445" s="206"/>
      <c r="V445" s="206"/>
      <c r="W445" s="206"/>
      <c r="X445" s="206"/>
      <c r="Y445" s="206"/>
      <c r="Z445" s="206"/>
    </row>
    <row r="446" customFormat="false" ht="15" hidden="false" customHeight="false" outlineLevel="0" collapsed="false">
      <c r="A446" s="183" t="s">
        <v>1518</v>
      </c>
      <c r="B446" s="184" t="s">
        <v>1028</v>
      </c>
      <c r="C446" s="183" t="s">
        <v>1029</v>
      </c>
      <c r="D446" s="184" t="s">
        <v>1030</v>
      </c>
      <c r="E446" s="185" t="s">
        <v>1031</v>
      </c>
      <c r="F446" s="197" t="s">
        <v>1032</v>
      </c>
      <c r="G446" s="197" t="s">
        <v>1033</v>
      </c>
      <c r="H446" s="206"/>
      <c r="I446" s="206"/>
      <c r="J446" s="206"/>
      <c r="K446" s="206"/>
      <c r="L446" s="206"/>
      <c r="M446" s="206"/>
      <c r="N446" s="206"/>
      <c r="O446" s="206"/>
      <c r="P446" s="206"/>
      <c r="Q446" s="206"/>
      <c r="R446" s="206"/>
      <c r="S446" s="206"/>
      <c r="T446" s="206"/>
      <c r="U446" s="206"/>
      <c r="V446" s="206"/>
      <c r="W446" s="206"/>
      <c r="X446" s="206"/>
      <c r="Y446" s="206"/>
      <c r="Z446" s="206"/>
    </row>
    <row r="447" customFormat="false" ht="15" hidden="false" customHeight="false" outlineLevel="0" collapsed="false">
      <c r="A447" s="189" t="s">
        <v>1034</v>
      </c>
      <c r="B447" s="190" t="s">
        <v>1519</v>
      </c>
      <c r="C447" s="189" t="s">
        <v>1520</v>
      </c>
      <c r="D447" s="190" t="s">
        <v>1147</v>
      </c>
      <c r="E447" s="191" t="n">
        <v>1</v>
      </c>
      <c r="F447" s="192" t="n">
        <v>42.71</v>
      </c>
      <c r="G447" s="192" t="n">
        <v>42.71</v>
      </c>
      <c r="H447" s="206"/>
      <c r="I447" s="206"/>
      <c r="J447" s="206"/>
      <c r="K447" s="206"/>
      <c r="L447" s="206"/>
      <c r="M447" s="206"/>
      <c r="N447" s="206"/>
      <c r="O447" s="206"/>
      <c r="P447" s="206"/>
      <c r="Q447" s="206"/>
      <c r="R447" s="206"/>
      <c r="S447" s="206"/>
      <c r="T447" s="206"/>
      <c r="U447" s="206"/>
      <c r="V447" s="206"/>
      <c r="W447" s="206"/>
      <c r="X447" s="206"/>
      <c r="Y447" s="206"/>
      <c r="Z447" s="206"/>
    </row>
    <row r="448" customFormat="false" ht="15" hidden="false" customHeight="false" outlineLevel="0" collapsed="false">
      <c r="A448" s="198" t="s">
        <v>1040</v>
      </c>
      <c r="B448" s="199" t="s">
        <v>1272</v>
      </c>
      <c r="C448" s="198" t="s">
        <v>1273</v>
      </c>
      <c r="D448" s="199" t="s">
        <v>25</v>
      </c>
      <c r="E448" s="200" t="n">
        <v>0.225</v>
      </c>
      <c r="F448" s="201" t="n">
        <v>22.37</v>
      </c>
      <c r="G448" s="201" t="n">
        <v>5.03</v>
      </c>
      <c r="H448" s="206"/>
      <c r="I448" s="206"/>
      <c r="J448" s="206"/>
      <c r="K448" s="206"/>
      <c r="L448" s="206"/>
      <c r="M448" s="206"/>
      <c r="N448" s="206"/>
      <c r="O448" s="206"/>
      <c r="P448" s="206"/>
      <c r="Q448" s="206"/>
      <c r="R448" s="206"/>
      <c r="S448" s="206"/>
      <c r="T448" s="206"/>
      <c r="U448" s="206"/>
      <c r="V448" s="206"/>
      <c r="W448" s="206"/>
      <c r="X448" s="206"/>
      <c r="Y448" s="206"/>
      <c r="Z448" s="206"/>
    </row>
    <row r="449" customFormat="false" ht="15" hidden="false" customHeight="false" outlineLevel="0" collapsed="false">
      <c r="A449" s="198" t="s">
        <v>1040</v>
      </c>
      <c r="B449" s="199" t="s">
        <v>1274</v>
      </c>
      <c r="C449" s="198" t="s">
        <v>1249</v>
      </c>
      <c r="D449" s="199" t="s">
        <v>25</v>
      </c>
      <c r="E449" s="200" t="n">
        <v>2.3248</v>
      </c>
      <c r="F449" s="201" t="n">
        <v>16.21</v>
      </c>
      <c r="G449" s="201" t="n">
        <v>37.68</v>
      </c>
      <c r="H449" s="206"/>
      <c r="I449" s="206"/>
      <c r="J449" s="206"/>
      <c r="K449" s="206"/>
      <c r="L449" s="206"/>
      <c r="M449" s="206"/>
      <c r="N449" s="206"/>
      <c r="O449" s="206"/>
      <c r="P449" s="206"/>
      <c r="Q449" s="206"/>
      <c r="R449" s="206"/>
      <c r="S449" s="206"/>
      <c r="T449" s="206"/>
      <c r="U449" s="206"/>
      <c r="V449" s="206"/>
      <c r="W449" s="206"/>
      <c r="X449" s="206"/>
      <c r="Y449" s="206"/>
      <c r="Z449" s="206"/>
    </row>
    <row r="450" customFormat="false" ht="15" hidden="false" customHeight="false" outlineLevel="0" collapsed="false">
      <c r="A450" s="193"/>
      <c r="B450" s="194"/>
      <c r="C450" s="193"/>
      <c r="D450" s="193"/>
      <c r="E450" s="195"/>
      <c r="F450" s="196"/>
      <c r="G450" s="196"/>
      <c r="H450" s="206"/>
      <c r="I450" s="206"/>
      <c r="J450" s="206"/>
      <c r="K450" s="206"/>
      <c r="L450" s="206"/>
      <c r="M450" s="206"/>
      <c r="N450" s="206"/>
      <c r="O450" s="206"/>
      <c r="P450" s="206"/>
      <c r="Q450" s="206"/>
      <c r="R450" s="206"/>
      <c r="S450" s="206"/>
      <c r="T450" s="206"/>
      <c r="U450" s="206"/>
      <c r="V450" s="206"/>
      <c r="W450" s="206"/>
      <c r="X450" s="206"/>
      <c r="Y450" s="206"/>
      <c r="Z450" s="206"/>
    </row>
    <row r="451" customFormat="false" ht="15" hidden="false" customHeight="false" outlineLevel="0" collapsed="false">
      <c r="A451" s="183" t="s">
        <v>1521</v>
      </c>
      <c r="B451" s="184" t="s">
        <v>1028</v>
      </c>
      <c r="C451" s="183" t="s">
        <v>1029</v>
      </c>
      <c r="D451" s="184" t="s">
        <v>1030</v>
      </c>
      <c r="E451" s="185" t="s">
        <v>1031</v>
      </c>
      <c r="F451" s="197" t="s">
        <v>1032</v>
      </c>
      <c r="G451" s="197" t="s">
        <v>1033</v>
      </c>
      <c r="H451" s="206"/>
      <c r="I451" s="206"/>
      <c r="J451" s="206"/>
      <c r="K451" s="206"/>
      <c r="L451" s="206"/>
      <c r="M451" s="206"/>
      <c r="N451" s="206"/>
      <c r="O451" s="206"/>
      <c r="P451" s="206"/>
      <c r="Q451" s="206"/>
      <c r="R451" s="206"/>
      <c r="S451" s="206"/>
      <c r="T451" s="206"/>
      <c r="U451" s="206"/>
      <c r="V451" s="206"/>
      <c r="W451" s="206"/>
      <c r="X451" s="206"/>
      <c r="Y451" s="206"/>
      <c r="Z451" s="206"/>
    </row>
    <row r="452" customFormat="false" ht="15" hidden="false" customHeight="false" outlineLevel="0" collapsed="false">
      <c r="A452" s="189" t="s">
        <v>1034</v>
      </c>
      <c r="B452" s="190" t="s">
        <v>165</v>
      </c>
      <c r="C452" s="189" t="s">
        <v>1522</v>
      </c>
      <c r="D452" s="190" t="s">
        <v>1100</v>
      </c>
      <c r="E452" s="191" t="n">
        <v>1</v>
      </c>
      <c r="F452" s="192" t="n">
        <v>2.58</v>
      </c>
      <c r="G452" s="192" t="n">
        <v>2.58</v>
      </c>
      <c r="H452" s="206"/>
      <c r="I452" s="206"/>
      <c r="J452" s="206"/>
      <c r="K452" s="206"/>
      <c r="L452" s="206"/>
      <c r="M452" s="206"/>
      <c r="N452" s="206"/>
      <c r="O452" s="206"/>
      <c r="P452" s="206"/>
      <c r="Q452" s="206"/>
      <c r="R452" s="206"/>
      <c r="S452" s="206"/>
      <c r="T452" s="206"/>
      <c r="U452" s="206"/>
      <c r="V452" s="206"/>
      <c r="W452" s="206"/>
      <c r="X452" s="206"/>
      <c r="Y452" s="206"/>
      <c r="Z452" s="206"/>
    </row>
    <row r="453" customFormat="false" ht="15" hidden="false" customHeight="false" outlineLevel="0" collapsed="false">
      <c r="A453" s="198" t="s">
        <v>1040</v>
      </c>
      <c r="B453" s="199" t="s">
        <v>1523</v>
      </c>
      <c r="C453" s="198" t="s">
        <v>1524</v>
      </c>
      <c r="D453" s="199" t="s">
        <v>25</v>
      </c>
      <c r="E453" s="200" t="n">
        <v>0.0718</v>
      </c>
      <c r="F453" s="201" t="n">
        <v>19.86</v>
      </c>
      <c r="G453" s="201" t="n">
        <v>1.42</v>
      </c>
      <c r="H453" s="206"/>
      <c r="I453" s="206"/>
      <c r="J453" s="206"/>
      <c r="K453" s="206"/>
      <c r="L453" s="206"/>
      <c r="M453" s="206"/>
      <c r="N453" s="206"/>
      <c r="O453" s="206"/>
      <c r="P453" s="206"/>
      <c r="Q453" s="206"/>
      <c r="R453" s="206"/>
      <c r="S453" s="206"/>
      <c r="T453" s="206"/>
      <c r="U453" s="206"/>
      <c r="V453" s="206"/>
      <c r="W453" s="206"/>
      <c r="X453" s="206"/>
      <c r="Y453" s="206"/>
      <c r="Z453" s="206"/>
    </row>
    <row r="454" customFormat="false" ht="15" hidden="false" customHeight="false" outlineLevel="0" collapsed="false">
      <c r="A454" s="198" t="s">
        <v>1040</v>
      </c>
      <c r="B454" s="199" t="s">
        <v>1274</v>
      </c>
      <c r="C454" s="198" t="s">
        <v>1249</v>
      </c>
      <c r="D454" s="199" t="s">
        <v>25</v>
      </c>
      <c r="E454" s="200" t="n">
        <v>0.0718</v>
      </c>
      <c r="F454" s="201" t="n">
        <v>16.21</v>
      </c>
      <c r="G454" s="201" t="n">
        <v>1.16</v>
      </c>
      <c r="H454" s="206"/>
      <c r="I454" s="206"/>
      <c r="J454" s="206"/>
      <c r="K454" s="206"/>
      <c r="L454" s="206"/>
      <c r="M454" s="206"/>
      <c r="N454" s="206"/>
      <c r="O454" s="206"/>
      <c r="P454" s="206"/>
      <c r="Q454" s="206"/>
      <c r="R454" s="206"/>
      <c r="S454" s="206"/>
      <c r="T454" s="206"/>
      <c r="U454" s="206"/>
      <c r="V454" s="206"/>
      <c r="W454" s="206"/>
      <c r="X454" s="206"/>
      <c r="Y454" s="206"/>
      <c r="Z454" s="206"/>
    </row>
    <row r="455" customFormat="false" ht="15" hidden="false" customHeight="false" outlineLevel="0" collapsed="false">
      <c r="A455" s="193"/>
      <c r="B455" s="194"/>
      <c r="C455" s="193"/>
      <c r="D455" s="193"/>
      <c r="E455" s="195"/>
      <c r="F455" s="196"/>
      <c r="G455" s="196"/>
      <c r="H455" s="206"/>
      <c r="I455" s="206"/>
      <c r="J455" s="206"/>
      <c r="K455" s="206"/>
      <c r="L455" s="206"/>
      <c r="M455" s="206"/>
      <c r="N455" s="206"/>
      <c r="O455" s="206"/>
      <c r="P455" s="206"/>
      <c r="Q455" s="206"/>
      <c r="R455" s="206"/>
      <c r="S455" s="206"/>
      <c r="T455" s="206"/>
      <c r="U455" s="206"/>
      <c r="V455" s="206"/>
      <c r="W455" s="206"/>
      <c r="X455" s="206"/>
      <c r="Y455" s="206"/>
      <c r="Z455" s="206"/>
    </row>
    <row r="456" customFormat="false" ht="15" hidden="false" customHeight="false" outlineLevel="0" collapsed="false">
      <c r="A456" s="183" t="s">
        <v>1525</v>
      </c>
      <c r="B456" s="184" t="s">
        <v>1028</v>
      </c>
      <c r="C456" s="183" t="s">
        <v>1029</v>
      </c>
      <c r="D456" s="184" t="s">
        <v>1030</v>
      </c>
      <c r="E456" s="185" t="s">
        <v>1031</v>
      </c>
      <c r="F456" s="197" t="s">
        <v>1032</v>
      </c>
      <c r="G456" s="197" t="s">
        <v>1033</v>
      </c>
      <c r="H456" s="206"/>
      <c r="I456" s="206"/>
      <c r="J456" s="206"/>
      <c r="K456" s="206"/>
      <c r="L456" s="206"/>
      <c r="M456" s="206"/>
      <c r="N456" s="206"/>
      <c r="O456" s="206"/>
      <c r="P456" s="206"/>
      <c r="Q456" s="206"/>
      <c r="R456" s="206"/>
      <c r="S456" s="206"/>
      <c r="T456" s="206"/>
      <c r="U456" s="206"/>
      <c r="V456" s="206"/>
      <c r="W456" s="206"/>
      <c r="X456" s="206"/>
      <c r="Y456" s="206"/>
      <c r="Z456" s="206"/>
    </row>
    <row r="457" customFormat="false" ht="15" hidden="false" customHeight="false" outlineLevel="0" collapsed="false">
      <c r="A457" s="189" t="s">
        <v>1034</v>
      </c>
      <c r="B457" s="190" t="s">
        <v>1526</v>
      </c>
      <c r="C457" s="189" t="s">
        <v>1527</v>
      </c>
      <c r="D457" s="190" t="s">
        <v>1100</v>
      </c>
      <c r="E457" s="191" t="n">
        <v>1</v>
      </c>
      <c r="F457" s="192" t="n">
        <v>70.01</v>
      </c>
      <c r="G457" s="192" t="n">
        <v>70.01</v>
      </c>
      <c r="H457" s="206"/>
      <c r="I457" s="206"/>
      <c r="J457" s="206"/>
      <c r="K457" s="206"/>
      <c r="L457" s="206"/>
      <c r="M457" s="206"/>
      <c r="N457" s="206"/>
      <c r="O457" s="206"/>
      <c r="P457" s="206"/>
      <c r="Q457" s="206"/>
      <c r="R457" s="206"/>
      <c r="S457" s="206"/>
      <c r="T457" s="206"/>
      <c r="U457" s="206"/>
      <c r="V457" s="206"/>
      <c r="W457" s="206"/>
      <c r="X457" s="206"/>
      <c r="Y457" s="206"/>
      <c r="Z457" s="206"/>
    </row>
    <row r="458" customFormat="false" ht="15" hidden="false" customHeight="false" outlineLevel="0" collapsed="false">
      <c r="A458" s="198" t="s">
        <v>1040</v>
      </c>
      <c r="B458" s="199" t="s">
        <v>1528</v>
      </c>
      <c r="C458" s="198" t="s">
        <v>1529</v>
      </c>
      <c r="D458" s="199" t="s">
        <v>1147</v>
      </c>
      <c r="E458" s="200" t="n">
        <v>0.0118</v>
      </c>
      <c r="F458" s="201" t="n">
        <v>475.24</v>
      </c>
      <c r="G458" s="201" t="n">
        <v>5.6</v>
      </c>
      <c r="H458" s="206"/>
      <c r="I458" s="206"/>
      <c r="J458" s="206"/>
      <c r="K458" s="206"/>
      <c r="L458" s="206"/>
      <c r="M458" s="206"/>
      <c r="N458" s="206"/>
      <c r="O458" s="206"/>
      <c r="P458" s="206"/>
      <c r="Q458" s="206"/>
      <c r="R458" s="206"/>
      <c r="S458" s="206"/>
      <c r="T458" s="206"/>
      <c r="U458" s="206"/>
      <c r="V458" s="206"/>
      <c r="W458" s="206"/>
      <c r="X458" s="206"/>
      <c r="Y458" s="206"/>
      <c r="Z458" s="206"/>
    </row>
    <row r="459" customFormat="false" ht="15" hidden="false" customHeight="false" outlineLevel="0" collapsed="false">
      <c r="A459" s="198" t="s">
        <v>1040</v>
      </c>
      <c r="B459" s="199" t="s">
        <v>1272</v>
      </c>
      <c r="C459" s="198" t="s">
        <v>1273</v>
      </c>
      <c r="D459" s="199" t="s">
        <v>25</v>
      </c>
      <c r="E459" s="200" t="n">
        <v>0.86</v>
      </c>
      <c r="F459" s="201" t="n">
        <v>22.37</v>
      </c>
      <c r="G459" s="201" t="n">
        <v>19.23</v>
      </c>
      <c r="H459" s="206"/>
      <c r="I459" s="206"/>
      <c r="J459" s="206"/>
      <c r="K459" s="206"/>
      <c r="L459" s="206"/>
      <c r="M459" s="206"/>
      <c r="N459" s="206"/>
      <c r="O459" s="206"/>
      <c r="P459" s="206"/>
      <c r="Q459" s="206"/>
      <c r="R459" s="206"/>
      <c r="S459" s="206"/>
      <c r="T459" s="206"/>
      <c r="U459" s="206"/>
      <c r="V459" s="206"/>
      <c r="W459" s="206"/>
      <c r="X459" s="206"/>
      <c r="Y459" s="206"/>
      <c r="Z459" s="206"/>
    </row>
    <row r="460" customFormat="false" ht="15" hidden="false" customHeight="false" outlineLevel="0" collapsed="false">
      <c r="A460" s="198" t="s">
        <v>1040</v>
      </c>
      <c r="B460" s="199" t="s">
        <v>1274</v>
      </c>
      <c r="C460" s="198" t="s">
        <v>1249</v>
      </c>
      <c r="D460" s="199" t="s">
        <v>25</v>
      </c>
      <c r="E460" s="200" t="n">
        <v>0.43</v>
      </c>
      <c r="F460" s="201" t="n">
        <v>16.21</v>
      </c>
      <c r="G460" s="201" t="n">
        <v>6.97</v>
      </c>
      <c r="H460" s="206"/>
      <c r="I460" s="206"/>
      <c r="J460" s="206"/>
      <c r="K460" s="206"/>
      <c r="L460" s="206"/>
      <c r="M460" s="206"/>
      <c r="N460" s="206"/>
      <c r="O460" s="206"/>
      <c r="P460" s="206"/>
      <c r="Q460" s="206"/>
      <c r="R460" s="206"/>
      <c r="S460" s="206"/>
      <c r="T460" s="206"/>
      <c r="U460" s="206"/>
      <c r="V460" s="206"/>
      <c r="W460" s="206"/>
      <c r="X460" s="206"/>
      <c r="Y460" s="206"/>
      <c r="Z460" s="206"/>
    </row>
    <row r="461" customFormat="false" ht="15" hidden="false" customHeight="false" outlineLevel="0" collapsed="false">
      <c r="A461" s="202" t="s">
        <v>1043</v>
      </c>
      <c r="B461" s="203" t="s">
        <v>1530</v>
      </c>
      <c r="C461" s="202" t="s">
        <v>1531</v>
      </c>
      <c r="D461" s="203" t="s">
        <v>7</v>
      </c>
      <c r="E461" s="204" t="n">
        <v>13.6</v>
      </c>
      <c r="F461" s="205" t="n">
        <v>2.59</v>
      </c>
      <c r="G461" s="205" t="n">
        <v>35.22</v>
      </c>
      <c r="H461" s="206"/>
      <c r="I461" s="206"/>
      <c r="J461" s="206"/>
      <c r="K461" s="206"/>
      <c r="L461" s="206"/>
      <c r="M461" s="206"/>
      <c r="N461" s="206"/>
      <c r="O461" s="206"/>
      <c r="P461" s="206"/>
      <c r="Q461" s="206"/>
      <c r="R461" s="206"/>
      <c r="S461" s="206"/>
      <c r="T461" s="206"/>
      <c r="U461" s="206"/>
      <c r="V461" s="206"/>
      <c r="W461" s="206"/>
      <c r="X461" s="206"/>
      <c r="Y461" s="206"/>
      <c r="Z461" s="206"/>
    </row>
    <row r="462" customFormat="false" ht="15" hidden="false" customHeight="false" outlineLevel="0" collapsed="false">
      <c r="A462" s="202" t="s">
        <v>1043</v>
      </c>
      <c r="B462" s="203" t="s">
        <v>1532</v>
      </c>
      <c r="C462" s="202" t="s">
        <v>1533</v>
      </c>
      <c r="D462" s="203" t="s">
        <v>1534</v>
      </c>
      <c r="E462" s="204" t="n">
        <v>0.01</v>
      </c>
      <c r="F462" s="205" t="n">
        <v>75.74</v>
      </c>
      <c r="G462" s="205" t="n">
        <v>0.75</v>
      </c>
      <c r="H462" s="206"/>
      <c r="I462" s="206"/>
      <c r="J462" s="206"/>
      <c r="K462" s="206"/>
      <c r="L462" s="206"/>
      <c r="M462" s="206"/>
      <c r="N462" s="206"/>
      <c r="O462" s="206"/>
      <c r="P462" s="206"/>
      <c r="Q462" s="206"/>
      <c r="R462" s="206"/>
      <c r="S462" s="206"/>
      <c r="T462" s="206"/>
      <c r="U462" s="206"/>
      <c r="V462" s="206"/>
      <c r="W462" s="206"/>
      <c r="X462" s="206"/>
      <c r="Y462" s="206"/>
      <c r="Z462" s="206"/>
    </row>
    <row r="463" customFormat="false" ht="15" hidden="false" customHeight="false" outlineLevel="0" collapsed="false">
      <c r="A463" s="202" t="s">
        <v>1043</v>
      </c>
      <c r="B463" s="203" t="s">
        <v>1535</v>
      </c>
      <c r="C463" s="202" t="s">
        <v>1536</v>
      </c>
      <c r="D463" s="203" t="s">
        <v>152</v>
      </c>
      <c r="E463" s="204" t="n">
        <v>0.42</v>
      </c>
      <c r="F463" s="205" t="n">
        <v>5.34</v>
      </c>
      <c r="G463" s="205" t="n">
        <v>2.24</v>
      </c>
      <c r="H463" s="206"/>
      <c r="I463" s="206"/>
      <c r="J463" s="206"/>
      <c r="K463" s="206"/>
      <c r="L463" s="206"/>
      <c r="M463" s="206"/>
      <c r="N463" s="206"/>
      <c r="O463" s="206"/>
      <c r="P463" s="206"/>
      <c r="Q463" s="206"/>
      <c r="R463" s="206"/>
      <c r="S463" s="206"/>
      <c r="T463" s="206"/>
      <c r="U463" s="206"/>
      <c r="V463" s="206"/>
      <c r="W463" s="206"/>
      <c r="X463" s="206"/>
      <c r="Y463" s="206"/>
      <c r="Z463" s="206"/>
    </row>
    <row r="464" customFormat="false" ht="15" hidden="false" customHeight="false" outlineLevel="0" collapsed="false">
      <c r="A464" s="193"/>
      <c r="B464" s="194"/>
      <c r="C464" s="193"/>
      <c r="D464" s="193"/>
      <c r="E464" s="195"/>
      <c r="F464" s="196"/>
      <c r="G464" s="196"/>
      <c r="H464" s="206"/>
      <c r="I464" s="206"/>
      <c r="J464" s="206"/>
      <c r="K464" s="206"/>
      <c r="L464" s="206"/>
      <c r="M464" s="206"/>
      <c r="N464" s="206"/>
      <c r="O464" s="206"/>
      <c r="P464" s="206"/>
      <c r="Q464" s="206"/>
      <c r="R464" s="206"/>
      <c r="S464" s="206"/>
      <c r="T464" s="206"/>
      <c r="U464" s="206"/>
      <c r="V464" s="206"/>
      <c r="W464" s="206"/>
      <c r="X464" s="206"/>
      <c r="Y464" s="206"/>
      <c r="Z464" s="206"/>
    </row>
    <row r="465" customFormat="false" ht="15" hidden="false" customHeight="false" outlineLevel="0" collapsed="false">
      <c r="A465" s="183" t="s">
        <v>1537</v>
      </c>
      <c r="B465" s="184" t="s">
        <v>1028</v>
      </c>
      <c r="C465" s="183" t="s">
        <v>1029</v>
      </c>
      <c r="D465" s="184" t="s">
        <v>1030</v>
      </c>
      <c r="E465" s="185" t="s">
        <v>1031</v>
      </c>
      <c r="F465" s="197" t="s">
        <v>1032</v>
      </c>
      <c r="G465" s="197" t="s">
        <v>1033</v>
      </c>
      <c r="H465" s="206"/>
      <c r="I465" s="206"/>
      <c r="J465" s="206"/>
      <c r="K465" s="206"/>
      <c r="L465" s="206"/>
      <c r="M465" s="206"/>
      <c r="N465" s="206"/>
      <c r="O465" s="206"/>
      <c r="P465" s="206"/>
      <c r="Q465" s="206"/>
      <c r="R465" s="206"/>
      <c r="S465" s="206"/>
      <c r="T465" s="206"/>
      <c r="U465" s="206"/>
      <c r="V465" s="206"/>
      <c r="W465" s="206"/>
      <c r="X465" s="206"/>
      <c r="Y465" s="206"/>
      <c r="Z465" s="206"/>
    </row>
    <row r="466" customFormat="false" ht="15" hidden="false" customHeight="false" outlineLevel="0" collapsed="false">
      <c r="A466" s="189" t="s">
        <v>1034</v>
      </c>
      <c r="B466" s="190" t="s">
        <v>1538</v>
      </c>
      <c r="C466" s="189" t="s">
        <v>1539</v>
      </c>
      <c r="D466" s="190" t="s">
        <v>1100</v>
      </c>
      <c r="E466" s="191" t="n">
        <v>1</v>
      </c>
      <c r="F466" s="192" t="n">
        <v>52.43</v>
      </c>
      <c r="G466" s="192" t="n">
        <v>52.43</v>
      </c>
      <c r="H466" s="206"/>
      <c r="I466" s="206"/>
      <c r="J466" s="206"/>
      <c r="K466" s="206"/>
      <c r="L466" s="206"/>
      <c r="M466" s="206"/>
      <c r="N466" s="206"/>
      <c r="O466" s="206"/>
      <c r="P466" s="206"/>
      <c r="Q466" s="206"/>
      <c r="R466" s="206"/>
      <c r="S466" s="206"/>
      <c r="T466" s="206"/>
      <c r="U466" s="206"/>
      <c r="V466" s="206"/>
      <c r="W466" s="206"/>
      <c r="X466" s="206"/>
      <c r="Y466" s="206"/>
      <c r="Z466" s="206"/>
    </row>
    <row r="467" customFormat="false" ht="15" hidden="false" customHeight="false" outlineLevel="0" collapsed="false">
      <c r="A467" s="198" t="s">
        <v>1040</v>
      </c>
      <c r="B467" s="199" t="s">
        <v>1528</v>
      </c>
      <c r="C467" s="198" t="s">
        <v>1529</v>
      </c>
      <c r="D467" s="199" t="s">
        <v>1147</v>
      </c>
      <c r="E467" s="200" t="n">
        <v>0.0104</v>
      </c>
      <c r="F467" s="201" t="n">
        <v>475.24</v>
      </c>
      <c r="G467" s="201" t="n">
        <v>4.94</v>
      </c>
      <c r="H467" s="206"/>
      <c r="I467" s="206"/>
      <c r="J467" s="206"/>
      <c r="K467" s="206"/>
      <c r="L467" s="206"/>
      <c r="M467" s="206"/>
      <c r="N467" s="206"/>
      <c r="O467" s="206"/>
      <c r="P467" s="206"/>
      <c r="Q467" s="206"/>
      <c r="R467" s="206"/>
      <c r="S467" s="206"/>
      <c r="T467" s="206"/>
      <c r="U467" s="206"/>
      <c r="V467" s="206"/>
      <c r="W467" s="206"/>
      <c r="X467" s="206"/>
      <c r="Y467" s="206"/>
      <c r="Z467" s="206"/>
    </row>
    <row r="468" customFormat="false" ht="15" hidden="false" customHeight="false" outlineLevel="0" collapsed="false">
      <c r="A468" s="198" t="s">
        <v>1040</v>
      </c>
      <c r="B468" s="199" t="s">
        <v>1272</v>
      </c>
      <c r="C468" s="198" t="s">
        <v>1273</v>
      </c>
      <c r="D468" s="199" t="s">
        <v>25</v>
      </c>
      <c r="E468" s="200" t="n">
        <v>0.59</v>
      </c>
      <c r="F468" s="201" t="n">
        <v>22.37</v>
      </c>
      <c r="G468" s="201" t="n">
        <v>13.19</v>
      </c>
      <c r="H468" s="206"/>
      <c r="I468" s="206"/>
      <c r="J468" s="206"/>
      <c r="K468" s="206"/>
      <c r="L468" s="206"/>
      <c r="M468" s="206"/>
      <c r="N468" s="206"/>
      <c r="O468" s="206"/>
      <c r="P468" s="206"/>
      <c r="Q468" s="206"/>
      <c r="R468" s="206"/>
      <c r="S468" s="206"/>
      <c r="T468" s="206"/>
      <c r="U468" s="206"/>
      <c r="V468" s="206"/>
      <c r="W468" s="206"/>
      <c r="X468" s="206"/>
      <c r="Y468" s="206"/>
      <c r="Z468" s="206"/>
    </row>
    <row r="469" customFormat="false" ht="15" hidden="false" customHeight="false" outlineLevel="0" collapsed="false">
      <c r="A469" s="198" t="s">
        <v>1040</v>
      </c>
      <c r="B469" s="199" t="s">
        <v>1274</v>
      </c>
      <c r="C469" s="198" t="s">
        <v>1249</v>
      </c>
      <c r="D469" s="199" t="s">
        <v>25</v>
      </c>
      <c r="E469" s="200" t="n">
        <v>0.295</v>
      </c>
      <c r="F469" s="201" t="n">
        <v>16.21</v>
      </c>
      <c r="G469" s="201" t="n">
        <v>4.78</v>
      </c>
      <c r="H469" s="206"/>
      <c r="I469" s="206"/>
      <c r="J469" s="206"/>
      <c r="K469" s="206"/>
      <c r="L469" s="206"/>
      <c r="M469" s="206"/>
      <c r="N469" s="206"/>
      <c r="O469" s="206"/>
      <c r="P469" s="206"/>
      <c r="Q469" s="206"/>
      <c r="R469" s="206"/>
      <c r="S469" s="206"/>
      <c r="T469" s="206"/>
      <c r="U469" s="206"/>
      <c r="V469" s="206"/>
      <c r="W469" s="206"/>
      <c r="X469" s="206"/>
      <c r="Y469" s="206"/>
      <c r="Z469" s="206"/>
    </row>
    <row r="470" customFormat="false" ht="15" hidden="false" customHeight="false" outlineLevel="0" collapsed="false">
      <c r="A470" s="202" t="s">
        <v>1043</v>
      </c>
      <c r="B470" s="203" t="s">
        <v>1540</v>
      </c>
      <c r="C470" s="202" t="s">
        <v>1541</v>
      </c>
      <c r="D470" s="203" t="s">
        <v>7</v>
      </c>
      <c r="E470" s="204" t="n">
        <v>13.6</v>
      </c>
      <c r="F470" s="205" t="n">
        <v>2.04</v>
      </c>
      <c r="G470" s="205" t="n">
        <v>27.74</v>
      </c>
      <c r="H470" s="206"/>
      <c r="I470" s="206"/>
      <c r="J470" s="206"/>
      <c r="K470" s="206"/>
      <c r="L470" s="206"/>
      <c r="M470" s="206"/>
      <c r="N470" s="206"/>
      <c r="O470" s="206"/>
      <c r="P470" s="206"/>
      <c r="Q470" s="206"/>
      <c r="R470" s="206"/>
      <c r="S470" s="206"/>
      <c r="T470" s="206"/>
      <c r="U470" s="206"/>
      <c r="V470" s="206"/>
      <c r="W470" s="206"/>
      <c r="X470" s="206"/>
      <c r="Y470" s="206"/>
      <c r="Z470" s="206"/>
    </row>
    <row r="471" customFormat="false" ht="15" hidden="false" customHeight="false" outlineLevel="0" collapsed="false">
      <c r="A471" s="202" t="s">
        <v>1043</v>
      </c>
      <c r="B471" s="203" t="s">
        <v>1532</v>
      </c>
      <c r="C471" s="202" t="s">
        <v>1533</v>
      </c>
      <c r="D471" s="203" t="s">
        <v>1534</v>
      </c>
      <c r="E471" s="204" t="n">
        <v>0.005</v>
      </c>
      <c r="F471" s="205" t="n">
        <v>75.74</v>
      </c>
      <c r="G471" s="205" t="n">
        <v>0.37</v>
      </c>
      <c r="H471" s="206"/>
      <c r="I471" s="206"/>
      <c r="J471" s="206"/>
      <c r="K471" s="206"/>
      <c r="L471" s="206"/>
      <c r="M471" s="206"/>
      <c r="N471" s="206"/>
      <c r="O471" s="206"/>
      <c r="P471" s="206"/>
      <c r="Q471" s="206"/>
      <c r="R471" s="206"/>
      <c r="S471" s="206"/>
      <c r="T471" s="206"/>
      <c r="U471" s="206"/>
      <c r="V471" s="206"/>
      <c r="W471" s="206"/>
      <c r="X471" s="206"/>
      <c r="Y471" s="206"/>
      <c r="Z471" s="206"/>
    </row>
    <row r="472" customFormat="false" ht="15" hidden="false" customHeight="false" outlineLevel="0" collapsed="false">
      <c r="A472" s="202" t="s">
        <v>1043</v>
      </c>
      <c r="B472" s="203" t="s">
        <v>1542</v>
      </c>
      <c r="C472" s="202" t="s">
        <v>1543</v>
      </c>
      <c r="D472" s="203" t="s">
        <v>152</v>
      </c>
      <c r="E472" s="204" t="n">
        <v>0.42</v>
      </c>
      <c r="F472" s="205" t="n">
        <v>3.38</v>
      </c>
      <c r="G472" s="205" t="n">
        <v>1.41</v>
      </c>
      <c r="H472" s="206"/>
      <c r="I472" s="206"/>
      <c r="J472" s="206"/>
      <c r="K472" s="206"/>
      <c r="L472" s="206"/>
      <c r="M472" s="206"/>
      <c r="N472" s="206"/>
      <c r="O472" s="206"/>
      <c r="P472" s="206"/>
      <c r="Q472" s="206"/>
      <c r="R472" s="206"/>
      <c r="S472" s="206"/>
      <c r="T472" s="206"/>
      <c r="U472" s="206"/>
      <c r="V472" s="206"/>
      <c r="W472" s="206"/>
      <c r="X472" s="206"/>
      <c r="Y472" s="206"/>
      <c r="Z472" s="206"/>
    </row>
    <row r="473" customFormat="false" ht="15" hidden="false" customHeight="false" outlineLevel="0" collapsed="false">
      <c r="A473" s="193"/>
      <c r="B473" s="194"/>
      <c r="C473" s="193"/>
      <c r="D473" s="193"/>
      <c r="E473" s="195"/>
      <c r="F473" s="196"/>
      <c r="G473" s="196"/>
      <c r="H473" s="206"/>
      <c r="I473" s="206"/>
      <c r="J473" s="206"/>
      <c r="K473" s="206"/>
      <c r="L473" s="206"/>
      <c r="M473" s="206"/>
      <c r="N473" s="206"/>
      <c r="O473" s="206"/>
      <c r="P473" s="206"/>
      <c r="Q473" s="206"/>
      <c r="R473" s="206"/>
      <c r="S473" s="206"/>
      <c r="T473" s="206"/>
      <c r="U473" s="206"/>
      <c r="V473" s="206"/>
      <c r="W473" s="206"/>
      <c r="X473" s="206"/>
      <c r="Y473" s="206"/>
      <c r="Z473" s="206"/>
    </row>
    <row r="474" customFormat="false" ht="15" hidden="false" customHeight="false" outlineLevel="0" collapsed="false">
      <c r="A474" s="183" t="s">
        <v>1544</v>
      </c>
      <c r="B474" s="184" t="s">
        <v>1028</v>
      </c>
      <c r="C474" s="183" t="s">
        <v>1029</v>
      </c>
      <c r="D474" s="184" t="s">
        <v>1030</v>
      </c>
      <c r="E474" s="185" t="s">
        <v>1031</v>
      </c>
      <c r="F474" s="197" t="s">
        <v>1032</v>
      </c>
      <c r="G474" s="197" t="s">
        <v>1033</v>
      </c>
      <c r="H474" s="206"/>
      <c r="I474" s="206"/>
      <c r="J474" s="206"/>
      <c r="K474" s="206"/>
      <c r="L474" s="206"/>
      <c r="M474" s="206"/>
      <c r="N474" s="206"/>
      <c r="O474" s="206"/>
      <c r="P474" s="206"/>
      <c r="Q474" s="206"/>
      <c r="R474" s="206"/>
      <c r="S474" s="206"/>
      <c r="T474" s="206"/>
      <c r="U474" s="206"/>
      <c r="V474" s="206"/>
      <c r="W474" s="206"/>
      <c r="X474" s="206"/>
      <c r="Y474" s="206"/>
      <c r="Z474" s="206"/>
    </row>
    <row r="475" customFormat="false" ht="15" hidden="false" customHeight="false" outlineLevel="0" collapsed="false">
      <c r="A475" s="189" t="s">
        <v>1034</v>
      </c>
      <c r="B475" s="190" t="s">
        <v>1545</v>
      </c>
      <c r="C475" s="189" t="s">
        <v>1546</v>
      </c>
      <c r="D475" s="190" t="s">
        <v>152</v>
      </c>
      <c r="E475" s="191" t="n">
        <v>1</v>
      </c>
      <c r="F475" s="192" t="n">
        <v>47.56</v>
      </c>
      <c r="G475" s="192" t="n">
        <v>47.56</v>
      </c>
      <c r="H475" s="206"/>
      <c r="I475" s="206"/>
      <c r="J475" s="206"/>
      <c r="K475" s="206"/>
      <c r="L475" s="206"/>
      <c r="M475" s="206"/>
      <c r="N475" s="206"/>
      <c r="O475" s="206"/>
      <c r="P475" s="206"/>
      <c r="Q475" s="206"/>
      <c r="R475" s="206"/>
      <c r="S475" s="206"/>
      <c r="T475" s="206"/>
      <c r="U475" s="206"/>
      <c r="V475" s="206"/>
      <c r="W475" s="206"/>
      <c r="X475" s="206"/>
      <c r="Y475" s="206"/>
      <c r="Z475" s="206"/>
    </row>
    <row r="476" customFormat="false" ht="15" hidden="false" customHeight="false" outlineLevel="0" collapsed="false">
      <c r="A476" s="198" t="s">
        <v>1040</v>
      </c>
      <c r="B476" s="199" t="s">
        <v>1301</v>
      </c>
      <c r="C476" s="198" t="s">
        <v>1302</v>
      </c>
      <c r="D476" s="199" t="s">
        <v>65</v>
      </c>
      <c r="E476" s="200" t="n">
        <v>0.79</v>
      </c>
      <c r="F476" s="201" t="n">
        <v>13.07</v>
      </c>
      <c r="G476" s="201" t="n">
        <v>10.32</v>
      </c>
      <c r="H476" s="206"/>
      <c r="I476" s="206"/>
      <c r="J476" s="206"/>
      <c r="K476" s="206"/>
      <c r="L476" s="206"/>
      <c r="M476" s="206"/>
      <c r="N476" s="206"/>
      <c r="O476" s="206"/>
      <c r="P476" s="206"/>
      <c r="Q476" s="206"/>
      <c r="R476" s="206"/>
      <c r="S476" s="206"/>
      <c r="T476" s="206"/>
      <c r="U476" s="206"/>
      <c r="V476" s="206"/>
      <c r="W476" s="206"/>
      <c r="X476" s="206"/>
      <c r="Y476" s="206"/>
      <c r="Z476" s="206"/>
    </row>
    <row r="477" customFormat="false" ht="15" hidden="false" customHeight="false" outlineLevel="0" collapsed="false">
      <c r="A477" s="198" t="s">
        <v>1040</v>
      </c>
      <c r="B477" s="199" t="s">
        <v>1547</v>
      </c>
      <c r="C477" s="198" t="s">
        <v>1548</v>
      </c>
      <c r="D477" s="199" t="s">
        <v>1147</v>
      </c>
      <c r="E477" s="200" t="n">
        <v>0.014</v>
      </c>
      <c r="F477" s="201" t="n">
        <v>520.45</v>
      </c>
      <c r="G477" s="201" t="n">
        <v>7.28</v>
      </c>
      <c r="H477" s="206"/>
      <c r="I477" s="206"/>
      <c r="J477" s="206"/>
      <c r="K477" s="206"/>
      <c r="L477" s="206"/>
      <c r="M477" s="206"/>
      <c r="N477" s="206"/>
      <c r="O477" s="206"/>
      <c r="P477" s="206"/>
      <c r="Q477" s="206"/>
      <c r="R477" s="206"/>
      <c r="S477" s="206"/>
      <c r="T477" s="206"/>
      <c r="U477" s="206"/>
      <c r="V477" s="206"/>
      <c r="W477" s="206"/>
      <c r="X477" s="206"/>
      <c r="Y477" s="206"/>
      <c r="Z477" s="206"/>
    </row>
    <row r="478" customFormat="false" ht="15" hidden="false" customHeight="false" outlineLevel="0" collapsed="false">
      <c r="A478" s="198" t="s">
        <v>1040</v>
      </c>
      <c r="B478" s="199" t="s">
        <v>1549</v>
      </c>
      <c r="C478" s="198" t="s">
        <v>1550</v>
      </c>
      <c r="D478" s="199" t="s">
        <v>1147</v>
      </c>
      <c r="E478" s="200" t="n">
        <v>0.0019</v>
      </c>
      <c r="F478" s="201" t="n">
        <v>454.59</v>
      </c>
      <c r="G478" s="201" t="n">
        <v>0.86</v>
      </c>
      <c r="H478" s="206"/>
      <c r="I478" s="206"/>
      <c r="J478" s="206"/>
      <c r="K478" s="206"/>
      <c r="L478" s="206"/>
      <c r="M478" s="206"/>
      <c r="N478" s="206"/>
      <c r="O478" s="206"/>
      <c r="P478" s="206"/>
      <c r="Q478" s="206"/>
      <c r="R478" s="206"/>
      <c r="S478" s="206"/>
      <c r="T478" s="206"/>
      <c r="U478" s="206"/>
      <c r="V478" s="206"/>
      <c r="W478" s="206"/>
      <c r="X478" s="206"/>
      <c r="Y478" s="206"/>
      <c r="Z478" s="206"/>
    </row>
    <row r="479" customFormat="false" ht="15" hidden="false" customHeight="false" outlineLevel="0" collapsed="false">
      <c r="A479" s="198" t="s">
        <v>1040</v>
      </c>
      <c r="B479" s="199" t="s">
        <v>1272</v>
      </c>
      <c r="C479" s="198" t="s">
        <v>1273</v>
      </c>
      <c r="D479" s="199" t="s">
        <v>25</v>
      </c>
      <c r="E479" s="200" t="n">
        <v>0.253</v>
      </c>
      <c r="F479" s="201" t="n">
        <v>22.37</v>
      </c>
      <c r="G479" s="201" t="n">
        <v>5.65</v>
      </c>
      <c r="H479" s="206"/>
      <c r="I479" s="206"/>
      <c r="J479" s="206"/>
      <c r="K479" s="206"/>
      <c r="L479" s="206"/>
      <c r="M479" s="206"/>
      <c r="N479" s="206"/>
      <c r="O479" s="206"/>
      <c r="P479" s="206"/>
      <c r="Q479" s="206"/>
      <c r="R479" s="206"/>
      <c r="S479" s="206"/>
      <c r="T479" s="206"/>
      <c r="U479" s="206"/>
      <c r="V479" s="206"/>
      <c r="W479" s="206"/>
      <c r="X479" s="206"/>
      <c r="Y479" s="206"/>
      <c r="Z479" s="206"/>
    </row>
    <row r="480" customFormat="false" ht="15" hidden="false" customHeight="false" outlineLevel="0" collapsed="false">
      <c r="A480" s="198" t="s">
        <v>1040</v>
      </c>
      <c r="B480" s="199" t="s">
        <v>1274</v>
      </c>
      <c r="C480" s="198" t="s">
        <v>1249</v>
      </c>
      <c r="D480" s="199" t="s">
        <v>25</v>
      </c>
      <c r="E480" s="200" t="n">
        <v>0.126</v>
      </c>
      <c r="F480" s="201" t="n">
        <v>16.21</v>
      </c>
      <c r="G480" s="201" t="n">
        <v>2.04</v>
      </c>
      <c r="H480" s="206"/>
      <c r="I480" s="206"/>
      <c r="J480" s="206"/>
      <c r="K480" s="206"/>
      <c r="L480" s="206"/>
      <c r="M480" s="206"/>
      <c r="N480" s="206"/>
      <c r="O480" s="206"/>
      <c r="P480" s="206"/>
      <c r="Q480" s="206"/>
      <c r="R480" s="206"/>
      <c r="S480" s="206"/>
      <c r="T480" s="206"/>
      <c r="U480" s="206"/>
      <c r="V480" s="206"/>
      <c r="W480" s="206"/>
      <c r="X480" s="206"/>
      <c r="Y480" s="206"/>
      <c r="Z480" s="206"/>
    </row>
    <row r="481" customFormat="false" ht="15" hidden="false" customHeight="false" outlineLevel="0" collapsed="false">
      <c r="A481" s="202" t="s">
        <v>1043</v>
      </c>
      <c r="B481" s="203" t="s">
        <v>1551</v>
      </c>
      <c r="C481" s="202" t="s">
        <v>1552</v>
      </c>
      <c r="D481" s="203" t="s">
        <v>7</v>
      </c>
      <c r="E481" s="204" t="n">
        <v>5.34</v>
      </c>
      <c r="F481" s="205" t="n">
        <v>2.55</v>
      </c>
      <c r="G481" s="205" t="n">
        <v>13.61</v>
      </c>
      <c r="H481" s="206"/>
      <c r="I481" s="206"/>
      <c r="J481" s="206"/>
      <c r="K481" s="206"/>
      <c r="L481" s="206"/>
      <c r="M481" s="206"/>
      <c r="N481" s="206"/>
      <c r="O481" s="206"/>
      <c r="P481" s="206"/>
      <c r="Q481" s="206"/>
      <c r="R481" s="206"/>
      <c r="S481" s="206"/>
      <c r="T481" s="206"/>
      <c r="U481" s="206"/>
      <c r="V481" s="206"/>
      <c r="W481" s="206"/>
      <c r="X481" s="206"/>
      <c r="Y481" s="206"/>
      <c r="Z481" s="206"/>
    </row>
    <row r="482" customFormat="false" ht="15" hidden="false" customHeight="false" outlineLevel="0" collapsed="false">
      <c r="A482" s="202" t="s">
        <v>1043</v>
      </c>
      <c r="B482" s="203" t="s">
        <v>1553</v>
      </c>
      <c r="C482" s="202" t="s">
        <v>1554</v>
      </c>
      <c r="D482" s="203" t="s">
        <v>152</v>
      </c>
      <c r="E482" s="204" t="n">
        <v>0.22</v>
      </c>
      <c r="F482" s="205" t="n">
        <v>8.47</v>
      </c>
      <c r="G482" s="205" t="n">
        <v>1.86</v>
      </c>
      <c r="H482" s="206"/>
      <c r="I482" s="206"/>
      <c r="J482" s="206"/>
      <c r="K482" s="206"/>
      <c r="L482" s="206"/>
      <c r="M482" s="206"/>
      <c r="N482" s="206"/>
      <c r="O482" s="206"/>
      <c r="P482" s="206"/>
      <c r="Q482" s="206"/>
      <c r="R482" s="206"/>
      <c r="S482" s="206"/>
      <c r="T482" s="206"/>
      <c r="U482" s="206"/>
      <c r="V482" s="206"/>
      <c r="W482" s="206"/>
      <c r="X482" s="206"/>
      <c r="Y482" s="206"/>
      <c r="Z482" s="206"/>
    </row>
    <row r="483" customFormat="false" ht="15" hidden="false" customHeight="false" outlineLevel="0" collapsed="false">
      <c r="A483" s="202" t="s">
        <v>1043</v>
      </c>
      <c r="B483" s="203" t="s">
        <v>1555</v>
      </c>
      <c r="C483" s="202" t="s">
        <v>1556</v>
      </c>
      <c r="D483" s="203" t="s">
        <v>152</v>
      </c>
      <c r="E483" s="204" t="n">
        <v>0.183</v>
      </c>
      <c r="F483" s="205" t="n">
        <v>32.47</v>
      </c>
      <c r="G483" s="205" t="n">
        <v>5.94</v>
      </c>
      <c r="H483" s="206"/>
      <c r="I483" s="206"/>
      <c r="J483" s="206"/>
      <c r="K483" s="206"/>
      <c r="L483" s="206"/>
      <c r="M483" s="206"/>
      <c r="N483" s="206"/>
      <c r="O483" s="206"/>
      <c r="P483" s="206"/>
      <c r="Q483" s="206"/>
      <c r="R483" s="206"/>
      <c r="S483" s="206"/>
      <c r="T483" s="206"/>
      <c r="U483" s="206"/>
      <c r="V483" s="206"/>
      <c r="W483" s="206"/>
      <c r="X483" s="206"/>
      <c r="Y483" s="206"/>
      <c r="Z483" s="206"/>
    </row>
    <row r="484" customFormat="false" ht="15" hidden="false" customHeight="false" outlineLevel="0" collapsed="false">
      <c r="A484" s="193"/>
      <c r="B484" s="194"/>
      <c r="C484" s="193"/>
      <c r="D484" s="193"/>
      <c r="E484" s="195"/>
      <c r="F484" s="196"/>
      <c r="G484" s="196"/>
      <c r="H484" s="206"/>
      <c r="I484" s="206"/>
      <c r="J484" s="206"/>
      <c r="K484" s="206"/>
      <c r="L484" s="206"/>
      <c r="M484" s="206"/>
      <c r="N484" s="206"/>
      <c r="O484" s="206"/>
      <c r="P484" s="206"/>
      <c r="Q484" s="206"/>
      <c r="R484" s="206"/>
      <c r="S484" s="206"/>
      <c r="T484" s="206"/>
      <c r="U484" s="206"/>
      <c r="V484" s="206"/>
      <c r="W484" s="206"/>
      <c r="X484" s="206"/>
      <c r="Y484" s="206"/>
      <c r="Z484" s="206"/>
    </row>
    <row r="485" customFormat="false" ht="15" hidden="false" customHeight="false" outlineLevel="0" collapsed="false">
      <c r="A485" s="183" t="s">
        <v>1557</v>
      </c>
      <c r="B485" s="184" t="s">
        <v>1028</v>
      </c>
      <c r="C485" s="183" t="s">
        <v>1029</v>
      </c>
      <c r="D485" s="184" t="s">
        <v>1030</v>
      </c>
      <c r="E485" s="185" t="s">
        <v>1031</v>
      </c>
      <c r="F485" s="197" t="s">
        <v>1032</v>
      </c>
      <c r="G485" s="197" t="s">
        <v>1033</v>
      </c>
      <c r="H485" s="206"/>
      <c r="I485" s="206"/>
      <c r="J485" s="206"/>
      <c r="K485" s="206"/>
      <c r="L485" s="206"/>
      <c r="M485" s="206"/>
      <c r="N485" s="206"/>
      <c r="O485" s="206"/>
      <c r="P485" s="206"/>
      <c r="Q485" s="206"/>
      <c r="R485" s="206"/>
      <c r="S485" s="206"/>
      <c r="T485" s="206"/>
      <c r="U485" s="206"/>
      <c r="V485" s="206"/>
      <c r="W485" s="206"/>
      <c r="X485" s="206"/>
      <c r="Y485" s="206"/>
      <c r="Z485" s="206"/>
    </row>
    <row r="486" customFormat="false" ht="15" hidden="false" customHeight="false" outlineLevel="0" collapsed="false">
      <c r="A486" s="189" t="s">
        <v>1034</v>
      </c>
      <c r="B486" s="190" t="s">
        <v>1558</v>
      </c>
      <c r="C486" s="189" t="s">
        <v>1559</v>
      </c>
      <c r="D486" s="190" t="s">
        <v>152</v>
      </c>
      <c r="E486" s="191" t="n">
        <v>1</v>
      </c>
      <c r="F486" s="192" t="n">
        <v>35.82</v>
      </c>
      <c r="G486" s="192" t="n">
        <v>35.82</v>
      </c>
      <c r="H486" s="206"/>
      <c r="I486" s="206"/>
      <c r="J486" s="206"/>
      <c r="K486" s="206"/>
      <c r="L486" s="206"/>
      <c r="M486" s="206"/>
      <c r="N486" s="206"/>
      <c r="O486" s="206"/>
      <c r="P486" s="206"/>
      <c r="Q486" s="206"/>
      <c r="R486" s="206"/>
      <c r="S486" s="206"/>
      <c r="T486" s="206"/>
      <c r="U486" s="206"/>
      <c r="V486" s="206"/>
      <c r="W486" s="206"/>
      <c r="X486" s="206"/>
      <c r="Y486" s="206"/>
      <c r="Z486" s="206"/>
    </row>
    <row r="487" customFormat="false" ht="15" hidden="false" customHeight="false" outlineLevel="0" collapsed="false">
      <c r="A487" s="198" t="s">
        <v>1040</v>
      </c>
      <c r="B487" s="199" t="s">
        <v>1296</v>
      </c>
      <c r="C487" s="198" t="s">
        <v>1297</v>
      </c>
      <c r="D487" s="199" t="s">
        <v>65</v>
      </c>
      <c r="E487" s="200" t="n">
        <v>0.49</v>
      </c>
      <c r="F487" s="201" t="n">
        <v>13.03</v>
      </c>
      <c r="G487" s="201" t="n">
        <v>6.38</v>
      </c>
      <c r="H487" s="206"/>
      <c r="I487" s="206"/>
      <c r="J487" s="206"/>
      <c r="K487" s="206"/>
      <c r="L487" s="206"/>
      <c r="M487" s="206"/>
      <c r="N487" s="206"/>
      <c r="O487" s="206"/>
      <c r="P487" s="206"/>
      <c r="Q487" s="206"/>
      <c r="R487" s="206"/>
      <c r="S487" s="206"/>
      <c r="T487" s="206"/>
      <c r="U487" s="206"/>
      <c r="V487" s="206"/>
      <c r="W487" s="206"/>
      <c r="X487" s="206"/>
      <c r="Y487" s="206"/>
      <c r="Z487" s="206"/>
    </row>
    <row r="488" customFormat="false" ht="15" hidden="false" customHeight="false" outlineLevel="0" collapsed="false">
      <c r="A488" s="198" t="s">
        <v>1040</v>
      </c>
      <c r="B488" s="199" t="s">
        <v>1547</v>
      </c>
      <c r="C488" s="198" t="s">
        <v>1548</v>
      </c>
      <c r="D488" s="199" t="s">
        <v>1147</v>
      </c>
      <c r="E488" s="200" t="n">
        <v>0.014</v>
      </c>
      <c r="F488" s="201" t="n">
        <v>520.45</v>
      </c>
      <c r="G488" s="201" t="n">
        <v>7.28</v>
      </c>
      <c r="H488" s="206"/>
      <c r="I488" s="206"/>
      <c r="J488" s="206"/>
      <c r="K488" s="206"/>
      <c r="L488" s="206"/>
      <c r="M488" s="206"/>
      <c r="N488" s="206"/>
      <c r="O488" s="206"/>
      <c r="P488" s="206"/>
      <c r="Q488" s="206"/>
      <c r="R488" s="206"/>
      <c r="S488" s="206"/>
      <c r="T488" s="206"/>
      <c r="U488" s="206"/>
      <c r="V488" s="206"/>
      <c r="W488" s="206"/>
      <c r="X488" s="206"/>
      <c r="Y488" s="206"/>
      <c r="Z488" s="206"/>
    </row>
    <row r="489" customFormat="false" ht="15" hidden="false" customHeight="false" outlineLevel="0" collapsed="false">
      <c r="A489" s="198" t="s">
        <v>1040</v>
      </c>
      <c r="B489" s="199" t="s">
        <v>1549</v>
      </c>
      <c r="C489" s="198" t="s">
        <v>1550</v>
      </c>
      <c r="D489" s="199" t="s">
        <v>1147</v>
      </c>
      <c r="E489" s="200" t="n">
        <v>0.0019</v>
      </c>
      <c r="F489" s="201" t="n">
        <v>454.59</v>
      </c>
      <c r="G489" s="201" t="n">
        <v>0.86</v>
      </c>
      <c r="H489" s="206"/>
      <c r="I489" s="206"/>
      <c r="J489" s="206"/>
      <c r="K489" s="206"/>
      <c r="L489" s="206"/>
      <c r="M489" s="206"/>
      <c r="N489" s="206"/>
      <c r="O489" s="206"/>
      <c r="P489" s="206"/>
      <c r="Q489" s="206"/>
      <c r="R489" s="206"/>
      <c r="S489" s="206"/>
      <c r="T489" s="206"/>
      <c r="U489" s="206"/>
      <c r="V489" s="206"/>
      <c r="W489" s="206"/>
      <c r="X489" s="206"/>
      <c r="Y489" s="206"/>
      <c r="Z489" s="206"/>
    </row>
    <row r="490" customFormat="false" ht="15" hidden="false" customHeight="false" outlineLevel="0" collapsed="false">
      <c r="A490" s="198" t="s">
        <v>1040</v>
      </c>
      <c r="B490" s="199" t="s">
        <v>1272</v>
      </c>
      <c r="C490" s="198" t="s">
        <v>1273</v>
      </c>
      <c r="D490" s="199" t="s">
        <v>25</v>
      </c>
      <c r="E490" s="200" t="n">
        <v>0.253</v>
      </c>
      <c r="F490" s="201" t="n">
        <v>22.37</v>
      </c>
      <c r="G490" s="201" t="n">
        <v>5.65</v>
      </c>
      <c r="H490" s="206"/>
      <c r="I490" s="206"/>
      <c r="J490" s="206"/>
      <c r="K490" s="206"/>
      <c r="L490" s="206"/>
      <c r="M490" s="206"/>
      <c r="N490" s="206"/>
      <c r="O490" s="206"/>
      <c r="P490" s="206"/>
      <c r="Q490" s="206"/>
      <c r="R490" s="206"/>
      <c r="S490" s="206"/>
      <c r="T490" s="206"/>
      <c r="U490" s="206"/>
      <c r="V490" s="206"/>
      <c r="W490" s="206"/>
      <c r="X490" s="206"/>
      <c r="Y490" s="206"/>
      <c r="Z490" s="206"/>
    </row>
    <row r="491" customFormat="false" ht="15" hidden="false" customHeight="false" outlineLevel="0" collapsed="false">
      <c r="A491" s="198" t="s">
        <v>1040</v>
      </c>
      <c r="B491" s="199" t="s">
        <v>1274</v>
      </c>
      <c r="C491" s="198" t="s">
        <v>1249</v>
      </c>
      <c r="D491" s="199" t="s">
        <v>25</v>
      </c>
      <c r="E491" s="200" t="n">
        <v>0.126</v>
      </c>
      <c r="F491" s="201" t="n">
        <v>16.21</v>
      </c>
      <c r="G491" s="201" t="n">
        <v>2.04</v>
      </c>
      <c r="H491" s="206"/>
      <c r="I491" s="206"/>
      <c r="J491" s="206"/>
      <c r="K491" s="206"/>
      <c r="L491" s="206"/>
      <c r="M491" s="206"/>
      <c r="N491" s="206"/>
      <c r="O491" s="206"/>
      <c r="P491" s="206"/>
      <c r="Q491" s="206"/>
      <c r="R491" s="206"/>
      <c r="S491" s="206"/>
      <c r="T491" s="206"/>
      <c r="U491" s="206"/>
      <c r="V491" s="206"/>
      <c r="W491" s="206"/>
      <c r="X491" s="206"/>
      <c r="Y491" s="206"/>
      <c r="Z491" s="206"/>
    </row>
    <row r="492" customFormat="false" ht="15" hidden="false" customHeight="false" outlineLevel="0" collapsed="false">
      <c r="A492" s="202" t="s">
        <v>1043</v>
      </c>
      <c r="B492" s="203" t="s">
        <v>1551</v>
      </c>
      <c r="C492" s="202" t="s">
        <v>1552</v>
      </c>
      <c r="D492" s="203" t="s">
        <v>7</v>
      </c>
      <c r="E492" s="204" t="n">
        <v>5.34</v>
      </c>
      <c r="F492" s="205" t="n">
        <v>2.55</v>
      </c>
      <c r="G492" s="205" t="n">
        <v>13.61</v>
      </c>
      <c r="H492" s="206"/>
      <c r="I492" s="206"/>
      <c r="J492" s="206"/>
      <c r="K492" s="206"/>
      <c r="L492" s="206"/>
      <c r="M492" s="206"/>
      <c r="N492" s="206"/>
      <c r="O492" s="206"/>
      <c r="P492" s="206"/>
      <c r="Q492" s="206"/>
      <c r="R492" s="206"/>
      <c r="S492" s="206"/>
      <c r="T492" s="206"/>
      <c r="U492" s="206"/>
      <c r="V492" s="206"/>
      <c r="W492" s="206"/>
      <c r="X492" s="206"/>
      <c r="Y492" s="206"/>
      <c r="Z492" s="206"/>
    </row>
    <row r="493" customFormat="false" ht="15" hidden="false" customHeight="false" outlineLevel="0" collapsed="false">
      <c r="A493" s="193"/>
      <c r="B493" s="194"/>
      <c r="C493" s="193"/>
      <c r="D493" s="193"/>
      <c r="E493" s="195"/>
      <c r="F493" s="196"/>
      <c r="G493" s="196"/>
      <c r="H493" s="206"/>
      <c r="I493" s="206"/>
      <c r="J493" s="206"/>
      <c r="K493" s="206"/>
      <c r="L493" s="206"/>
      <c r="M493" s="206"/>
      <c r="N493" s="206"/>
      <c r="O493" s="206"/>
      <c r="P493" s="206"/>
      <c r="Q493" s="206"/>
      <c r="R493" s="206"/>
      <c r="S493" s="206"/>
      <c r="T493" s="206"/>
      <c r="U493" s="206"/>
      <c r="V493" s="206"/>
      <c r="W493" s="206"/>
      <c r="X493" s="206"/>
      <c r="Y493" s="206"/>
      <c r="Z493" s="206"/>
    </row>
    <row r="494" customFormat="false" ht="15" hidden="false" customHeight="false" outlineLevel="0" collapsed="false">
      <c r="A494" s="183" t="s">
        <v>1560</v>
      </c>
      <c r="B494" s="184" t="s">
        <v>1028</v>
      </c>
      <c r="C494" s="183" t="s">
        <v>1029</v>
      </c>
      <c r="D494" s="184" t="s">
        <v>1030</v>
      </c>
      <c r="E494" s="185" t="s">
        <v>1031</v>
      </c>
      <c r="F494" s="197" t="s">
        <v>1032</v>
      </c>
      <c r="G494" s="197" t="s">
        <v>1033</v>
      </c>
      <c r="H494" s="206"/>
      <c r="I494" s="206"/>
      <c r="J494" s="206"/>
      <c r="K494" s="206"/>
      <c r="L494" s="206"/>
      <c r="M494" s="206"/>
      <c r="N494" s="206"/>
      <c r="O494" s="206"/>
      <c r="P494" s="206"/>
      <c r="Q494" s="206"/>
      <c r="R494" s="206"/>
      <c r="S494" s="206"/>
      <c r="T494" s="206"/>
      <c r="U494" s="206"/>
      <c r="V494" s="206"/>
      <c r="W494" s="206"/>
      <c r="X494" s="206"/>
      <c r="Y494" s="206"/>
      <c r="Z494" s="206"/>
    </row>
    <row r="495" customFormat="false" ht="15" hidden="false" customHeight="false" outlineLevel="0" collapsed="false">
      <c r="A495" s="189" t="s">
        <v>1034</v>
      </c>
      <c r="B495" s="190" t="s">
        <v>1561</v>
      </c>
      <c r="C495" s="189" t="s">
        <v>1562</v>
      </c>
      <c r="D495" s="190" t="s">
        <v>1100</v>
      </c>
      <c r="E495" s="191" t="n">
        <v>1</v>
      </c>
      <c r="F495" s="192" t="n">
        <v>137.37</v>
      </c>
      <c r="G495" s="192" t="n">
        <v>137.37</v>
      </c>
      <c r="H495" s="206"/>
      <c r="I495" s="206"/>
      <c r="J495" s="206"/>
      <c r="K495" s="206"/>
      <c r="L495" s="206"/>
      <c r="M495" s="206"/>
      <c r="N495" s="206"/>
      <c r="O495" s="206"/>
      <c r="P495" s="206"/>
      <c r="Q495" s="206"/>
      <c r="R495" s="206"/>
      <c r="S495" s="206"/>
      <c r="T495" s="206"/>
      <c r="U495" s="206"/>
      <c r="V495" s="206"/>
      <c r="W495" s="206"/>
      <c r="X495" s="206"/>
      <c r="Y495" s="206"/>
      <c r="Z495" s="206"/>
    </row>
    <row r="496" customFormat="false" ht="15" hidden="false" customHeight="false" outlineLevel="0" collapsed="false">
      <c r="A496" s="198" t="s">
        <v>1040</v>
      </c>
      <c r="B496" s="199" t="s">
        <v>1563</v>
      </c>
      <c r="C496" s="198" t="s">
        <v>1564</v>
      </c>
      <c r="D496" s="199" t="s">
        <v>1147</v>
      </c>
      <c r="E496" s="200" t="n">
        <v>0.023</v>
      </c>
      <c r="F496" s="201" t="n">
        <v>520.56</v>
      </c>
      <c r="G496" s="201" t="n">
        <v>11.97</v>
      </c>
      <c r="H496" s="206"/>
      <c r="I496" s="206"/>
      <c r="J496" s="206"/>
      <c r="K496" s="206"/>
      <c r="L496" s="206"/>
      <c r="M496" s="206"/>
      <c r="N496" s="206"/>
      <c r="O496" s="206"/>
      <c r="P496" s="206"/>
      <c r="Q496" s="206"/>
      <c r="R496" s="206"/>
      <c r="S496" s="206"/>
      <c r="T496" s="206"/>
      <c r="U496" s="206"/>
      <c r="V496" s="206"/>
      <c r="W496" s="206"/>
      <c r="X496" s="206"/>
      <c r="Y496" s="206"/>
      <c r="Z496" s="206"/>
    </row>
    <row r="497" customFormat="false" ht="15" hidden="false" customHeight="false" outlineLevel="0" collapsed="false">
      <c r="A497" s="198" t="s">
        <v>1040</v>
      </c>
      <c r="B497" s="199" t="s">
        <v>1272</v>
      </c>
      <c r="C497" s="198" t="s">
        <v>1273</v>
      </c>
      <c r="D497" s="199" t="s">
        <v>25</v>
      </c>
      <c r="E497" s="200" t="n">
        <v>2.22</v>
      </c>
      <c r="F497" s="201" t="n">
        <v>22.37</v>
      </c>
      <c r="G497" s="201" t="n">
        <v>49.66</v>
      </c>
      <c r="H497" s="206"/>
      <c r="I497" s="206"/>
      <c r="J497" s="206"/>
      <c r="K497" s="206"/>
      <c r="L497" s="206"/>
      <c r="M497" s="206"/>
      <c r="N497" s="206"/>
      <c r="O497" s="206"/>
      <c r="P497" s="206"/>
      <c r="Q497" s="206"/>
      <c r="R497" s="206"/>
      <c r="S497" s="206"/>
      <c r="T497" s="206"/>
      <c r="U497" s="206"/>
      <c r="V497" s="206"/>
      <c r="W497" s="206"/>
      <c r="X497" s="206"/>
      <c r="Y497" s="206"/>
      <c r="Z497" s="206"/>
    </row>
    <row r="498" customFormat="false" ht="15" hidden="false" customHeight="false" outlineLevel="0" collapsed="false">
      <c r="A498" s="198" t="s">
        <v>1040</v>
      </c>
      <c r="B498" s="199" t="s">
        <v>1274</v>
      </c>
      <c r="C498" s="198" t="s">
        <v>1249</v>
      </c>
      <c r="D498" s="199" t="s">
        <v>25</v>
      </c>
      <c r="E498" s="200" t="n">
        <v>1.11</v>
      </c>
      <c r="F498" s="201" t="n">
        <v>16.21</v>
      </c>
      <c r="G498" s="201" t="n">
        <v>17.99</v>
      </c>
      <c r="H498" s="206"/>
      <c r="I498" s="206"/>
      <c r="J498" s="206"/>
      <c r="K498" s="206"/>
      <c r="L498" s="206"/>
      <c r="M498" s="206"/>
      <c r="N498" s="206"/>
      <c r="O498" s="206"/>
      <c r="P498" s="206"/>
      <c r="Q498" s="206"/>
      <c r="R498" s="206"/>
      <c r="S498" s="206"/>
      <c r="T498" s="206"/>
      <c r="U498" s="206"/>
      <c r="V498" s="206"/>
      <c r="W498" s="206"/>
      <c r="X498" s="206"/>
      <c r="Y498" s="206"/>
      <c r="Z498" s="206"/>
    </row>
    <row r="499" customFormat="false" ht="15" hidden="false" customHeight="false" outlineLevel="0" collapsed="false">
      <c r="A499" s="202" t="s">
        <v>1043</v>
      </c>
      <c r="B499" s="203" t="s">
        <v>1565</v>
      </c>
      <c r="C499" s="202" t="s">
        <v>1566</v>
      </c>
      <c r="D499" s="203" t="s">
        <v>7</v>
      </c>
      <c r="E499" s="204" t="n">
        <v>23.29</v>
      </c>
      <c r="F499" s="205" t="n">
        <v>2.48</v>
      </c>
      <c r="G499" s="205" t="n">
        <v>57.75</v>
      </c>
      <c r="H499" s="206"/>
      <c r="I499" s="206"/>
      <c r="J499" s="206"/>
      <c r="K499" s="206"/>
      <c r="L499" s="206"/>
      <c r="M499" s="206"/>
      <c r="N499" s="206"/>
      <c r="O499" s="206"/>
      <c r="P499" s="206"/>
      <c r="Q499" s="206"/>
      <c r="R499" s="206"/>
      <c r="S499" s="206"/>
      <c r="T499" s="206"/>
      <c r="U499" s="206"/>
      <c r="V499" s="206"/>
      <c r="W499" s="206"/>
      <c r="X499" s="206"/>
      <c r="Y499" s="206"/>
      <c r="Z499" s="206"/>
    </row>
    <row r="500" customFormat="false" ht="15" hidden="false" customHeight="false" outlineLevel="0" collapsed="false">
      <c r="A500" s="193"/>
      <c r="B500" s="194"/>
      <c r="C500" s="193"/>
      <c r="D500" s="193"/>
      <c r="E500" s="195"/>
      <c r="F500" s="196"/>
      <c r="G500" s="196"/>
      <c r="H500" s="206"/>
      <c r="I500" s="206"/>
      <c r="J500" s="206"/>
      <c r="K500" s="206"/>
      <c r="L500" s="206"/>
      <c r="M500" s="206"/>
      <c r="N500" s="206"/>
      <c r="O500" s="206"/>
      <c r="P500" s="206"/>
      <c r="Q500" s="206"/>
      <c r="R500" s="206"/>
      <c r="S500" s="206"/>
      <c r="T500" s="206"/>
      <c r="U500" s="206"/>
      <c r="V500" s="206"/>
      <c r="W500" s="206"/>
      <c r="X500" s="206"/>
      <c r="Y500" s="206"/>
      <c r="Z500" s="206"/>
    </row>
    <row r="501" customFormat="false" ht="15" hidden="false" customHeight="false" outlineLevel="0" collapsed="false">
      <c r="A501" s="183" t="s">
        <v>1567</v>
      </c>
      <c r="B501" s="184" t="s">
        <v>1028</v>
      </c>
      <c r="C501" s="183" t="s">
        <v>1029</v>
      </c>
      <c r="D501" s="184" t="s">
        <v>1030</v>
      </c>
      <c r="E501" s="185" t="s">
        <v>1031</v>
      </c>
      <c r="F501" s="197" t="s">
        <v>1032</v>
      </c>
      <c r="G501" s="197" t="s">
        <v>1033</v>
      </c>
      <c r="H501" s="206"/>
      <c r="I501" s="206"/>
      <c r="J501" s="206"/>
      <c r="K501" s="206"/>
      <c r="L501" s="206"/>
      <c r="M501" s="206"/>
      <c r="N501" s="206"/>
      <c r="O501" s="206"/>
      <c r="P501" s="206"/>
      <c r="Q501" s="206"/>
      <c r="R501" s="206"/>
      <c r="S501" s="206"/>
      <c r="T501" s="206"/>
      <c r="U501" s="206"/>
      <c r="V501" s="206"/>
      <c r="W501" s="206"/>
      <c r="X501" s="206"/>
      <c r="Y501" s="206"/>
      <c r="Z501" s="206"/>
    </row>
    <row r="502" customFormat="false" ht="15" hidden="false" customHeight="false" outlineLevel="0" collapsed="false">
      <c r="A502" s="189" t="s">
        <v>1034</v>
      </c>
      <c r="B502" s="190" t="s">
        <v>1568</v>
      </c>
      <c r="C502" s="189" t="s">
        <v>1569</v>
      </c>
      <c r="D502" s="190" t="s">
        <v>152</v>
      </c>
      <c r="E502" s="191" t="n">
        <v>1</v>
      </c>
      <c r="F502" s="192" t="n">
        <v>2.69</v>
      </c>
      <c r="G502" s="192" t="n">
        <v>2.69</v>
      </c>
      <c r="H502" s="206"/>
      <c r="I502" s="206"/>
      <c r="J502" s="206"/>
      <c r="K502" s="206"/>
      <c r="L502" s="206"/>
      <c r="M502" s="206"/>
      <c r="N502" s="206"/>
      <c r="O502" s="206"/>
      <c r="P502" s="206"/>
      <c r="Q502" s="206"/>
      <c r="R502" s="206"/>
      <c r="S502" s="206"/>
      <c r="T502" s="206"/>
      <c r="U502" s="206"/>
      <c r="V502" s="206"/>
      <c r="W502" s="206"/>
      <c r="X502" s="206"/>
      <c r="Y502" s="206"/>
      <c r="Z502" s="206"/>
    </row>
    <row r="503" customFormat="false" ht="15" hidden="false" customHeight="false" outlineLevel="0" collapsed="false">
      <c r="A503" s="198" t="s">
        <v>1040</v>
      </c>
      <c r="B503" s="199" t="s">
        <v>1549</v>
      </c>
      <c r="C503" s="198" t="s">
        <v>1550</v>
      </c>
      <c r="D503" s="199" t="s">
        <v>1147</v>
      </c>
      <c r="E503" s="200" t="n">
        <v>0.0035</v>
      </c>
      <c r="F503" s="201" t="n">
        <v>454.59</v>
      </c>
      <c r="G503" s="201" t="n">
        <v>1.59</v>
      </c>
      <c r="H503" s="206"/>
      <c r="I503" s="206"/>
      <c r="J503" s="206"/>
      <c r="K503" s="206"/>
      <c r="L503" s="206"/>
      <c r="M503" s="206"/>
      <c r="N503" s="206"/>
      <c r="O503" s="206"/>
      <c r="P503" s="206"/>
      <c r="Q503" s="206"/>
      <c r="R503" s="206"/>
      <c r="S503" s="206"/>
      <c r="T503" s="206"/>
      <c r="U503" s="206"/>
      <c r="V503" s="206"/>
      <c r="W503" s="206"/>
      <c r="X503" s="206"/>
      <c r="Y503" s="206"/>
      <c r="Z503" s="206"/>
    </row>
    <row r="504" customFormat="false" ht="15" hidden="false" customHeight="false" outlineLevel="0" collapsed="false">
      <c r="A504" s="198" t="s">
        <v>1040</v>
      </c>
      <c r="B504" s="199" t="s">
        <v>1272</v>
      </c>
      <c r="C504" s="198" t="s">
        <v>1273</v>
      </c>
      <c r="D504" s="199" t="s">
        <v>25</v>
      </c>
      <c r="E504" s="200" t="n">
        <v>0.043</v>
      </c>
      <c r="F504" s="201" t="n">
        <v>22.37</v>
      </c>
      <c r="G504" s="201" t="n">
        <v>0.96</v>
      </c>
      <c r="H504" s="206"/>
      <c r="I504" s="206"/>
      <c r="J504" s="206"/>
      <c r="K504" s="206"/>
      <c r="L504" s="206"/>
      <c r="M504" s="206"/>
      <c r="N504" s="206"/>
      <c r="O504" s="206"/>
      <c r="P504" s="206"/>
      <c r="Q504" s="206"/>
      <c r="R504" s="206"/>
      <c r="S504" s="206"/>
      <c r="T504" s="206"/>
      <c r="U504" s="206"/>
      <c r="V504" s="206"/>
      <c r="W504" s="206"/>
      <c r="X504" s="206"/>
      <c r="Y504" s="206"/>
      <c r="Z504" s="206"/>
    </row>
    <row r="505" customFormat="false" ht="15" hidden="false" customHeight="false" outlineLevel="0" collapsed="false">
      <c r="A505" s="198" t="s">
        <v>1040</v>
      </c>
      <c r="B505" s="199" t="s">
        <v>1274</v>
      </c>
      <c r="C505" s="198" t="s">
        <v>1249</v>
      </c>
      <c r="D505" s="199" t="s">
        <v>25</v>
      </c>
      <c r="E505" s="200" t="n">
        <v>0.009</v>
      </c>
      <c r="F505" s="201" t="n">
        <v>16.21</v>
      </c>
      <c r="G505" s="201" t="n">
        <v>0.14</v>
      </c>
      <c r="H505" s="206"/>
      <c r="I505" s="206"/>
      <c r="J505" s="206"/>
      <c r="K505" s="206"/>
      <c r="L505" s="206"/>
      <c r="M505" s="206"/>
      <c r="N505" s="206"/>
      <c r="O505" s="206"/>
      <c r="P505" s="206"/>
      <c r="Q505" s="206"/>
      <c r="R505" s="206"/>
      <c r="S505" s="206"/>
      <c r="T505" s="206"/>
      <c r="U505" s="206"/>
      <c r="V505" s="206"/>
      <c r="W505" s="206"/>
      <c r="X505" s="206"/>
      <c r="Y505" s="206"/>
      <c r="Z505" s="206"/>
    </row>
    <row r="506" customFormat="false" ht="15" hidden="false" customHeight="false" outlineLevel="0" collapsed="false">
      <c r="A506" s="193"/>
      <c r="B506" s="194"/>
      <c r="C506" s="193"/>
      <c r="D506" s="193"/>
      <c r="E506" s="195"/>
      <c r="F506" s="196"/>
      <c r="G506" s="196"/>
      <c r="H506" s="206"/>
      <c r="I506" s="206"/>
      <c r="J506" s="206"/>
      <c r="K506" s="206"/>
      <c r="L506" s="206"/>
      <c r="M506" s="206"/>
      <c r="N506" s="206"/>
      <c r="O506" s="206"/>
      <c r="P506" s="206"/>
      <c r="Q506" s="206"/>
      <c r="R506" s="206"/>
      <c r="S506" s="206"/>
      <c r="T506" s="206"/>
      <c r="U506" s="206"/>
      <c r="V506" s="206"/>
      <c r="W506" s="206"/>
      <c r="X506" s="206"/>
      <c r="Y506" s="206"/>
      <c r="Z506" s="206"/>
    </row>
    <row r="507" customFormat="false" ht="15" hidden="false" customHeight="false" outlineLevel="0" collapsed="false">
      <c r="A507" s="183" t="s">
        <v>1570</v>
      </c>
      <c r="B507" s="184" t="s">
        <v>1028</v>
      </c>
      <c r="C507" s="183" t="s">
        <v>1029</v>
      </c>
      <c r="D507" s="184" t="s">
        <v>1030</v>
      </c>
      <c r="E507" s="185" t="s">
        <v>1031</v>
      </c>
      <c r="F507" s="197" t="s">
        <v>1032</v>
      </c>
      <c r="G507" s="197" t="s">
        <v>1033</v>
      </c>
      <c r="H507" s="206"/>
      <c r="I507" s="206"/>
      <c r="J507" s="206"/>
      <c r="K507" s="206"/>
      <c r="L507" s="206"/>
      <c r="M507" s="206"/>
      <c r="N507" s="206"/>
      <c r="O507" s="206"/>
      <c r="P507" s="206"/>
      <c r="Q507" s="206"/>
      <c r="R507" s="206"/>
      <c r="S507" s="206"/>
      <c r="T507" s="206"/>
      <c r="U507" s="206"/>
      <c r="V507" s="206"/>
      <c r="W507" s="206"/>
      <c r="X507" s="206"/>
      <c r="Y507" s="206"/>
      <c r="Z507" s="206"/>
    </row>
    <row r="508" customFormat="false" ht="15" hidden="false" customHeight="false" outlineLevel="0" collapsed="false">
      <c r="A508" s="189" t="s">
        <v>1034</v>
      </c>
      <c r="B508" s="190" t="s">
        <v>1571</v>
      </c>
      <c r="C508" s="189" t="s">
        <v>1572</v>
      </c>
      <c r="D508" s="190" t="s">
        <v>1100</v>
      </c>
      <c r="E508" s="191" t="n">
        <v>1</v>
      </c>
      <c r="F508" s="192" t="n">
        <v>7.59</v>
      </c>
      <c r="G508" s="192" t="n">
        <v>7.59</v>
      </c>
      <c r="H508" s="206"/>
      <c r="I508" s="206"/>
      <c r="J508" s="206"/>
      <c r="K508" s="206"/>
      <c r="L508" s="206"/>
      <c r="M508" s="206"/>
      <c r="N508" s="206"/>
      <c r="O508" s="206"/>
      <c r="P508" s="206"/>
      <c r="Q508" s="206"/>
      <c r="R508" s="206"/>
      <c r="S508" s="206"/>
      <c r="T508" s="206"/>
      <c r="U508" s="206"/>
      <c r="V508" s="206"/>
      <c r="W508" s="206"/>
      <c r="X508" s="206"/>
      <c r="Y508" s="206"/>
      <c r="Z508" s="206"/>
    </row>
    <row r="509" customFormat="false" ht="15" hidden="false" customHeight="false" outlineLevel="0" collapsed="false">
      <c r="A509" s="198" t="s">
        <v>1040</v>
      </c>
      <c r="B509" s="199" t="s">
        <v>1573</v>
      </c>
      <c r="C509" s="198" t="s">
        <v>1574</v>
      </c>
      <c r="D509" s="199" t="s">
        <v>1147</v>
      </c>
      <c r="E509" s="200" t="n">
        <v>0.0042</v>
      </c>
      <c r="F509" s="201" t="n">
        <v>484.5</v>
      </c>
      <c r="G509" s="201" t="n">
        <v>2.03</v>
      </c>
      <c r="H509" s="206"/>
      <c r="I509" s="206"/>
      <c r="J509" s="206"/>
      <c r="K509" s="206"/>
      <c r="L509" s="206"/>
      <c r="M509" s="206"/>
      <c r="N509" s="206"/>
      <c r="O509" s="206"/>
      <c r="P509" s="206"/>
      <c r="Q509" s="206"/>
      <c r="R509" s="206"/>
      <c r="S509" s="206"/>
      <c r="T509" s="206"/>
      <c r="U509" s="206"/>
      <c r="V509" s="206"/>
      <c r="W509" s="206"/>
      <c r="X509" s="206"/>
      <c r="Y509" s="206"/>
      <c r="Z509" s="206"/>
    </row>
    <row r="510" customFormat="false" ht="15" hidden="false" customHeight="false" outlineLevel="0" collapsed="false">
      <c r="A510" s="198" t="s">
        <v>1040</v>
      </c>
      <c r="B510" s="199" t="s">
        <v>1272</v>
      </c>
      <c r="C510" s="198" t="s">
        <v>1273</v>
      </c>
      <c r="D510" s="199" t="s">
        <v>25</v>
      </c>
      <c r="E510" s="200" t="n">
        <v>0.183</v>
      </c>
      <c r="F510" s="201" t="n">
        <v>22.37</v>
      </c>
      <c r="G510" s="201" t="n">
        <v>4.09</v>
      </c>
      <c r="H510" s="206"/>
      <c r="I510" s="206"/>
      <c r="J510" s="206"/>
      <c r="K510" s="206"/>
      <c r="L510" s="206"/>
      <c r="M510" s="206"/>
      <c r="N510" s="206"/>
      <c r="O510" s="206"/>
      <c r="P510" s="206"/>
      <c r="Q510" s="206"/>
      <c r="R510" s="206"/>
      <c r="S510" s="206"/>
      <c r="T510" s="206"/>
      <c r="U510" s="206"/>
      <c r="V510" s="206"/>
      <c r="W510" s="206"/>
      <c r="X510" s="206"/>
      <c r="Y510" s="206"/>
      <c r="Z510" s="206"/>
    </row>
    <row r="511" customFormat="false" ht="15" hidden="false" customHeight="false" outlineLevel="0" collapsed="false">
      <c r="A511" s="198" t="s">
        <v>1040</v>
      </c>
      <c r="B511" s="199" t="s">
        <v>1274</v>
      </c>
      <c r="C511" s="198" t="s">
        <v>1249</v>
      </c>
      <c r="D511" s="199" t="s">
        <v>25</v>
      </c>
      <c r="E511" s="200" t="n">
        <v>0.091</v>
      </c>
      <c r="F511" s="201" t="n">
        <v>16.21</v>
      </c>
      <c r="G511" s="201" t="n">
        <v>1.47</v>
      </c>
      <c r="H511" s="206"/>
      <c r="I511" s="206"/>
      <c r="J511" s="206"/>
      <c r="K511" s="206"/>
      <c r="L511" s="206"/>
      <c r="M511" s="206"/>
      <c r="N511" s="206"/>
      <c r="O511" s="206"/>
      <c r="P511" s="206"/>
      <c r="Q511" s="206"/>
      <c r="R511" s="206"/>
      <c r="S511" s="206"/>
      <c r="T511" s="206"/>
      <c r="U511" s="206"/>
      <c r="V511" s="206"/>
      <c r="W511" s="206"/>
      <c r="X511" s="206"/>
      <c r="Y511" s="206"/>
      <c r="Z511" s="206"/>
    </row>
    <row r="512" customFormat="false" ht="15" hidden="false" customHeight="false" outlineLevel="0" collapsed="false">
      <c r="A512" s="193"/>
      <c r="B512" s="194"/>
      <c r="C512" s="193"/>
      <c r="D512" s="193"/>
      <c r="E512" s="195"/>
      <c r="F512" s="196"/>
      <c r="G512" s="196"/>
      <c r="H512" s="206"/>
      <c r="I512" s="206"/>
      <c r="J512" s="206"/>
      <c r="K512" s="206"/>
      <c r="L512" s="206"/>
      <c r="M512" s="206"/>
      <c r="N512" s="206"/>
      <c r="O512" s="206"/>
      <c r="P512" s="206"/>
      <c r="Q512" s="206"/>
      <c r="R512" s="206"/>
      <c r="S512" s="206"/>
      <c r="T512" s="206"/>
      <c r="U512" s="206"/>
      <c r="V512" s="206"/>
      <c r="W512" s="206"/>
      <c r="X512" s="206"/>
      <c r="Y512" s="206"/>
      <c r="Z512" s="206"/>
    </row>
    <row r="513" customFormat="false" ht="15" hidden="false" customHeight="false" outlineLevel="0" collapsed="false">
      <c r="A513" s="183" t="s">
        <v>1575</v>
      </c>
      <c r="B513" s="184" t="s">
        <v>1028</v>
      </c>
      <c r="C513" s="183" t="s">
        <v>1029</v>
      </c>
      <c r="D513" s="184" t="s">
        <v>1030</v>
      </c>
      <c r="E513" s="185" t="s">
        <v>1031</v>
      </c>
      <c r="F513" s="197" t="s">
        <v>1032</v>
      </c>
      <c r="G513" s="197" t="s">
        <v>1033</v>
      </c>
      <c r="H513" s="206"/>
      <c r="I513" s="206"/>
      <c r="J513" s="206"/>
      <c r="K513" s="206"/>
      <c r="L513" s="206"/>
      <c r="M513" s="206"/>
      <c r="N513" s="206"/>
      <c r="O513" s="206"/>
      <c r="P513" s="206"/>
      <c r="Q513" s="206"/>
      <c r="R513" s="206"/>
      <c r="S513" s="206"/>
      <c r="T513" s="206"/>
      <c r="U513" s="206"/>
      <c r="V513" s="206"/>
      <c r="W513" s="206"/>
      <c r="X513" s="206"/>
      <c r="Y513" s="206"/>
      <c r="Z513" s="206"/>
    </row>
    <row r="514" customFormat="false" ht="15" hidden="false" customHeight="false" outlineLevel="0" collapsed="false">
      <c r="A514" s="189" t="s">
        <v>1034</v>
      </c>
      <c r="B514" s="190" t="s">
        <v>1576</v>
      </c>
      <c r="C514" s="189" t="s">
        <v>1577</v>
      </c>
      <c r="D514" s="190" t="s">
        <v>1100</v>
      </c>
      <c r="E514" s="191" t="n">
        <v>1</v>
      </c>
      <c r="F514" s="192" t="n">
        <v>31.81</v>
      </c>
      <c r="G514" s="192" t="n">
        <v>31.81</v>
      </c>
      <c r="H514" s="206"/>
      <c r="I514" s="206"/>
      <c r="J514" s="206"/>
      <c r="K514" s="206"/>
      <c r="L514" s="206"/>
      <c r="M514" s="206"/>
      <c r="N514" s="206"/>
      <c r="O514" s="206"/>
      <c r="P514" s="206"/>
      <c r="Q514" s="206"/>
      <c r="R514" s="206"/>
      <c r="S514" s="206"/>
      <c r="T514" s="206"/>
      <c r="U514" s="206"/>
      <c r="V514" s="206"/>
      <c r="W514" s="206"/>
      <c r="X514" s="206"/>
      <c r="Y514" s="206"/>
      <c r="Z514" s="206"/>
    </row>
    <row r="515" customFormat="false" ht="15" hidden="false" customHeight="false" outlineLevel="0" collapsed="false">
      <c r="A515" s="198" t="s">
        <v>1040</v>
      </c>
      <c r="B515" s="199" t="s">
        <v>1578</v>
      </c>
      <c r="C515" s="198" t="s">
        <v>1579</v>
      </c>
      <c r="D515" s="199" t="s">
        <v>1100</v>
      </c>
      <c r="E515" s="200" t="n">
        <v>0.7349</v>
      </c>
      <c r="F515" s="201" t="n">
        <v>34.25</v>
      </c>
      <c r="G515" s="201" t="n">
        <v>7.87</v>
      </c>
      <c r="H515" s="206"/>
      <c r="I515" s="206"/>
      <c r="J515" s="206"/>
      <c r="K515" s="206"/>
      <c r="L515" s="206"/>
      <c r="M515" s="206"/>
      <c r="N515" s="206"/>
      <c r="O515" s="206"/>
      <c r="P515" s="206"/>
      <c r="Q515" s="206"/>
      <c r="R515" s="206"/>
      <c r="S515" s="206"/>
      <c r="T515" s="206"/>
      <c r="U515" s="206"/>
      <c r="V515" s="206"/>
      <c r="W515" s="206"/>
      <c r="X515" s="206"/>
      <c r="Y515" s="206"/>
      <c r="Z515" s="206"/>
    </row>
    <row r="516" customFormat="false" ht="15" hidden="false" customHeight="false" outlineLevel="0" collapsed="false">
      <c r="A516" s="198" t="s">
        <v>1040</v>
      </c>
      <c r="B516" s="199" t="s">
        <v>1580</v>
      </c>
      <c r="C516" s="198" t="s">
        <v>1581</v>
      </c>
      <c r="D516" s="199" t="s">
        <v>1100</v>
      </c>
      <c r="E516" s="200" t="n">
        <v>0.2298</v>
      </c>
      <c r="F516" s="201" t="n">
        <v>30.03</v>
      </c>
      <c r="G516" s="201" t="n">
        <v>1.06</v>
      </c>
      <c r="H516" s="206"/>
      <c r="I516" s="206"/>
      <c r="J516" s="206"/>
      <c r="K516" s="206"/>
      <c r="L516" s="206"/>
      <c r="M516" s="206"/>
      <c r="N516" s="206"/>
      <c r="O516" s="206"/>
      <c r="P516" s="206"/>
      <c r="Q516" s="206"/>
      <c r="R516" s="206"/>
      <c r="S516" s="206"/>
      <c r="T516" s="206"/>
      <c r="U516" s="206"/>
      <c r="V516" s="206"/>
      <c r="W516" s="206"/>
      <c r="X516" s="206"/>
      <c r="Y516" s="206"/>
      <c r="Z516" s="206"/>
    </row>
    <row r="517" customFormat="false" ht="15" hidden="false" customHeight="false" outlineLevel="0" collapsed="false">
      <c r="A517" s="198" t="s">
        <v>1040</v>
      </c>
      <c r="B517" s="199" t="s">
        <v>1582</v>
      </c>
      <c r="C517" s="198" t="s">
        <v>1583</v>
      </c>
      <c r="D517" s="199" t="s">
        <v>1100</v>
      </c>
      <c r="E517" s="200" t="n">
        <v>0.0353</v>
      </c>
      <c r="F517" s="201" t="n">
        <v>31.14</v>
      </c>
      <c r="G517" s="201" t="n">
        <v>22.88</v>
      </c>
      <c r="H517" s="206"/>
      <c r="I517" s="206"/>
      <c r="J517" s="206"/>
      <c r="K517" s="206"/>
      <c r="L517" s="206"/>
      <c r="M517" s="206"/>
      <c r="N517" s="206"/>
      <c r="O517" s="206"/>
      <c r="P517" s="206"/>
      <c r="Q517" s="206"/>
      <c r="R517" s="206"/>
      <c r="S517" s="206"/>
      <c r="T517" s="206"/>
      <c r="U517" s="206"/>
      <c r="V517" s="206"/>
      <c r="W517" s="206"/>
      <c r="X517" s="206"/>
      <c r="Y517" s="206"/>
      <c r="Z517" s="206"/>
    </row>
    <row r="518" customFormat="false" ht="15" hidden="false" customHeight="false" outlineLevel="0" collapsed="false">
      <c r="A518" s="193"/>
      <c r="B518" s="194"/>
      <c r="C518" s="193"/>
      <c r="D518" s="193"/>
      <c r="E518" s="195"/>
      <c r="F518" s="196"/>
      <c r="G518" s="196"/>
      <c r="H518" s="206"/>
      <c r="I518" s="206"/>
      <c r="J518" s="206"/>
      <c r="K518" s="206"/>
      <c r="L518" s="206"/>
      <c r="M518" s="206"/>
      <c r="N518" s="206"/>
      <c r="O518" s="206"/>
      <c r="P518" s="206"/>
      <c r="Q518" s="206"/>
      <c r="R518" s="206"/>
      <c r="S518" s="206"/>
      <c r="T518" s="206"/>
      <c r="U518" s="206"/>
      <c r="V518" s="206"/>
      <c r="W518" s="206"/>
      <c r="X518" s="206"/>
      <c r="Y518" s="206"/>
      <c r="Z518" s="206"/>
    </row>
    <row r="519" customFormat="false" ht="15" hidden="false" customHeight="false" outlineLevel="0" collapsed="false">
      <c r="A519" s="183" t="s">
        <v>1584</v>
      </c>
      <c r="B519" s="184" t="s">
        <v>1028</v>
      </c>
      <c r="C519" s="183" t="s">
        <v>1029</v>
      </c>
      <c r="D519" s="184" t="s">
        <v>1030</v>
      </c>
      <c r="E519" s="185" t="s">
        <v>1031</v>
      </c>
      <c r="F519" s="197" t="s">
        <v>1032</v>
      </c>
      <c r="G519" s="197" t="s">
        <v>1033</v>
      </c>
      <c r="H519" s="206"/>
      <c r="I519" s="206"/>
      <c r="J519" s="206"/>
      <c r="K519" s="206"/>
      <c r="L519" s="206"/>
      <c r="M519" s="206"/>
      <c r="N519" s="206"/>
      <c r="O519" s="206"/>
      <c r="P519" s="206"/>
      <c r="Q519" s="206"/>
      <c r="R519" s="206"/>
      <c r="S519" s="206"/>
      <c r="T519" s="206"/>
      <c r="U519" s="206"/>
      <c r="V519" s="206"/>
      <c r="W519" s="206"/>
      <c r="X519" s="206"/>
      <c r="Y519" s="206"/>
      <c r="Z519" s="206"/>
    </row>
    <row r="520" customFormat="false" ht="15" hidden="false" customHeight="false" outlineLevel="0" collapsed="false">
      <c r="A520" s="189" t="s">
        <v>1034</v>
      </c>
      <c r="B520" s="190" t="s">
        <v>1585</v>
      </c>
      <c r="C520" s="189" t="s">
        <v>1586</v>
      </c>
      <c r="D520" s="190" t="s">
        <v>1100</v>
      </c>
      <c r="E520" s="191" t="n">
        <v>1</v>
      </c>
      <c r="F520" s="192" t="n">
        <v>48.43</v>
      </c>
      <c r="G520" s="192" t="n">
        <v>48.43</v>
      </c>
      <c r="H520" s="206"/>
      <c r="I520" s="206"/>
      <c r="J520" s="206"/>
      <c r="K520" s="206"/>
      <c r="L520" s="206"/>
      <c r="M520" s="206"/>
      <c r="N520" s="206"/>
      <c r="O520" s="206"/>
      <c r="P520" s="206"/>
      <c r="Q520" s="206"/>
      <c r="R520" s="206"/>
      <c r="S520" s="206"/>
      <c r="T520" s="206"/>
      <c r="U520" s="206"/>
      <c r="V520" s="206"/>
      <c r="W520" s="206"/>
      <c r="X520" s="206"/>
      <c r="Y520" s="206"/>
      <c r="Z520" s="206"/>
    </row>
    <row r="521" customFormat="false" ht="15" hidden="false" customHeight="false" outlineLevel="0" collapsed="false">
      <c r="A521" s="198" t="s">
        <v>1040</v>
      </c>
      <c r="B521" s="199" t="s">
        <v>1528</v>
      </c>
      <c r="C521" s="198" t="s">
        <v>1529</v>
      </c>
      <c r="D521" s="199" t="s">
        <v>1147</v>
      </c>
      <c r="E521" s="200" t="n">
        <v>0.0314</v>
      </c>
      <c r="F521" s="201" t="n">
        <v>475.24</v>
      </c>
      <c r="G521" s="201" t="n">
        <v>14.92</v>
      </c>
      <c r="H521" s="206"/>
      <c r="I521" s="206"/>
      <c r="J521" s="206"/>
      <c r="K521" s="206"/>
      <c r="L521" s="206"/>
      <c r="M521" s="206"/>
      <c r="N521" s="206"/>
      <c r="O521" s="206"/>
      <c r="P521" s="206"/>
      <c r="Q521" s="206"/>
      <c r="R521" s="206"/>
      <c r="S521" s="206"/>
      <c r="T521" s="206"/>
      <c r="U521" s="206"/>
      <c r="V521" s="206"/>
      <c r="W521" s="206"/>
      <c r="X521" s="206"/>
      <c r="Y521" s="206"/>
      <c r="Z521" s="206"/>
    </row>
    <row r="522" customFormat="false" ht="15" hidden="false" customHeight="false" outlineLevel="0" collapsed="false">
      <c r="A522" s="198" t="s">
        <v>1040</v>
      </c>
      <c r="B522" s="199" t="s">
        <v>1272</v>
      </c>
      <c r="C522" s="198" t="s">
        <v>1273</v>
      </c>
      <c r="D522" s="199" t="s">
        <v>25</v>
      </c>
      <c r="E522" s="200" t="n">
        <v>0.78</v>
      </c>
      <c r="F522" s="201" t="n">
        <v>22.37</v>
      </c>
      <c r="G522" s="201" t="n">
        <v>17.44</v>
      </c>
      <c r="H522" s="206"/>
      <c r="I522" s="206"/>
      <c r="J522" s="206"/>
      <c r="K522" s="206"/>
      <c r="L522" s="206"/>
      <c r="M522" s="206"/>
      <c r="N522" s="206"/>
      <c r="O522" s="206"/>
      <c r="P522" s="206"/>
      <c r="Q522" s="206"/>
      <c r="R522" s="206"/>
      <c r="S522" s="206"/>
      <c r="T522" s="206"/>
      <c r="U522" s="206"/>
      <c r="V522" s="206"/>
      <c r="W522" s="206"/>
      <c r="X522" s="206"/>
      <c r="Y522" s="206"/>
      <c r="Z522" s="206"/>
    </row>
    <row r="523" customFormat="false" ht="15" hidden="false" customHeight="false" outlineLevel="0" collapsed="false">
      <c r="A523" s="198" t="s">
        <v>1040</v>
      </c>
      <c r="B523" s="199" t="s">
        <v>1274</v>
      </c>
      <c r="C523" s="198" t="s">
        <v>1249</v>
      </c>
      <c r="D523" s="199" t="s">
        <v>25</v>
      </c>
      <c r="E523" s="200" t="n">
        <v>0.78</v>
      </c>
      <c r="F523" s="201" t="n">
        <v>16.21</v>
      </c>
      <c r="G523" s="201" t="n">
        <v>12.64</v>
      </c>
      <c r="H523" s="206"/>
      <c r="I523" s="206"/>
      <c r="J523" s="206"/>
      <c r="K523" s="206"/>
      <c r="L523" s="206"/>
      <c r="M523" s="206"/>
      <c r="N523" s="206"/>
      <c r="O523" s="206"/>
      <c r="P523" s="206"/>
      <c r="Q523" s="206"/>
      <c r="R523" s="206"/>
      <c r="S523" s="206"/>
      <c r="T523" s="206"/>
      <c r="U523" s="206"/>
      <c r="V523" s="206"/>
      <c r="W523" s="206"/>
      <c r="X523" s="206"/>
      <c r="Y523" s="206"/>
      <c r="Z523" s="206"/>
    </row>
    <row r="524" customFormat="false" ht="15" hidden="false" customHeight="false" outlineLevel="0" collapsed="false">
      <c r="A524" s="202" t="s">
        <v>1043</v>
      </c>
      <c r="B524" s="203" t="s">
        <v>1587</v>
      </c>
      <c r="C524" s="202" t="s">
        <v>1588</v>
      </c>
      <c r="D524" s="203" t="s">
        <v>1100</v>
      </c>
      <c r="E524" s="204" t="n">
        <v>0.1388</v>
      </c>
      <c r="F524" s="205" t="n">
        <v>24.72</v>
      </c>
      <c r="G524" s="205" t="n">
        <v>3.43</v>
      </c>
      <c r="H524" s="206"/>
      <c r="I524" s="206"/>
      <c r="J524" s="206"/>
      <c r="K524" s="206"/>
      <c r="L524" s="206"/>
      <c r="M524" s="206"/>
      <c r="N524" s="206"/>
      <c r="O524" s="206"/>
      <c r="P524" s="206"/>
      <c r="Q524" s="206"/>
      <c r="R524" s="206"/>
      <c r="S524" s="206"/>
      <c r="T524" s="206"/>
      <c r="U524" s="206"/>
      <c r="V524" s="206"/>
      <c r="W524" s="206"/>
      <c r="X524" s="206"/>
      <c r="Y524" s="206"/>
      <c r="Z524" s="206"/>
    </row>
    <row r="525" customFormat="false" ht="15" hidden="false" customHeight="false" outlineLevel="0" collapsed="false">
      <c r="A525" s="193"/>
      <c r="B525" s="194"/>
      <c r="C525" s="193"/>
      <c r="D525" s="193"/>
      <c r="E525" s="195"/>
      <c r="F525" s="196"/>
      <c r="G525" s="196"/>
      <c r="H525" s="206"/>
      <c r="I525" s="206"/>
      <c r="J525" s="206"/>
      <c r="K525" s="206"/>
      <c r="L525" s="206"/>
      <c r="M525" s="206"/>
      <c r="N525" s="206"/>
      <c r="O525" s="206"/>
      <c r="P525" s="206"/>
      <c r="Q525" s="206"/>
      <c r="R525" s="206"/>
      <c r="S525" s="206"/>
      <c r="T525" s="206"/>
      <c r="U525" s="206"/>
      <c r="V525" s="206"/>
      <c r="W525" s="206"/>
      <c r="X525" s="206"/>
      <c r="Y525" s="206"/>
      <c r="Z525" s="206"/>
    </row>
    <row r="526" customFormat="false" ht="15" hidden="false" customHeight="false" outlineLevel="0" collapsed="false">
      <c r="A526" s="183" t="s">
        <v>1589</v>
      </c>
      <c r="B526" s="184" t="s">
        <v>1028</v>
      </c>
      <c r="C526" s="183" t="s">
        <v>1029</v>
      </c>
      <c r="D526" s="184" t="s">
        <v>1030</v>
      </c>
      <c r="E526" s="185" t="s">
        <v>1031</v>
      </c>
      <c r="F526" s="197" t="s">
        <v>1032</v>
      </c>
      <c r="G526" s="197" t="s">
        <v>1033</v>
      </c>
      <c r="H526" s="206"/>
      <c r="I526" s="206"/>
      <c r="J526" s="206"/>
      <c r="K526" s="206"/>
      <c r="L526" s="206"/>
      <c r="M526" s="206"/>
      <c r="N526" s="206"/>
      <c r="O526" s="206"/>
      <c r="P526" s="206"/>
      <c r="Q526" s="206"/>
      <c r="R526" s="206"/>
      <c r="S526" s="206"/>
      <c r="T526" s="206"/>
      <c r="U526" s="206"/>
      <c r="V526" s="206"/>
      <c r="W526" s="206"/>
      <c r="X526" s="206"/>
      <c r="Y526" s="206"/>
      <c r="Z526" s="206"/>
    </row>
    <row r="527" customFormat="false" ht="15" hidden="false" customHeight="false" outlineLevel="0" collapsed="false">
      <c r="A527" s="189" t="s">
        <v>1034</v>
      </c>
      <c r="B527" s="190" t="s">
        <v>1590</v>
      </c>
      <c r="C527" s="189" t="s">
        <v>1591</v>
      </c>
      <c r="D527" s="190" t="s">
        <v>1100</v>
      </c>
      <c r="E527" s="191" t="n">
        <v>1</v>
      </c>
      <c r="F527" s="192" t="n">
        <v>60.21</v>
      </c>
      <c r="G527" s="192" t="n">
        <v>60.21</v>
      </c>
      <c r="H527" s="206"/>
      <c r="I527" s="206"/>
      <c r="J527" s="206"/>
      <c r="K527" s="206"/>
      <c r="L527" s="206"/>
      <c r="M527" s="206"/>
      <c r="N527" s="206"/>
      <c r="O527" s="206"/>
      <c r="P527" s="206"/>
      <c r="Q527" s="206"/>
      <c r="R527" s="206"/>
      <c r="S527" s="206"/>
      <c r="T527" s="206"/>
      <c r="U527" s="206"/>
      <c r="V527" s="206"/>
      <c r="W527" s="206"/>
      <c r="X527" s="206"/>
      <c r="Y527" s="206"/>
      <c r="Z527" s="206"/>
    </row>
    <row r="528" customFormat="false" ht="15" hidden="false" customHeight="false" outlineLevel="0" collapsed="false">
      <c r="A528" s="198" t="s">
        <v>1040</v>
      </c>
      <c r="B528" s="199" t="s">
        <v>1592</v>
      </c>
      <c r="C528" s="198" t="s">
        <v>1593</v>
      </c>
      <c r="D528" s="199" t="s">
        <v>1100</v>
      </c>
      <c r="E528" s="200" t="n">
        <v>0.4674</v>
      </c>
      <c r="F528" s="201" t="n">
        <v>62.22</v>
      </c>
      <c r="G528" s="201" t="n">
        <v>29.08</v>
      </c>
      <c r="H528" s="206"/>
      <c r="I528" s="206"/>
      <c r="J528" s="206"/>
      <c r="K528" s="206"/>
      <c r="L528" s="206"/>
      <c r="M528" s="206"/>
      <c r="N528" s="206"/>
      <c r="O528" s="206"/>
      <c r="P528" s="206"/>
      <c r="Q528" s="206"/>
      <c r="R528" s="206"/>
      <c r="S528" s="206"/>
      <c r="T528" s="206"/>
      <c r="U528" s="206"/>
      <c r="V528" s="206"/>
      <c r="W528" s="206"/>
      <c r="X528" s="206"/>
      <c r="Y528" s="206"/>
      <c r="Z528" s="206"/>
    </row>
    <row r="529" customFormat="false" ht="15" hidden="false" customHeight="false" outlineLevel="0" collapsed="false">
      <c r="A529" s="198" t="s">
        <v>1040</v>
      </c>
      <c r="B529" s="199" t="s">
        <v>1594</v>
      </c>
      <c r="C529" s="198" t="s">
        <v>1595</v>
      </c>
      <c r="D529" s="199" t="s">
        <v>1100</v>
      </c>
      <c r="E529" s="200" t="n">
        <v>0.2826</v>
      </c>
      <c r="F529" s="201" t="n">
        <v>54.98</v>
      </c>
      <c r="G529" s="201" t="n">
        <v>15.53</v>
      </c>
      <c r="H529" s="206"/>
      <c r="I529" s="206"/>
      <c r="J529" s="206"/>
      <c r="K529" s="206"/>
      <c r="L529" s="206"/>
      <c r="M529" s="206"/>
      <c r="N529" s="206"/>
      <c r="O529" s="206"/>
      <c r="P529" s="206"/>
      <c r="Q529" s="206"/>
      <c r="R529" s="206"/>
      <c r="S529" s="206"/>
      <c r="T529" s="206"/>
      <c r="U529" s="206"/>
      <c r="V529" s="206"/>
      <c r="W529" s="206"/>
      <c r="X529" s="206"/>
      <c r="Y529" s="206"/>
      <c r="Z529" s="206"/>
    </row>
    <row r="530" customFormat="false" ht="15" hidden="false" customHeight="false" outlineLevel="0" collapsed="false">
      <c r="A530" s="198" t="s">
        <v>1040</v>
      </c>
      <c r="B530" s="199" t="s">
        <v>1596</v>
      </c>
      <c r="C530" s="198" t="s">
        <v>1597</v>
      </c>
      <c r="D530" s="199" t="s">
        <v>1100</v>
      </c>
      <c r="E530" s="200" t="n">
        <v>0.069</v>
      </c>
      <c r="F530" s="201" t="n">
        <v>64.77</v>
      </c>
      <c r="G530" s="201" t="n">
        <v>4.46</v>
      </c>
      <c r="H530" s="206"/>
      <c r="I530" s="206"/>
      <c r="J530" s="206"/>
      <c r="K530" s="206"/>
      <c r="L530" s="206"/>
      <c r="M530" s="206"/>
      <c r="N530" s="206"/>
      <c r="O530" s="206"/>
      <c r="P530" s="206"/>
      <c r="Q530" s="206"/>
      <c r="R530" s="206"/>
      <c r="S530" s="206"/>
      <c r="T530" s="206"/>
      <c r="U530" s="206"/>
      <c r="V530" s="206"/>
      <c r="W530" s="206"/>
      <c r="X530" s="206"/>
      <c r="Y530" s="206"/>
      <c r="Z530" s="206"/>
    </row>
    <row r="531" customFormat="false" ht="15" hidden="false" customHeight="false" outlineLevel="0" collapsed="false">
      <c r="A531" s="198" t="s">
        <v>1040</v>
      </c>
      <c r="B531" s="199" t="s">
        <v>1598</v>
      </c>
      <c r="C531" s="198" t="s">
        <v>1599</v>
      </c>
      <c r="D531" s="199" t="s">
        <v>1100</v>
      </c>
      <c r="E531" s="200" t="n">
        <v>0.181</v>
      </c>
      <c r="F531" s="201" t="n">
        <v>61.58</v>
      </c>
      <c r="G531" s="201" t="n">
        <v>11.14</v>
      </c>
      <c r="H531" s="206"/>
      <c r="I531" s="206"/>
      <c r="J531" s="206"/>
      <c r="K531" s="206"/>
      <c r="L531" s="206"/>
      <c r="M531" s="206"/>
      <c r="N531" s="206"/>
      <c r="O531" s="206"/>
      <c r="P531" s="206"/>
      <c r="Q531" s="206"/>
      <c r="R531" s="206"/>
      <c r="S531" s="206"/>
      <c r="T531" s="206"/>
      <c r="U531" s="206"/>
      <c r="V531" s="206"/>
      <c r="W531" s="206"/>
      <c r="X531" s="206"/>
      <c r="Y531" s="206"/>
      <c r="Z531" s="206"/>
    </row>
    <row r="532" customFormat="false" ht="15" hidden="false" customHeight="false" outlineLevel="0" collapsed="false">
      <c r="A532" s="193"/>
      <c r="B532" s="194"/>
      <c r="C532" s="193"/>
      <c r="D532" s="193"/>
      <c r="E532" s="195"/>
      <c r="F532" s="196"/>
      <c r="G532" s="196"/>
      <c r="H532" s="206"/>
      <c r="I532" s="206"/>
      <c r="J532" s="206"/>
      <c r="K532" s="206"/>
      <c r="L532" s="206"/>
      <c r="M532" s="206"/>
      <c r="N532" s="206"/>
      <c r="O532" s="206"/>
      <c r="P532" s="206"/>
      <c r="Q532" s="206"/>
      <c r="R532" s="206"/>
      <c r="S532" s="206"/>
      <c r="T532" s="206"/>
      <c r="U532" s="206"/>
      <c r="V532" s="206"/>
      <c r="W532" s="206"/>
      <c r="X532" s="206"/>
      <c r="Y532" s="206"/>
      <c r="Z532" s="206"/>
    </row>
    <row r="533" customFormat="false" ht="15" hidden="false" customHeight="false" outlineLevel="0" collapsed="false">
      <c r="A533" s="183" t="s">
        <v>1600</v>
      </c>
      <c r="B533" s="184" t="s">
        <v>1028</v>
      </c>
      <c r="C533" s="183" t="s">
        <v>1029</v>
      </c>
      <c r="D533" s="184" t="s">
        <v>1030</v>
      </c>
      <c r="E533" s="185" t="s">
        <v>1031</v>
      </c>
      <c r="F533" s="197" t="s">
        <v>1032</v>
      </c>
      <c r="G533" s="197" t="s">
        <v>1033</v>
      </c>
      <c r="H533" s="206"/>
      <c r="I533" s="206"/>
      <c r="J533" s="206"/>
      <c r="K533" s="206"/>
      <c r="L533" s="206"/>
      <c r="M533" s="206"/>
      <c r="N533" s="206"/>
      <c r="O533" s="206"/>
      <c r="P533" s="206"/>
      <c r="Q533" s="206"/>
      <c r="R533" s="206"/>
      <c r="S533" s="206"/>
      <c r="T533" s="206"/>
      <c r="U533" s="206"/>
      <c r="V533" s="206"/>
      <c r="W533" s="206"/>
      <c r="X533" s="206"/>
      <c r="Y533" s="206"/>
      <c r="Z533" s="206"/>
    </row>
    <row r="534" customFormat="false" ht="15" hidden="false" customHeight="false" outlineLevel="0" collapsed="false">
      <c r="A534" s="189" t="s">
        <v>1034</v>
      </c>
      <c r="B534" s="190" t="s">
        <v>1601</v>
      </c>
      <c r="C534" s="189" t="s">
        <v>1602</v>
      </c>
      <c r="D534" s="190" t="s">
        <v>1100</v>
      </c>
      <c r="E534" s="191" t="n">
        <v>1</v>
      </c>
      <c r="F534" s="192" t="n">
        <v>84.25</v>
      </c>
      <c r="G534" s="192" t="n">
        <v>84.25</v>
      </c>
      <c r="H534" s="206"/>
      <c r="I534" s="206"/>
      <c r="J534" s="206"/>
      <c r="K534" s="206"/>
      <c r="L534" s="206"/>
      <c r="M534" s="206"/>
      <c r="N534" s="206"/>
      <c r="O534" s="206"/>
      <c r="P534" s="206"/>
      <c r="Q534" s="206"/>
      <c r="R534" s="206"/>
      <c r="S534" s="206"/>
      <c r="T534" s="206"/>
      <c r="U534" s="206"/>
      <c r="V534" s="206"/>
      <c r="W534" s="206"/>
      <c r="X534" s="206"/>
      <c r="Y534" s="206"/>
      <c r="Z534" s="206"/>
    </row>
    <row r="535" customFormat="false" ht="15" hidden="false" customHeight="false" outlineLevel="0" collapsed="false">
      <c r="A535" s="198" t="s">
        <v>1040</v>
      </c>
      <c r="B535" s="199" t="s">
        <v>1603</v>
      </c>
      <c r="C535" s="198" t="s">
        <v>1604</v>
      </c>
      <c r="D535" s="199" t="s">
        <v>25</v>
      </c>
      <c r="E535" s="200" t="n">
        <v>0.4994</v>
      </c>
      <c r="F535" s="201" t="n">
        <v>18.64</v>
      </c>
      <c r="G535" s="201" t="n">
        <v>9.3</v>
      </c>
      <c r="H535" s="206"/>
      <c r="I535" s="206"/>
      <c r="J535" s="206"/>
      <c r="K535" s="206"/>
      <c r="L535" s="206"/>
      <c r="M535" s="206"/>
      <c r="N535" s="206"/>
      <c r="O535" s="206"/>
      <c r="P535" s="206"/>
      <c r="Q535" s="206"/>
      <c r="R535" s="206"/>
      <c r="S535" s="206"/>
      <c r="T535" s="206"/>
      <c r="U535" s="206"/>
      <c r="V535" s="206"/>
      <c r="W535" s="206"/>
      <c r="X535" s="206"/>
      <c r="Y535" s="206"/>
      <c r="Z535" s="206"/>
    </row>
    <row r="536" customFormat="false" ht="15" hidden="false" customHeight="false" outlineLevel="0" collapsed="false">
      <c r="A536" s="202" t="s">
        <v>1043</v>
      </c>
      <c r="B536" s="203" t="s">
        <v>1605</v>
      </c>
      <c r="C536" s="202" t="s">
        <v>1606</v>
      </c>
      <c r="D536" s="203" t="s">
        <v>65</v>
      </c>
      <c r="E536" s="204" t="n">
        <v>0.0426</v>
      </c>
      <c r="F536" s="205" t="n">
        <v>31.25</v>
      </c>
      <c r="G536" s="205" t="n">
        <v>1.33</v>
      </c>
      <c r="H536" s="206"/>
      <c r="I536" s="206"/>
      <c r="J536" s="206"/>
      <c r="K536" s="206"/>
      <c r="L536" s="206"/>
      <c r="M536" s="206"/>
      <c r="N536" s="206"/>
      <c r="O536" s="206"/>
      <c r="P536" s="206"/>
      <c r="Q536" s="206"/>
      <c r="R536" s="206"/>
      <c r="S536" s="206"/>
      <c r="T536" s="206"/>
      <c r="U536" s="206"/>
      <c r="V536" s="206"/>
      <c r="W536" s="206"/>
      <c r="X536" s="206"/>
      <c r="Y536" s="206"/>
      <c r="Z536" s="206"/>
    </row>
    <row r="537" customFormat="false" ht="15" hidden="false" customHeight="false" outlineLevel="0" collapsed="false">
      <c r="A537" s="202" t="s">
        <v>1043</v>
      </c>
      <c r="B537" s="203" t="s">
        <v>1607</v>
      </c>
      <c r="C537" s="202" t="s">
        <v>1608</v>
      </c>
      <c r="D537" s="203" t="s">
        <v>1100</v>
      </c>
      <c r="E537" s="204" t="n">
        <v>1.0956</v>
      </c>
      <c r="F537" s="205" t="n">
        <v>40.53</v>
      </c>
      <c r="G537" s="205" t="n">
        <v>44.4</v>
      </c>
      <c r="H537" s="206"/>
      <c r="I537" s="206"/>
      <c r="J537" s="206"/>
      <c r="K537" s="206"/>
      <c r="L537" s="206"/>
      <c r="M537" s="206"/>
      <c r="N537" s="206"/>
      <c r="O537" s="206"/>
      <c r="P537" s="206"/>
      <c r="Q537" s="206"/>
      <c r="R537" s="206"/>
      <c r="S537" s="206"/>
      <c r="T537" s="206"/>
      <c r="U537" s="206"/>
      <c r="V537" s="206"/>
      <c r="W537" s="206"/>
      <c r="X537" s="206"/>
      <c r="Y537" s="206"/>
      <c r="Z537" s="206"/>
    </row>
    <row r="538" customFormat="false" ht="15" hidden="false" customHeight="false" outlineLevel="0" collapsed="false">
      <c r="A538" s="202" t="s">
        <v>1043</v>
      </c>
      <c r="B538" s="203" t="s">
        <v>1609</v>
      </c>
      <c r="C538" s="202" t="s">
        <v>1610</v>
      </c>
      <c r="D538" s="203" t="s">
        <v>1534</v>
      </c>
      <c r="E538" s="204" t="n">
        <v>0.0333</v>
      </c>
      <c r="F538" s="205" t="n">
        <v>0.29</v>
      </c>
      <c r="G538" s="205" t="n">
        <v>0.63</v>
      </c>
      <c r="H538" s="206"/>
      <c r="I538" s="206"/>
      <c r="J538" s="206"/>
      <c r="K538" s="206"/>
      <c r="L538" s="206"/>
      <c r="M538" s="206"/>
      <c r="N538" s="206"/>
      <c r="O538" s="206"/>
      <c r="P538" s="206"/>
      <c r="Q538" s="206"/>
      <c r="R538" s="206"/>
      <c r="S538" s="206"/>
      <c r="T538" s="206"/>
      <c r="U538" s="206"/>
      <c r="V538" s="206"/>
      <c r="W538" s="206"/>
      <c r="X538" s="206"/>
      <c r="Y538" s="206"/>
      <c r="Z538" s="206"/>
    </row>
    <row r="539" customFormat="false" ht="15" hidden="false" customHeight="false" outlineLevel="0" collapsed="false">
      <c r="A539" s="202" t="s">
        <v>1043</v>
      </c>
      <c r="B539" s="203" t="s">
        <v>1611</v>
      </c>
      <c r="C539" s="202" t="s">
        <v>1612</v>
      </c>
      <c r="D539" s="203" t="s">
        <v>7</v>
      </c>
      <c r="E539" s="204" t="n">
        <v>2.1912</v>
      </c>
      <c r="F539" s="205" t="n">
        <v>33.33</v>
      </c>
      <c r="G539" s="205" t="n">
        <v>0.43</v>
      </c>
      <c r="H539" s="206"/>
      <c r="I539" s="206"/>
      <c r="J539" s="206"/>
      <c r="K539" s="206"/>
      <c r="L539" s="206"/>
      <c r="M539" s="206"/>
      <c r="N539" s="206"/>
      <c r="O539" s="206"/>
      <c r="P539" s="206"/>
      <c r="Q539" s="206"/>
      <c r="R539" s="206"/>
      <c r="S539" s="206"/>
      <c r="T539" s="206"/>
      <c r="U539" s="206"/>
      <c r="V539" s="206"/>
      <c r="W539" s="206"/>
      <c r="X539" s="206"/>
      <c r="Y539" s="206"/>
      <c r="Z539" s="206"/>
    </row>
    <row r="540" customFormat="false" ht="15" hidden="false" customHeight="false" outlineLevel="0" collapsed="false">
      <c r="A540" s="202" t="s">
        <v>1043</v>
      </c>
      <c r="B540" s="203" t="s">
        <v>1613</v>
      </c>
      <c r="C540" s="202" t="s">
        <v>1614</v>
      </c>
      <c r="D540" s="203" t="s">
        <v>1534</v>
      </c>
      <c r="E540" s="204" t="n">
        <v>0.0132</v>
      </c>
      <c r="F540" s="205" t="n">
        <v>57.14</v>
      </c>
      <c r="G540" s="205" t="n">
        <v>1.9</v>
      </c>
      <c r="H540" s="206"/>
      <c r="I540" s="206"/>
      <c r="J540" s="206"/>
      <c r="K540" s="206"/>
      <c r="L540" s="206"/>
      <c r="M540" s="206"/>
      <c r="N540" s="206"/>
      <c r="O540" s="206"/>
      <c r="P540" s="206"/>
      <c r="Q540" s="206"/>
      <c r="R540" s="206"/>
      <c r="S540" s="206"/>
      <c r="T540" s="206"/>
      <c r="U540" s="206"/>
      <c r="V540" s="206"/>
      <c r="W540" s="206"/>
      <c r="X540" s="206"/>
      <c r="Y540" s="206"/>
      <c r="Z540" s="206"/>
    </row>
    <row r="541" customFormat="false" ht="15" hidden="false" customHeight="false" outlineLevel="0" collapsed="false">
      <c r="A541" s="202" t="s">
        <v>1043</v>
      </c>
      <c r="B541" s="203" t="s">
        <v>1615</v>
      </c>
      <c r="C541" s="202" t="s">
        <v>1616</v>
      </c>
      <c r="D541" s="203" t="s">
        <v>7</v>
      </c>
      <c r="E541" s="204" t="n">
        <v>1.3265</v>
      </c>
      <c r="F541" s="205" t="n">
        <v>2.27</v>
      </c>
      <c r="G541" s="205" t="n">
        <v>3.01</v>
      </c>
      <c r="H541" s="206"/>
      <c r="I541" s="206"/>
      <c r="J541" s="206"/>
      <c r="K541" s="206"/>
      <c r="L541" s="206"/>
      <c r="M541" s="206"/>
      <c r="N541" s="206"/>
      <c r="O541" s="206"/>
      <c r="P541" s="206"/>
      <c r="Q541" s="206"/>
      <c r="R541" s="206"/>
      <c r="S541" s="206"/>
      <c r="T541" s="206"/>
      <c r="U541" s="206"/>
      <c r="V541" s="206"/>
      <c r="W541" s="206"/>
      <c r="X541" s="206"/>
      <c r="Y541" s="206"/>
      <c r="Z541" s="206"/>
    </row>
    <row r="542" customFormat="false" ht="15" hidden="false" customHeight="false" outlineLevel="0" collapsed="false">
      <c r="A542" s="202" t="s">
        <v>1043</v>
      </c>
      <c r="B542" s="203" t="s">
        <v>1617</v>
      </c>
      <c r="C542" s="202" t="s">
        <v>1618</v>
      </c>
      <c r="D542" s="203" t="s">
        <v>152</v>
      </c>
      <c r="E542" s="204" t="n">
        <v>3.8499</v>
      </c>
      <c r="F542" s="205" t="n">
        <v>6.04</v>
      </c>
      <c r="G542" s="205" t="n">
        <v>23.25</v>
      </c>
      <c r="H542" s="206"/>
      <c r="I542" s="206"/>
      <c r="J542" s="206"/>
      <c r="K542" s="206"/>
      <c r="L542" s="206"/>
      <c r="M542" s="206"/>
      <c r="N542" s="206"/>
      <c r="O542" s="206"/>
      <c r="P542" s="206"/>
      <c r="Q542" s="206"/>
      <c r="R542" s="206"/>
      <c r="S542" s="206"/>
      <c r="T542" s="206"/>
      <c r="U542" s="206"/>
      <c r="V542" s="206"/>
      <c r="W542" s="206"/>
      <c r="X542" s="206"/>
      <c r="Y542" s="206"/>
      <c r="Z542" s="206"/>
    </row>
    <row r="543" customFormat="false" ht="15" hidden="false" customHeight="false" outlineLevel="0" collapsed="false">
      <c r="A543" s="193"/>
      <c r="B543" s="194"/>
      <c r="C543" s="193"/>
      <c r="D543" s="193"/>
      <c r="E543" s="195"/>
      <c r="F543" s="196"/>
      <c r="G543" s="196"/>
      <c r="H543" s="206"/>
      <c r="I543" s="206"/>
      <c r="J543" s="206"/>
      <c r="K543" s="206"/>
      <c r="L543" s="206"/>
      <c r="M543" s="206"/>
      <c r="N543" s="206"/>
      <c r="O543" s="206"/>
      <c r="P543" s="206"/>
      <c r="Q543" s="206"/>
      <c r="R543" s="206"/>
      <c r="S543" s="206"/>
      <c r="T543" s="206"/>
      <c r="U543" s="206"/>
      <c r="V543" s="206"/>
      <c r="W543" s="206"/>
      <c r="X543" s="206"/>
      <c r="Y543" s="206"/>
      <c r="Z543" s="206"/>
    </row>
    <row r="544" customFormat="false" ht="15" hidden="false" customHeight="false" outlineLevel="0" collapsed="false">
      <c r="A544" s="183" t="s">
        <v>1619</v>
      </c>
      <c r="B544" s="184" t="s">
        <v>1028</v>
      </c>
      <c r="C544" s="183" t="s">
        <v>1029</v>
      </c>
      <c r="D544" s="184" t="s">
        <v>1030</v>
      </c>
      <c r="E544" s="185" t="s">
        <v>1031</v>
      </c>
      <c r="F544" s="197" t="s">
        <v>1032</v>
      </c>
      <c r="G544" s="197" t="s">
        <v>1033</v>
      </c>
      <c r="H544" s="206"/>
      <c r="I544" s="206"/>
      <c r="J544" s="206"/>
      <c r="K544" s="206"/>
      <c r="L544" s="206"/>
      <c r="M544" s="206"/>
      <c r="N544" s="206"/>
      <c r="O544" s="206"/>
      <c r="P544" s="206"/>
      <c r="Q544" s="206"/>
      <c r="R544" s="206"/>
      <c r="S544" s="206"/>
      <c r="T544" s="206"/>
      <c r="U544" s="206"/>
      <c r="V544" s="206"/>
      <c r="W544" s="206"/>
      <c r="X544" s="206"/>
      <c r="Y544" s="206"/>
      <c r="Z544" s="206"/>
    </row>
    <row r="545" customFormat="false" ht="15" hidden="false" customHeight="false" outlineLevel="0" collapsed="false">
      <c r="A545" s="189" t="s">
        <v>1034</v>
      </c>
      <c r="B545" s="190" t="s">
        <v>1113</v>
      </c>
      <c r="C545" s="189" t="s">
        <v>1114</v>
      </c>
      <c r="D545" s="190" t="s">
        <v>1100</v>
      </c>
      <c r="E545" s="191" t="n">
        <v>1</v>
      </c>
      <c r="F545" s="192" t="n">
        <v>12.77</v>
      </c>
      <c r="G545" s="192" t="n">
        <v>12.77</v>
      </c>
      <c r="H545" s="206"/>
      <c r="I545" s="206"/>
      <c r="J545" s="206"/>
      <c r="K545" s="206"/>
      <c r="L545" s="206"/>
      <c r="M545" s="206"/>
      <c r="N545" s="206"/>
      <c r="O545" s="206"/>
      <c r="P545" s="206"/>
      <c r="Q545" s="206"/>
      <c r="R545" s="206"/>
      <c r="S545" s="206"/>
      <c r="T545" s="206"/>
      <c r="U545" s="206"/>
      <c r="V545" s="206"/>
      <c r="W545" s="206"/>
      <c r="X545" s="206"/>
      <c r="Y545" s="206"/>
      <c r="Z545" s="206"/>
    </row>
    <row r="546" customFormat="false" ht="15" hidden="false" customHeight="false" outlineLevel="0" collapsed="false">
      <c r="A546" s="198" t="s">
        <v>1040</v>
      </c>
      <c r="B546" s="199" t="s">
        <v>1274</v>
      </c>
      <c r="C546" s="198" t="s">
        <v>1249</v>
      </c>
      <c r="D546" s="199" t="s">
        <v>25</v>
      </c>
      <c r="E546" s="200" t="n">
        <v>0.069</v>
      </c>
      <c r="F546" s="201" t="n">
        <v>23.43</v>
      </c>
      <c r="G546" s="201" t="n">
        <v>4.38</v>
      </c>
      <c r="H546" s="206"/>
      <c r="I546" s="206"/>
      <c r="J546" s="206"/>
      <c r="K546" s="206"/>
      <c r="L546" s="206"/>
      <c r="M546" s="206"/>
      <c r="N546" s="206"/>
      <c r="O546" s="206"/>
      <c r="P546" s="206"/>
      <c r="Q546" s="206"/>
      <c r="R546" s="206"/>
      <c r="S546" s="206"/>
      <c r="T546" s="206"/>
      <c r="U546" s="206"/>
      <c r="V546" s="206"/>
      <c r="W546" s="206"/>
      <c r="X546" s="206"/>
      <c r="Y546" s="206"/>
      <c r="Z546" s="206"/>
    </row>
    <row r="547" customFormat="false" ht="15" hidden="false" customHeight="false" outlineLevel="0" collapsed="false">
      <c r="A547" s="198" t="s">
        <v>1040</v>
      </c>
      <c r="B547" s="199" t="s">
        <v>1441</v>
      </c>
      <c r="C547" s="198" t="s">
        <v>1442</v>
      </c>
      <c r="D547" s="199" t="s">
        <v>25</v>
      </c>
      <c r="E547" s="200" t="n">
        <v>0.187</v>
      </c>
      <c r="F547" s="201" t="n">
        <v>16.21</v>
      </c>
      <c r="G547" s="201" t="n">
        <v>1.11</v>
      </c>
      <c r="H547" s="206"/>
      <c r="I547" s="206"/>
      <c r="J547" s="206"/>
      <c r="K547" s="206"/>
      <c r="L547" s="206"/>
      <c r="M547" s="206"/>
      <c r="N547" s="206"/>
      <c r="O547" s="206"/>
      <c r="P547" s="206"/>
      <c r="Q547" s="206"/>
      <c r="R547" s="206"/>
      <c r="S547" s="206"/>
      <c r="T547" s="206"/>
      <c r="U547" s="206"/>
      <c r="V547" s="206"/>
      <c r="W547" s="206"/>
      <c r="X547" s="206"/>
      <c r="Y547" s="206"/>
      <c r="Z547" s="206"/>
    </row>
    <row r="548" customFormat="false" ht="15" hidden="false" customHeight="false" outlineLevel="0" collapsed="false">
      <c r="A548" s="202" t="s">
        <v>1043</v>
      </c>
      <c r="B548" s="203" t="s">
        <v>1620</v>
      </c>
      <c r="C548" s="202" t="s">
        <v>1621</v>
      </c>
      <c r="D548" s="203" t="s">
        <v>1352</v>
      </c>
      <c r="E548" s="204" t="n">
        <v>0.33</v>
      </c>
      <c r="F548" s="205" t="n">
        <v>22.08</v>
      </c>
      <c r="G548" s="205" t="n">
        <v>7.28</v>
      </c>
      <c r="H548" s="206"/>
      <c r="I548" s="206"/>
      <c r="J548" s="206"/>
      <c r="K548" s="206"/>
      <c r="L548" s="206"/>
      <c r="M548" s="206"/>
      <c r="N548" s="206"/>
      <c r="O548" s="206"/>
      <c r="P548" s="206"/>
      <c r="Q548" s="206"/>
      <c r="R548" s="206"/>
      <c r="S548" s="206"/>
      <c r="T548" s="206"/>
      <c r="U548" s="206"/>
      <c r="V548" s="206"/>
      <c r="W548" s="206"/>
      <c r="X548" s="206"/>
      <c r="Y548" s="206"/>
      <c r="Z548" s="206"/>
    </row>
    <row r="549" customFormat="false" ht="15" hidden="false" customHeight="false" outlineLevel="0" collapsed="false">
      <c r="A549" s="193"/>
      <c r="B549" s="194"/>
      <c r="C549" s="193"/>
      <c r="D549" s="193"/>
      <c r="E549" s="195"/>
      <c r="F549" s="196"/>
      <c r="G549" s="196"/>
      <c r="H549" s="206"/>
      <c r="I549" s="206"/>
      <c r="J549" s="206"/>
      <c r="K549" s="206"/>
      <c r="L549" s="206"/>
      <c r="M549" s="206"/>
      <c r="N549" s="206"/>
      <c r="O549" s="206"/>
      <c r="P549" s="206"/>
      <c r="Q549" s="206"/>
      <c r="R549" s="206"/>
      <c r="S549" s="206"/>
      <c r="T549" s="206"/>
      <c r="U549" s="206"/>
      <c r="V549" s="206"/>
      <c r="W549" s="206"/>
      <c r="X549" s="206"/>
      <c r="Y549" s="206"/>
      <c r="Z549" s="206"/>
    </row>
    <row r="550" customFormat="false" ht="15" hidden="false" customHeight="false" outlineLevel="0" collapsed="false">
      <c r="A550" s="183" t="s">
        <v>1622</v>
      </c>
      <c r="B550" s="184" t="s">
        <v>1028</v>
      </c>
      <c r="C550" s="183" t="s">
        <v>1029</v>
      </c>
      <c r="D550" s="184" t="s">
        <v>1030</v>
      </c>
      <c r="E550" s="185" t="s">
        <v>1031</v>
      </c>
      <c r="F550" s="197" t="s">
        <v>1032</v>
      </c>
      <c r="G550" s="197" t="s">
        <v>1033</v>
      </c>
      <c r="H550" s="206"/>
      <c r="I550" s="206"/>
      <c r="J550" s="206"/>
      <c r="K550" s="206"/>
      <c r="L550" s="206"/>
      <c r="M550" s="206"/>
      <c r="N550" s="206"/>
      <c r="O550" s="206"/>
      <c r="P550" s="206"/>
      <c r="Q550" s="206"/>
      <c r="R550" s="206"/>
      <c r="S550" s="206"/>
      <c r="T550" s="206"/>
      <c r="U550" s="206"/>
      <c r="V550" s="206"/>
      <c r="W550" s="206"/>
      <c r="X550" s="206"/>
      <c r="Y550" s="206"/>
      <c r="Z550" s="206"/>
    </row>
    <row r="551" customFormat="false" ht="15" hidden="false" customHeight="false" outlineLevel="0" collapsed="false">
      <c r="A551" s="189" t="s">
        <v>1034</v>
      </c>
      <c r="B551" s="190" t="s">
        <v>1623</v>
      </c>
      <c r="C551" s="189" t="s">
        <v>1624</v>
      </c>
      <c r="D551" s="190" t="s">
        <v>1100</v>
      </c>
      <c r="E551" s="191" t="n">
        <v>1</v>
      </c>
      <c r="F551" s="192" t="n">
        <v>2.73</v>
      </c>
      <c r="G551" s="192" t="n">
        <v>2.73</v>
      </c>
      <c r="H551" s="206"/>
      <c r="I551" s="206"/>
      <c r="J551" s="206"/>
      <c r="K551" s="206"/>
      <c r="L551" s="206"/>
      <c r="M551" s="206"/>
      <c r="N551" s="206"/>
      <c r="O551" s="206"/>
      <c r="P551" s="206"/>
      <c r="Q551" s="206"/>
      <c r="R551" s="206"/>
      <c r="S551" s="206"/>
      <c r="T551" s="206"/>
      <c r="U551" s="206"/>
      <c r="V551" s="206"/>
      <c r="W551" s="206"/>
      <c r="X551" s="206"/>
      <c r="Y551" s="206"/>
      <c r="Z551" s="206"/>
    </row>
    <row r="552" customFormat="false" ht="15" hidden="false" customHeight="false" outlineLevel="0" collapsed="false">
      <c r="A552" s="198" t="s">
        <v>1040</v>
      </c>
      <c r="B552" s="199" t="s">
        <v>1274</v>
      </c>
      <c r="C552" s="198" t="s">
        <v>1249</v>
      </c>
      <c r="D552" s="199" t="s">
        <v>25</v>
      </c>
      <c r="E552" s="200" t="n">
        <v>0.014</v>
      </c>
      <c r="F552" s="201" t="n">
        <v>23.43</v>
      </c>
      <c r="G552" s="201" t="n">
        <v>0.91</v>
      </c>
      <c r="H552" s="206"/>
      <c r="I552" s="206"/>
      <c r="J552" s="206"/>
      <c r="K552" s="206"/>
      <c r="L552" s="206"/>
      <c r="M552" s="206"/>
      <c r="N552" s="206"/>
      <c r="O552" s="206"/>
      <c r="P552" s="206"/>
      <c r="Q552" s="206"/>
      <c r="R552" s="206"/>
      <c r="S552" s="206"/>
      <c r="T552" s="206"/>
      <c r="U552" s="206"/>
      <c r="V552" s="206"/>
      <c r="W552" s="206"/>
      <c r="X552" s="206"/>
      <c r="Y552" s="206"/>
      <c r="Z552" s="206"/>
    </row>
    <row r="553" customFormat="false" ht="15" hidden="false" customHeight="false" outlineLevel="0" collapsed="false">
      <c r="A553" s="198" t="s">
        <v>1040</v>
      </c>
      <c r="B553" s="199" t="s">
        <v>1441</v>
      </c>
      <c r="C553" s="198" t="s">
        <v>1442</v>
      </c>
      <c r="D553" s="199" t="s">
        <v>25</v>
      </c>
      <c r="E553" s="200" t="n">
        <v>0.039</v>
      </c>
      <c r="F553" s="201" t="n">
        <v>16.21</v>
      </c>
      <c r="G553" s="201" t="n">
        <v>0.22</v>
      </c>
      <c r="H553" s="206"/>
      <c r="I553" s="206"/>
      <c r="J553" s="206"/>
      <c r="K553" s="206"/>
      <c r="L553" s="206"/>
      <c r="M553" s="206"/>
      <c r="N553" s="206"/>
      <c r="O553" s="206"/>
      <c r="P553" s="206"/>
      <c r="Q553" s="206"/>
      <c r="R553" s="206"/>
      <c r="S553" s="206"/>
      <c r="T553" s="206"/>
      <c r="U553" s="206"/>
      <c r="V553" s="206"/>
      <c r="W553" s="206"/>
      <c r="X553" s="206"/>
      <c r="Y553" s="206"/>
      <c r="Z553" s="206"/>
    </row>
    <row r="554" customFormat="false" ht="15" hidden="false" customHeight="false" outlineLevel="0" collapsed="false">
      <c r="A554" s="202" t="s">
        <v>1043</v>
      </c>
      <c r="B554" s="203" t="s">
        <v>1625</v>
      </c>
      <c r="C554" s="202" t="s">
        <v>1626</v>
      </c>
      <c r="D554" s="203" t="s">
        <v>1352</v>
      </c>
      <c r="E554" s="204" t="n">
        <v>0.16</v>
      </c>
      <c r="F554" s="205" t="n">
        <v>10.04</v>
      </c>
      <c r="G554" s="205" t="n">
        <v>1.6</v>
      </c>
      <c r="H554" s="206"/>
      <c r="I554" s="206"/>
      <c r="J554" s="206"/>
      <c r="K554" s="206"/>
      <c r="L554" s="206"/>
      <c r="M554" s="206"/>
      <c r="N554" s="206"/>
      <c r="O554" s="206"/>
      <c r="P554" s="206"/>
      <c r="Q554" s="206"/>
      <c r="R554" s="206"/>
      <c r="S554" s="206"/>
      <c r="T554" s="206"/>
      <c r="U554" s="206"/>
      <c r="V554" s="206"/>
      <c r="W554" s="206"/>
      <c r="X554" s="206"/>
      <c r="Y554" s="206"/>
      <c r="Z554" s="206"/>
    </row>
    <row r="555" customFormat="false" ht="15" hidden="false" customHeight="false" outlineLevel="0" collapsed="false">
      <c r="A555" s="193"/>
      <c r="B555" s="194"/>
      <c r="C555" s="193"/>
      <c r="D555" s="193"/>
      <c r="E555" s="195"/>
      <c r="F555" s="196"/>
      <c r="G555" s="196"/>
      <c r="H555" s="206"/>
      <c r="I555" s="206"/>
      <c r="J555" s="206"/>
      <c r="K555" s="206"/>
      <c r="L555" s="206"/>
      <c r="M555" s="206"/>
      <c r="N555" s="206"/>
      <c r="O555" s="206"/>
      <c r="P555" s="206"/>
      <c r="Q555" s="206"/>
      <c r="R555" s="206"/>
      <c r="S555" s="206"/>
      <c r="T555" s="206"/>
      <c r="U555" s="206"/>
      <c r="V555" s="206"/>
      <c r="W555" s="206"/>
      <c r="X555" s="206"/>
      <c r="Y555" s="206"/>
      <c r="Z555" s="206"/>
    </row>
    <row r="556" customFormat="false" ht="15" hidden="false" customHeight="false" outlineLevel="0" collapsed="false">
      <c r="A556" s="183" t="s">
        <v>1627</v>
      </c>
      <c r="B556" s="184" t="s">
        <v>1028</v>
      </c>
      <c r="C556" s="183" t="s">
        <v>1029</v>
      </c>
      <c r="D556" s="184" t="s">
        <v>1030</v>
      </c>
      <c r="E556" s="185" t="s">
        <v>1031</v>
      </c>
      <c r="F556" s="197" t="s">
        <v>1032</v>
      </c>
      <c r="G556" s="197" t="s">
        <v>1033</v>
      </c>
      <c r="H556" s="206"/>
      <c r="I556" s="206"/>
      <c r="J556" s="206"/>
      <c r="K556" s="206"/>
      <c r="L556" s="206"/>
      <c r="M556" s="206"/>
      <c r="N556" s="206"/>
      <c r="O556" s="206"/>
      <c r="P556" s="206"/>
      <c r="Q556" s="206"/>
      <c r="R556" s="206"/>
      <c r="S556" s="206"/>
      <c r="T556" s="206"/>
      <c r="U556" s="206"/>
      <c r="V556" s="206"/>
      <c r="W556" s="206"/>
      <c r="X556" s="206"/>
      <c r="Y556" s="206"/>
      <c r="Z556" s="206"/>
    </row>
    <row r="557" customFormat="false" ht="15" hidden="false" customHeight="false" outlineLevel="0" collapsed="false">
      <c r="A557" s="189" t="s">
        <v>1034</v>
      </c>
      <c r="B557" s="190" t="s">
        <v>1628</v>
      </c>
      <c r="C557" s="189" t="s">
        <v>1629</v>
      </c>
      <c r="D557" s="190" t="s">
        <v>1100</v>
      </c>
      <c r="E557" s="191" t="n">
        <v>1</v>
      </c>
      <c r="F557" s="192" t="n">
        <v>13.93</v>
      </c>
      <c r="G557" s="192" t="n">
        <v>13.93</v>
      </c>
      <c r="H557" s="206"/>
      <c r="I557" s="206"/>
      <c r="J557" s="206"/>
      <c r="K557" s="206"/>
      <c r="L557" s="206"/>
      <c r="M557" s="206"/>
      <c r="N557" s="206"/>
      <c r="O557" s="206"/>
      <c r="P557" s="206"/>
      <c r="Q557" s="206"/>
      <c r="R557" s="206"/>
      <c r="S557" s="206"/>
      <c r="T557" s="206"/>
      <c r="U557" s="206"/>
      <c r="V557" s="206"/>
      <c r="W557" s="206"/>
      <c r="X557" s="206"/>
      <c r="Y557" s="206"/>
      <c r="Z557" s="206"/>
    </row>
    <row r="558" customFormat="false" ht="15" hidden="false" customHeight="false" outlineLevel="0" collapsed="false">
      <c r="A558" s="198" t="s">
        <v>1040</v>
      </c>
      <c r="B558" s="199" t="s">
        <v>1441</v>
      </c>
      <c r="C558" s="198" t="s">
        <v>1442</v>
      </c>
      <c r="D558" s="199" t="s">
        <v>25</v>
      </c>
      <c r="E558" s="200" t="n">
        <v>0.3805</v>
      </c>
      <c r="F558" s="201" t="n">
        <v>23.43</v>
      </c>
      <c r="G558" s="201" t="n">
        <v>8.91</v>
      </c>
      <c r="H558" s="206"/>
      <c r="I558" s="206"/>
      <c r="J558" s="206"/>
      <c r="K558" s="206"/>
      <c r="L558" s="206"/>
      <c r="M558" s="206"/>
      <c r="N558" s="206"/>
      <c r="O558" s="206"/>
      <c r="P558" s="206"/>
      <c r="Q558" s="206"/>
      <c r="R558" s="206"/>
      <c r="S558" s="206"/>
      <c r="T558" s="206"/>
      <c r="U558" s="206"/>
      <c r="V558" s="206"/>
      <c r="W558" s="206"/>
      <c r="X558" s="206"/>
      <c r="Y558" s="206"/>
      <c r="Z558" s="206"/>
    </row>
    <row r="559" customFormat="false" ht="15" hidden="false" customHeight="false" outlineLevel="0" collapsed="false">
      <c r="A559" s="202" t="s">
        <v>1043</v>
      </c>
      <c r="B559" s="203" t="s">
        <v>1443</v>
      </c>
      <c r="C559" s="202" t="s">
        <v>1444</v>
      </c>
      <c r="D559" s="203" t="s">
        <v>1352</v>
      </c>
      <c r="E559" s="204" t="n">
        <v>0.013</v>
      </c>
      <c r="F559" s="205" t="n">
        <v>20.91</v>
      </c>
      <c r="G559" s="205" t="n">
        <v>0.27</v>
      </c>
      <c r="H559" s="206"/>
      <c r="I559" s="206"/>
      <c r="J559" s="206"/>
      <c r="K559" s="206"/>
      <c r="L559" s="206"/>
      <c r="M559" s="206"/>
      <c r="N559" s="206"/>
      <c r="O559" s="206"/>
      <c r="P559" s="206"/>
      <c r="Q559" s="206"/>
      <c r="R559" s="206"/>
      <c r="S559" s="206"/>
      <c r="T559" s="206"/>
      <c r="U559" s="206"/>
      <c r="V559" s="206"/>
      <c r="W559" s="206"/>
      <c r="X559" s="206"/>
      <c r="Y559" s="206"/>
      <c r="Z559" s="206"/>
    </row>
    <row r="560" customFormat="false" ht="15" hidden="false" customHeight="false" outlineLevel="0" collapsed="false">
      <c r="A560" s="202" t="s">
        <v>1043</v>
      </c>
      <c r="B560" s="203" t="s">
        <v>1630</v>
      </c>
      <c r="C560" s="202" t="s">
        <v>1631</v>
      </c>
      <c r="D560" s="203" t="s">
        <v>1352</v>
      </c>
      <c r="E560" s="204" t="n">
        <v>0.13</v>
      </c>
      <c r="F560" s="205" t="n">
        <v>36.58</v>
      </c>
      <c r="G560" s="205" t="n">
        <v>4.75</v>
      </c>
      <c r="H560" s="206"/>
      <c r="I560" s="206"/>
      <c r="J560" s="206"/>
      <c r="K560" s="206"/>
      <c r="L560" s="206"/>
      <c r="M560" s="206"/>
      <c r="N560" s="206"/>
      <c r="O560" s="206"/>
      <c r="P560" s="206"/>
      <c r="Q560" s="206"/>
      <c r="R560" s="206"/>
      <c r="S560" s="206"/>
      <c r="T560" s="206"/>
      <c r="U560" s="206"/>
      <c r="V560" s="206"/>
      <c r="W560" s="206"/>
      <c r="X560" s="206"/>
      <c r="Y560" s="206"/>
      <c r="Z560" s="206"/>
    </row>
    <row r="561" customFormat="false" ht="15" hidden="false" customHeight="false" outlineLevel="0" collapsed="false">
      <c r="A561" s="193"/>
      <c r="B561" s="194"/>
      <c r="C561" s="193"/>
      <c r="D561" s="193"/>
      <c r="E561" s="195"/>
      <c r="F561" s="196"/>
      <c r="G561" s="196"/>
      <c r="H561" s="206"/>
      <c r="I561" s="206"/>
      <c r="J561" s="206"/>
      <c r="K561" s="206"/>
      <c r="L561" s="206"/>
      <c r="M561" s="206"/>
      <c r="N561" s="206"/>
      <c r="O561" s="206"/>
      <c r="P561" s="206"/>
      <c r="Q561" s="206"/>
      <c r="R561" s="206"/>
      <c r="S561" s="206"/>
      <c r="T561" s="206"/>
      <c r="U561" s="206"/>
      <c r="V561" s="206"/>
      <c r="W561" s="206"/>
      <c r="X561" s="206"/>
      <c r="Y561" s="206"/>
      <c r="Z561" s="206"/>
    </row>
    <row r="562" customFormat="false" ht="15" hidden="false" customHeight="false" outlineLevel="0" collapsed="false">
      <c r="A562" s="207" t="n">
        <v>37048</v>
      </c>
      <c r="B562" s="184" t="s">
        <v>1028</v>
      </c>
      <c r="C562" s="183" t="s">
        <v>1029</v>
      </c>
      <c r="D562" s="184" t="s">
        <v>1030</v>
      </c>
      <c r="E562" s="185" t="s">
        <v>1031</v>
      </c>
      <c r="F562" s="197" t="s">
        <v>1032</v>
      </c>
      <c r="G562" s="197" t="s">
        <v>1033</v>
      </c>
      <c r="H562" s="206"/>
      <c r="I562" s="206"/>
      <c r="J562" s="206"/>
      <c r="K562" s="206"/>
      <c r="L562" s="206"/>
      <c r="M562" s="206"/>
      <c r="N562" s="206"/>
      <c r="O562" s="206"/>
      <c r="P562" s="206"/>
      <c r="Q562" s="206"/>
      <c r="R562" s="206"/>
      <c r="S562" s="206"/>
      <c r="T562" s="206"/>
      <c r="U562" s="206"/>
      <c r="V562" s="206"/>
      <c r="W562" s="206"/>
      <c r="X562" s="206"/>
      <c r="Y562" s="206"/>
      <c r="Z562" s="206"/>
    </row>
    <row r="563" customFormat="false" ht="15" hidden="false" customHeight="false" outlineLevel="0" collapsed="false">
      <c r="A563" s="189" t="s">
        <v>1034</v>
      </c>
      <c r="B563" s="190" t="s">
        <v>1632</v>
      </c>
      <c r="C563" s="189" t="s">
        <v>1633</v>
      </c>
      <c r="D563" s="190" t="s">
        <v>1100</v>
      </c>
      <c r="E563" s="191" t="n">
        <v>1</v>
      </c>
      <c r="F563" s="192" t="n">
        <v>15.04</v>
      </c>
      <c r="G563" s="192" t="n">
        <v>15.04</v>
      </c>
      <c r="H563" s="206"/>
      <c r="I563" s="206"/>
      <c r="J563" s="206"/>
      <c r="K563" s="206"/>
      <c r="L563" s="206"/>
      <c r="M563" s="206"/>
      <c r="N563" s="206"/>
      <c r="O563" s="206"/>
      <c r="P563" s="206"/>
      <c r="Q563" s="206"/>
      <c r="R563" s="206"/>
      <c r="S563" s="206"/>
      <c r="T563" s="206"/>
      <c r="U563" s="206"/>
      <c r="V563" s="206"/>
      <c r="W563" s="206"/>
      <c r="X563" s="206"/>
      <c r="Y563" s="206"/>
      <c r="Z563" s="206"/>
    </row>
    <row r="564" customFormat="false" ht="15" hidden="false" customHeight="false" outlineLevel="0" collapsed="false">
      <c r="A564" s="198" t="s">
        <v>1040</v>
      </c>
      <c r="B564" s="199" t="s">
        <v>1274</v>
      </c>
      <c r="C564" s="198" t="s">
        <v>1249</v>
      </c>
      <c r="D564" s="199" t="s">
        <v>25</v>
      </c>
      <c r="E564" s="200" t="n">
        <v>0.044</v>
      </c>
      <c r="F564" s="201" t="n">
        <v>23.43</v>
      </c>
      <c r="G564" s="201" t="n">
        <v>4.12</v>
      </c>
      <c r="H564" s="206"/>
      <c r="I564" s="206"/>
      <c r="J564" s="206"/>
      <c r="K564" s="206"/>
      <c r="L564" s="206"/>
      <c r="M564" s="206"/>
      <c r="N564" s="206"/>
      <c r="O564" s="206"/>
      <c r="P564" s="206"/>
      <c r="Q564" s="206"/>
      <c r="R564" s="206"/>
      <c r="S564" s="206"/>
      <c r="T564" s="206"/>
      <c r="U564" s="206"/>
      <c r="V564" s="206"/>
      <c r="W564" s="206"/>
      <c r="X564" s="206"/>
      <c r="Y564" s="206"/>
      <c r="Z564" s="206"/>
    </row>
    <row r="565" customFormat="false" ht="15" hidden="false" customHeight="false" outlineLevel="0" collapsed="false">
      <c r="A565" s="198" t="s">
        <v>1040</v>
      </c>
      <c r="B565" s="199" t="s">
        <v>1441</v>
      </c>
      <c r="C565" s="198" t="s">
        <v>1442</v>
      </c>
      <c r="D565" s="199" t="s">
        <v>25</v>
      </c>
      <c r="E565" s="200" t="n">
        <v>0.176</v>
      </c>
      <c r="F565" s="201" t="n">
        <v>16.21</v>
      </c>
      <c r="G565" s="201" t="n">
        <v>0.71</v>
      </c>
      <c r="H565" s="206"/>
      <c r="I565" s="206"/>
      <c r="J565" s="206"/>
      <c r="K565" s="206"/>
      <c r="L565" s="206"/>
      <c r="M565" s="206"/>
      <c r="N565" s="206"/>
      <c r="O565" s="206"/>
      <c r="P565" s="206"/>
      <c r="Q565" s="206"/>
      <c r="R565" s="206"/>
      <c r="S565" s="206"/>
      <c r="T565" s="206"/>
      <c r="U565" s="206"/>
      <c r="V565" s="206"/>
      <c r="W565" s="206"/>
      <c r="X565" s="206"/>
      <c r="Y565" s="206"/>
      <c r="Z565" s="206"/>
    </row>
    <row r="566" customFormat="false" ht="15" hidden="false" customHeight="false" outlineLevel="0" collapsed="false">
      <c r="A566" s="202" t="s">
        <v>1043</v>
      </c>
      <c r="B566" s="203" t="s">
        <v>1634</v>
      </c>
      <c r="C566" s="202" t="s">
        <v>1635</v>
      </c>
      <c r="D566" s="203" t="s">
        <v>65</v>
      </c>
      <c r="E566" s="204" t="n">
        <v>1.938</v>
      </c>
      <c r="F566" s="205" t="n">
        <v>5.27</v>
      </c>
      <c r="G566" s="205" t="n">
        <v>10.21</v>
      </c>
      <c r="H566" s="206"/>
      <c r="I566" s="206"/>
      <c r="J566" s="206"/>
      <c r="K566" s="206"/>
      <c r="L566" s="206"/>
      <c r="M566" s="206"/>
      <c r="N566" s="206"/>
      <c r="O566" s="206"/>
      <c r="P566" s="206"/>
      <c r="Q566" s="206"/>
      <c r="R566" s="206"/>
      <c r="S566" s="206"/>
      <c r="T566" s="206"/>
      <c r="U566" s="206"/>
      <c r="V566" s="206"/>
      <c r="W566" s="206"/>
      <c r="X566" s="206"/>
      <c r="Y566" s="206"/>
      <c r="Z566" s="206"/>
    </row>
    <row r="567" customFormat="false" ht="15" hidden="false" customHeight="false" outlineLevel="0" collapsed="false">
      <c r="A567" s="193"/>
      <c r="B567" s="194"/>
      <c r="C567" s="193"/>
      <c r="D567" s="193"/>
      <c r="E567" s="195"/>
      <c r="F567" s="196"/>
      <c r="G567" s="196"/>
      <c r="H567" s="206"/>
      <c r="I567" s="206"/>
      <c r="J567" s="206"/>
      <c r="K567" s="206"/>
      <c r="L567" s="206"/>
      <c r="M567" s="206"/>
      <c r="N567" s="206"/>
      <c r="O567" s="206"/>
      <c r="P567" s="206"/>
      <c r="Q567" s="206"/>
      <c r="R567" s="206"/>
      <c r="S567" s="206"/>
      <c r="T567" s="206"/>
      <c r="U567" s="206"/>
      <c r="V567" s="206"/>
      <c r="W567" s="206"/>
      <c r="X567" s="206"/>
      <c r="Y567" s="206"/>
      <c r="Z567" s="206"/>
    </row>
    <row r="568" customFormat="false" ht="15" hidden="false" customHeight="false" outlineLevel="0" collapsed="false">
      <c r="A568" s="183" t="s">
        <v>1636</v>
      </c>
      <c r="B568" s="184" t="s">
        <v>1028</v>
      </c>
      <c r="C568" s="183" t="s">
        <v>1029</v>
      </c>
      <c r="D568" s="184" t="s">
        <v>1030</v>
      </c>
      <c r="E568" s="185" t="s">
        <v>1031</v>
      </c>
      <c r="F568" s="197" t="s">
        <v>1032</v>
      </c>
      <c r="G568" s="197" t="s">
        <v>1033</v>
      </c>
      <c r="H568" s="206"/>
      <c r="I568" s="206"/>
      <c r="J568" s="206"/>
      <c r="K568" s="206"/>
      <c r="L568" s="206"/>
      <c r="M568" s="206"/>
      <c r="N568" s="206"/>
      <c r="O568" s="206"/>
      <c r="P568" s="206"/>
      <c r="Q568" s="206"/>
      <c r="R568" s="206"/>
      <c r="S568" s="206"/>
      <c r="T568" s="206"/>
      <c r="U568" s="206"/>
      <c r="V568" s="206"/>
      <c r="W568" s="206"/>
      <c r="X568" s="206"/>
      <c r="Y568" s="206"/>
      <c r="Z568" s="206"/>
    </row>
    <row r="569" customFormat="false" ht="15" hidden="false" customHeight="false" outlineLevel="0" collapsed="false">
      <c r="A569" s="189" t="s">
        <v>1034</v>
      </c>
      <c r="B569" s="190" t="s">
        <v>1623</v>
      </c>
      <c r="C569" s="189" t="s">
        <v>1624</v>
      </c>
      <c r="D569" s="190" t="s">
        <v>1100</v>
      </c>
      <c r="E569" s="191" t="n">
        <v>1</v>
      </c>
      <c r="F569" s="192" t="n">
        <v>2.73</v>
      </c>
      <c r="G569" s="192" t="n">
        <v>2.73</v>
      </c>
      <c r="H569" s="206"/>
      <c r="I569" s="206"/>
      <c r="J569" s="206"/>
      <c r="K569" s="206"/>
      <c r="L569" s="206"/>
      <c r="M569" s="206"/>
      <c r="N569" s="206"/>
      <c r="O569" s="206"/>
      <c r="P569" s="206"/>
      <c r="Q569" s="206"/>
      <c r="R569" s="206"/>
      <c r="S569" s="206"/>
      <c r="T569" s="206"/>
      <c r="U569" s="206"/>
      <c r="V569" s="206"/>
      <c r="W569" s="206"/>
      <c r="X569" s="206"/>
      <c r="Y569" s="206"/>
      <c r="Z569" s="206"/>
    </row>
    <row r="570" customFormat="false" ht="15" hidden="false" customHeight="false" outlineLevel="0" collapsed="false">
      <c r="A570" s="198" t="s">
        <v>1040</v>
      </c>
      <c r="B570" s="199" t="s">
        <v>1274</v>
      </c>
      <c r="C570" s="198" t="s">
        <v>1249</v>
      </c>
      <c r="D570" s="199" t="s">
        <v>25</v>
      </c>
      <c r="E570" s="200" t="n">
        <v>0.014</v>
      </c>
      <c r="F570" s="201" t="n">
        <v>23.43</v>
      </c>
      <c r="G570" s="201" t="n">
        <v>0.91</v>
      </c>
      <c r="H570" s="206"/>
      <c r="I570" s="206"/>
      <c r="J570" s="206"/>
      <c r="K570" s="206"/>
      <c r="L570" s="206"/>
      <c r="M570" s="206"/>
      <c r="N570" s="206"/>
      <c r="O570" s="206"/>
      <c r="P570" s="206"/>
      <c r="Q570" s="206"/>
      <c r="R570" s="206"/>
      <c r="S570" s="206"/>
      <c r="T570" s="206"/>
      <c r="U570" s="206"/>
      <c r="V570" s="206"/>
      <c r="W570" s="206"/>
      <c r="X570" s="206"/>
      <c r="Y570" s="206"/>
      <c r="Z570" s="206"/>
    </row>
    <row r="571" customFormat="false" ht="15" hidden="false" customHeight="false" outlineLevel="0" collapsed="false">
      <c r="A571" s="198" t="s">
        <v>1040</v>
      </c>
      <c r="B571" s="199" t="s">
        <v>1441</v>
      </c>
      <c r="C571" s="198" t="s">
        <v>1442</v>
      </c>
      <c r="D571" s="199" t="s">
        <v>25</v>
      </c>
      <c r="E571" s="200" t="n">
        <v>0.039</v>
      </c>
      <c r="F571" s="201" t="n">
        <v>16.21</v>
      </c>
      <c r="G571" s="201" t="n">
        <v>0.22</v>
      </c>
      <c r="H571" s="206"/>
      <c r="I571" s="206"/>
      <c r="J571" s="206"/>
      <c r="K571" s="206"/>
      <c r="L571" s="206"/>
      <c r="M571" s="206"/>
      <c r="N571" s="206"/>
      <c r="O571" s="206"/>
      <c r="P571" s="206"/>
      <c r="Q571" s="206"/>
      <c r="R571" s="206"/>
      <c r="S571" s="206"/>
      <c r="T571" s="206"/>
      <c r="U571" s="206"/>
      <c r="V571" s="206"/>
      <c r="W571" s="206"/>
      <c r="X571" s="206"/>
      <c r="Y571" s="206"/>
      <c r="Z571" s="206"/>
    </row>
    <row r="572" customFormat="false" ht="15" hidden="false" customHeight="false" outlineLevel="0" collapsed="false">
      <c r="A572" s="202" t="s">
        <v>1043</v>
      </c>
      <c r="B572" s="203" t="s">
        <v>1625</v>
      </c>
      <c r="C572" s="202" t="s">
        <v>1626</v>
      </c>
      <c r="D572" s="203" t="s">
        <v>1352</v>
      </c>
      <c r="E572" s="204" t="n">
        <v>0.16</v>
      </c>
      <c r="F572" s="205" t="n">
        <v>10.04</v>
      </c>
      <c r="G572" s="205" t="n">
        <v>1.6</v>
      </c>
      <c r="H572" s="206"/>
      <c r="I572" s="206"/>
      <c r="J572" s="206"/>
      <c r="K572" s="206"/>
      <c r="L572" s="206"/>
      <c r="M572" s="206"/>
      <c r="N572" s="206"/>
      <c r="O572" s="206"/>
      <c r="P572" s="206"/>
      <c r="Q572" s="206"/>
      <c r="R572" s="206"/>
      <c r="S572" s="206"/>
      <c r="T572" s="206"/>
      <c r="U572" s="206"/>
      <c r="V572" s="206"/>
      <c r="W572" s="206"/>
      <c r="X572" s="206"/>
      <c r="Y572" s="206"/>
      <c r="Z572" s="206"/>
    </row>
    <row r="573" customFormat="false" ht="15" hidden="false" customHeight="false" outlineLevel="0" collapsed="false">
      <c r="A573" s="193"/>
      <c r="B573" s="194"/>
      <c r="C573" s="193"/>
      <c r="D573" s="193"/>
      <c r="E573" s="195"/>
      <c r="F573" s="196"/>
      <c r="G573" s="196"/>
      <c r="H573" s="206"/>
      <c r="I573" s="206"/>
      <c r="J573" s="206"/>
      <c r="K573" s="206"/>
      <c r="L573" s="206"/>
      <c r="M573" s="206"/>
      <c r="N573" s="206"/>
      <c r="O573" s="206"/>
      <c r="P573" s="206"/>
      <c r="Q573" s="206"/>
      <c r="R573" s="206"/>
      <c r="S573" s="206"/>
      <c r="T573" s="206"/>
      <c r="U573" s="206"/>
      <c r="V573" s="206"/>
      <c r="W573" s="206"/>
      <c r="X573" s="206"/>
      <c r="Y573" s="206"/>
      <c r="Z573" s="206"/>
    </row>
    <row r="574" customFormat="false" ht="15" hidden="false" customHeight="false" outlineLevel="0" collapsed="false">
      <c r="A574" s="183" t="s">
        <v>1637</v>
      </c>
      <c r="B574" s="184" t="s">
        <v>1028</v>
      </c>
      <c r="C574" s="183" t="s">
        <v>1029</v>
      </c>
      <c r="D574" s="184" t="s">
        <v>1030</v>
      </c>
      <c r="E574" s="185" t="s">
        <v>1031</v>
      </c>
      <c r="F574" s="197" t="s">
        <v>1032</v>
      </c>
      <c r="G574" s="197" t="s">
        <v>1033</v>
      </c>
      <c r="H574" s="206"/>
      <c r="I574" s="206"/>
      <c r="J574" s="206"/>
      <c r="K574" s="206"/>
      <c r="L574" s="206"/>
      <c r="M574" s="206"/>
      <c r="N574" s="206"/>
      <c r="O574" s="206"/>
      <c r="P574" s="206"/>
      <c r="Q574" s="206"/>
      <c r="R574" s="206"/>
      <c r="S574" s="206"/>
      <c r="T574" s="206"/>
      <c r="U574" s="206"/>
      <c r="V574" s="206"/>
      <c r="W574" s="206"/>
      <c r="X574" s="206"/>
      <c r="Y574" s="206"/>
      <c r="Z574" s="206"/>
    </row>
    <row r="575" customFormat="false" ht="15" hidden="false" customHeight="false" outlineLevel="0" collapsed="false">
      <c r="A575" s="189" t="s">
        <v>1034</v>
      </c>
      <c r="B575" s="190" t="s">
        <v>1638</v>
      </c>
      <c r="C575" s="189" t="s">
        <v>212</v>
      </c>
      <c r="D575" s="190" t="s">
        <v>1100</v>
      </c>
      <c r="E575" s="191" t="n">
        <v>1</v>
      </c>
      <c r="F575" s="192" t="n">
        <v>67.41</v>
      </c>
      <c r="G575" s="192" t="n">
        <v>67.41</v>
      </c>
      <c r="H575" s="206"/>
      <c r="I575" s="206"/>
      <c r="J575" s="206"/>
      <c r="K575" s="206"/>
      <c r="L575" s="206"/>
      <c r="M575" s="206"/>
      <c r="N575" s="206"/>
      <c r="O575" s="206"/>
      <c r="P575" s="206"/>
      <c r="Q575" s="206"/>
      <c r="R575" s="206"/>
      <c r="S575" s="206"/>
      <c r="T575" s="206"/>
      <c r="U575" s="206"/>
      <c r="V575" s="206"/>
      <c r="W575" s="206"/>
      <c r="X575" s="206"/>
      <c r="Y575" s="206"/>
      <c r="Z575" s="206"/>
    </row>
    <row r="576" customFormat="false" ht="15" hidden="false" customHeight="false" outlineLevel="0" collapsed="false">
      <c r="A576" s="198" t="s">
        <v>1040</v>
      </c>
      <c r="B576" s="199" t="s">
        <v>1248</v>
      </c>
      <c r="C576" s="198" t="s">
        <v>1249</v>
      </c>
      <c r="D576" s="199" t="s">
        <v>1192</v>
      </c>
      <c r="E576" s="200" t="n">
        <v>0.3</v>
      </c>
      <c r="F576" s="201" t="n">
        <v>16.28</v>
      </c>
      <c r="G576" s="201" t="n">
        <v>4.88</v>
      </c>
      <c r="H576" s="206"/>
      <c r="I576" s="206"/>
      <c r="J576" s="206"/>
      <c r="K576" s="206"/>
      <c r="L576" s="206"/>
      <c r="M576" s="206"/>
      <c r="N576" s="206"/>
      <c r="O576" s="206"/>
      <c r="P576" s="206"/>
      <c r="Q576" s="206"/>
      <c r="R576" s="206"/>
      <c r="S576" s="206"/>
      <c r="T576" s="206"/>
      <c r="U576" s="206"/>
      <c r="V576" s="206"/>
      <c r="W576" s="206"/>
      <c r="X576" s="206"/>
      <c r="Y576" s="206"/>
      <c r="Z576" s="206"/>
    </row>
    <row r="577" customFormat="false" ht="15" hidden="false" customHeight="false" outlineLevel="0" collapsed="false">
      <c r="A577" s="202" t="s">
        <v>1043</v>
      </c>
      <c r="B577" s="203" t="s">
        <v>1639</v>
      </c>
      <c r="C577" s="202" t="s">
        <v>1640</v>
      </c>
      <c r="D577" s="203" t="s">
        <v>1147</v>
      </c>
      <c r="E577" s="204" t="n">
        <v>0.04</v>
      </c>
      <c r="F577" s="205" t="n">
        <v>95.81</v>
      </c>
      <c r="G577" s="205" t="n">
        <v>3.83</v>
      </c>
      <c r="H577" s="206"/>
      <c r="I577" s="206"/>
      <c r="J577" s="206"/>
      <c r="K577" s="206"/>
      <c r="L577" s="206"/>
      <c r="M577" s="206"/>
      <c r="N577" s="206"/>
      <c r="O577" s="206"/>
      <c r="P577" s="206"/>
      <c r="Q577" s="206"/>
      <c r="R577" s="206"/>
      <c r="S577" s="206"/>
      <c r="T577" s="206"/>
      <c r="U577" s="206"/>
      <c r="V577" s="206"/>
      <c r="W577" s="206"/>
      <c r="X577" s="206"/>
      <c r="Y577" s="206"/>
      <c r="Z577" s="206"/>
    </row>
    <row r="578" customFormat="false" ht="15" hidden="false" customHeight="false" outlineLevel="0" collapsed="false">
      <c r="A578" s="202" t="s">
        <v>1043</v>
      </c>
      <c r="B578" s="203" t="s">
        <v>1641</v>
      </c>
      <c r="C578" s="202" t="s">
        <v>1642</v>
      </c>
      <c r="D578" s="203" t="s">
        <v>1260</v>
      </c>
      <c r="E578" s="204" t="n">
        <v>18</v>
      </c>
      <c r="F578" s="205" t="n">
        <v>0.57</v>
      </c>
      <c r="G578" s="205" t="n">
        <v>10.26</v>
      </c>
      <c r="H578" s="206"/>
      <c r="I578" s="206"/>
      <c r="J578" s="206"/>
      <c r="K578" s="206"/>
      <c r="L578" s="206"/>
      <c r="M578" s="206"/>
      <c r="N578" s="206"/>
      <c r="O578" s="206"/>
      <c r="P578" s="206"/>
      <c r="Q578" s="206"/>
      <c r="R578" s="206"/>
      <c r="S578" s="206"/>
      <c r="T578" s="206"/>
      <c r="U578" s="206"/>
      <c r="V578" s="206"/>
      <c r="W578" s="206"/>
      <c r="X578" s="206"/>
      <c r="Y578" s="206"/>
      <c r="Z578" s="206"/>
    </row>
    <row r="579" customFormat="false" ht="15" hidden="false" customHeight="false" outlineLevel="0" collapsed="false">
      <c r="A579" s="202" t="s">
        <v>1043</v>
      </c>
      <c r="B579" s="203" t="s">
        <v>1643</v>
      </c>
      <c r="C579" s="202" t="s">
        <v>1644</v>
      </c>
      <c r="D579" s="203" t="s">
        <v>1483</v>
      </c>
      <c r="E579" s="204" t="n">
        <v>2.2</v>
      </c>
      <c r="F579" s="205" t="n">
        <v>1.13</v>
      </c>
      <c r="G579" s="205" t="n">
        <v>2.48</v>
      </c>
      <c r="H579" s="206"/>
      <c r="I579" s="206"/>
      <c r="J579" s="206"/>
      <c r="K579" s="206"/>
      <c r="L579" s="206"/>
      <c r="M579" s="206"/>
      <c r="N579" s="206"/>
      <c r="O579" s="206"/>
      <c r="P579" s="206"/>
      <c r="Q579" s="206"/>
      <c r="R579" s="206"/>
      <c r="S579" s="206"/>
      <c r="T579" s="206"/>
      <c r="U579" s="206"/>
      <c r="V579" s="206"/>
      <c r="W579" s="206"/>
      <c r="X579" s="206"/>
      <c r="Y579" s="206"/>
      <c r="Z579" s="206"/>
    </row>
    <row r="580" customFormat="false" ht="15" hidden="false" customHeight="false" outlineLevel="0" collapsed="false">
      <c r="A580" s="202" t="s">
        <v>1043</v>
      </c>
      <c r="B580" s="203" t="s">
        <v>1645</v>
      </c>
      <c r="C580" s="202" t="s">
        <v>1646</v>
      </c>
      <c r="D580" s="203" t="s">
        <v>1100</v>
      </c>
      <c r="E580" s="204" t="n">
        <v>1</v>
      </c>
      <c r="F580" s="205" t="n">
        <v>45.96</v>
      </c>
      <c r="G580" s="205" t="n">
        <v>45.96</v>
      </c>
      <c r="H580" s="206"/>
      <c r="I580" s="206"/>
      <c r="J580" s="206"/>
      <c r="K580" s="206"/>
      <c r="L580" s="206"/>
      <c r="M580" s="206"/>
      <c r="N580" s="206"/>
      <c r="O580" s="206"/>
      <c r="P580" s="206"/>
      <c r="Q580" s="206"/>
      <c r="R580" s="206"/>
      <c r="S580" s="206"/>
      <c r="T580" s="206"/>
      <c r="U580" s="206"/>
      <c r="V580" s="206"/>
      <c r="W580" s="206"/>
      <c r="X580" s="206"/>
      <c r="Y580" s="206"/>
      <c r="Z580" s="206"/>
    </row>
    <row r="581" customFormat="false" ht="15" hidden="false" customHeight="false" outlineLevel="0" collapsed="false">
      <c r="A581" s="193"/>
      <c r="B581" s="194"/>
      <c r="C581" s="193"/>
      <c r="D581" s="193"/>
      <c r="E581" s="195"/>
      <c r="F581" s="196"/>
      <c r="G581" s="196"/>
      <c r="H581" s="206"/>
      <c r="I581" s="206"/>
      <c r="J581" s="206"/>
      <c r="K581" s="206"/>
      <c r="L581" s="206"/>
      <c r="M581" s="206"/>
      <c r="N581" s="206"/>
      <c r="O581" s="206"/>
      <c r="P581" s="206"/>
      <c r="Q581" s="206"/>
      <c r="R581" s="206"/>
      <c r="S581" s="206"/>
      <c r="T581" s="206"/>
      <c r="U581" s="206"/>
      <c r="V581" s="206"/>
      <c r="W581" s="206"/>
      <c r="X581" s="206"/>
      <c r="Y581" s="206"/>
      <c r="Z581" s="206"/>
    </row>
    <row r="582" customFormat="false" ht="15" hidden="false" customHeight="false" outlineLevel="0" collapsed="false">
      <c r="A582" s="183" t="s">
        <v>1647</v>
      </c>
      <c r="B582" s="184" t="s">
        <v>1028</v>
      </c>
      <c r="C582" s="183" t="s">
        <v>1029</v>
      </c>
      <c r="D582" s="184" t="s">
        <v>1030</v>
      </c>
      <c r="E582" s="185" t="s">
        <v>1031</v>
      </c>
      <c r="F582" s="197" t="s">
        <v>1032</v>
      </c>
      <c r="G582" s="197" t="s">
        <v>1033</v>
      </c>
      <c r="H582" s="206"/>
      <c r="I582" s="206"/>
      <c r="J582" s="206"/>
      <c r="K582" s="206"/>
      <c r="L582" s="206"/>
      <c r="M582" s="206"/>
      <c r="N582" s="206"/>
      <c r="O582" s="206"/>
      <c r="P582" s="206"/>
      <c r="Q582" s="206"/>
      <c r="R582" s="206"/>
      <c r="S582" s="206"/>
      <c r="T582" s="206"/>
      <c r="U582" s="206"/>
      <c r="V582" s="206"/>
      <c r="W582" s="206"/>
      <c r="X582" s="206"/>
      <c r="Y582" s="206"/>
      <c r="Z582" s="206"/>
    </row>
    <row r="583" customFormat="false" ht="15" hidden="false" customHeight="false" outlineLevel="0" collapsed="false">
      <c r="A583" s="189" t="s">
        <v>1034</v>
      </c>
      <c r="B583" s="190" t="s">
        <v>1648</v>
      </c>
      <c r="C583" s="189" t="s">
        <v>215</v>
      </c>
      <c r="D583" s="190" t="s">
        <v>1100</v>
      </c>
      <c r="E583" s="191" t="n">
        <v>1</v>
      </c>
      <c r="F583" s="192" t="n">
        <v>150.43</v>
      </c>
      <c r="G583" s="192" t="n">
        <v>150.43</v>
      </c>
      <c r="H583" s="206"/>
      <c r="I583" s="206"/>
      <c r="J583" s="206"/>
      <c r="K583" s="206"/>
      <c r="L583" s="206"/>
      <c r="M583" s="206"/>
      <c r="N583" s="206"/>
      <c r="O583" s="206"/>
      <c r="P583" s="206"/>
      <c r="Q583" s="206"/>
      <c r="R583" s="206"/>
      <c r="S583" s="206"/>
      <c r="T583" s="206"/>
      <c r="U583" s="206"/>
      <c r="V583" s="206"/>
      <c r="W583" s="206"/>
      <c r="X583" s="206"/>
      <c r="Y583" s="206"/>
      <c r="Z583" s="206"/>
    </row>
    <row r="584" customFormat="false" ht="15" hidden="false" customHeight="false" outlineLevel="0" collapsed="false">
      <c r="A584" s="198" t="s">
        <v>1040</v>
      </c>
      <c r="B584" s="199" t="s">
        <v>1649</v>
      </c>
      <c r="C584" s="198" t="s">
        <v>1650</v>
      </c>
      <c r="D584" s="199" t="s">
        <v>1100</v>
      </c>
      <c r="E584" s="200" t="n">
        <v>1</v>
      </c>
      <c r="F584" s="201" t="n">
        <v>4.73</v>
      </c>
      <c r="G584" s="201" t="n">
        <v>4.73</v>
      </c>
      <c r="H584" s="206"/>
      <c r="I584" s="206"/>
      <c r="J584" s="206"/>
      <c r="K584" s="206"/>
      <c r="L584" s="206"/>
      <c r="M584" s="206"/>
      <c r="N584" s="206"/>
      <c r="O584" s="206"/>
      <c r="P584" s="206"/>
      <c r="Q584" s="206"/>
      <c r="R584" s="206"/>
      <c r="S584" s="206"/>
      <c r="T584" s="206"/>
      <c r="U584" s="206"/>
      <c r="V584" s="206"/>
      <c r="W584" s="206"/>
      <c r="X584" s="206"/>
      <c r="Y584" s="206"/>
      <c r="Z584" s="206"/>
    </row>
    <row r="585" customFormat="false" ht="15" hidden="false" customHeight="false" outlineLevel="0" collapsed="false">
      <c r="A585" s="198" t="s">
        <v>1040</v>
      </c>
      <c r="B585" s="199" t="s">
        <v>1279</v>
      </c>
      <c r="C585" s="198" t="s">
        <v>1273</v>
      </c>
      <c r="D585" s="199" t="s">
        <v>1192</v>
      </c>
      <c r="E585" s="200" t="n">
        <v>1.2</v>
      </c>
      <c r="F585" s="201" t="n">
        <v>22.45</v>
      </c>
      <c r="G585" s="201" t="n">
        <v>26.94</v>
      </c>
      <c r="H585" s="206"/>
      <c r="I585" s="206"/>
      <c r="J585" s="206"/>
      <c r="K585" s="206"/>
      <c r="L585" s="206"/>
      <c r="M585" s="206"/>
      <c r="N585" s="206"/>
      <c r="O585" s="206"/>
      <c r="P585" s="206"/>
      <c r="Q585" s="206"/>
      <c r="R585" s="206"/>
      <c r="S585" s="206"/>
      <c r="T585" s="206"/>
      <c r="U585" s="206"/>
      <c r="V585" s="206"/>
      <c r="W585" s="206"/>
      <c r="X585" s="206"/>
      <c r="Y585" s="206"/>
      <c r="Z585" s="206"/>
    </row>
    <row r="586" customFormat="false" ht="15" hidden="false" customHeight="false" outlineLevel="0" collapsed="false">
      <c r="A586" s="198" t="s">
        <v>1040</v>
      </c>
      <c r="B586" s="199" t="s">
        <v>1248</v>
      </c>
      <c r="C586" s="198" t="s">
        <v>1249</v>
      </c>
      <c r="D586" s="199" t="s">
        <v>1192</v>
      </c>
      <c r="E586" s="200" t="n">
        <v>1</v>
      </c>
      <c r="F586" s="201" t="n">
        <v>16.28</v>
      </c>
      <c r="G586" s="201" t="n">
        <v>16.28</v>
      </c>
      <c r="H586" s="206"/>
      <c r="I586" s="206"/>
      <c r="J586" s="206"/>
      <c r="K586" s="206"/>
      <c r="L586" s="206"/>
      <c r="M586" s="206"/>
      <c r="N586" s="206"/>
      <c r="O586" s="206"/>
      <c r="P586" s="206"/>
      <c r="Q586" s="206"/>
      <c r="R586" s="206"/>
      <c r="S586" s="206"/>
      <c r="T586" s="206"/>
      <c r="U586" s="206"/>
      <c r="V586" s="206"/>
      <c r="W586" s="206"/>
      <c r="X586" s="206"/>
      <c r="Y586" s="206"/>
      <c r="Z586" s="206"/>
    </row>
    <row r="587" customFormat="false" ht="15" hidden="false" customHeight="false" outlineLevel="0" collapsed="false">
      <c r="A587" s="202" t="s">
        <v>1043</v>
      </c>
      <c r="B587" s="203" t="s">
        <v>1651</v>
      </c>
      <c r="C587" s="202" t="s">
        <v>1652</v>
      </c>
      <c r="D587" s="203" t="s">
        <v>1260</v>
      </c>
      <c r="E587" s="204" t="n">
        <v>5</v>
      </c>
      <c r="F587" s="205" t="n">
        <v>1.82</v>
      </c>
      <c r="G587" s="205" t="n">
        <v>9.1</v>
      </c>
      <c r="H587" s="206"/>
      <c r="I587" s="206"/>
      <c r="J587" s="206"/>
      <c r="K587" s="206"/>
      <c r="L587" s="206"/>
      <c r="M587" s="206"/>
      <c r="N587" s="206"/>
      <c r="O587" s="206"/>
      <c r="P587" s="206"/>
      <c r="Q587" s="206"/>
      <c r="R587" s="206"/>
      <c r="S587" s="206"/>
      <c r="T587" s="206"/>
      <c r="U587" s="206"/>
      <c r="V587" s="206"/>
      <c r="W587" s="206"/>
      <c r="X587" s="206"/>
      <c r="Y587" s="206"/>
      <c r="Z587" s="206"/>
    </row>
    <row r="588" customFormat="false" ht="15" hidden="false" customHeight="false" outlineLevel="0" collapsed="false">
      <c r="A588" s="202" t="s">
        <v>1043</v>
      </c>
      <c r="B588" s="203" t="s">
        <v>1653</v>
      </c>
      <c r="C588" s="202" t="s">
        <v>1654</v>
      </c>
      <c r="D588" s="203" t="s">
        <v>1100</v>
      </c>
      <c r="E588" s="204" t="n">
        <v>1.05</v>
      </c>
      <c r="F588" s="205" t="n">
        <v>88.94</v>
      </c>
      <c r="G588" s="205" t="n">
        <v>93.38</v>
      </c>
      <c r="H588" s="206"/>
      <c r="I588" s="206"/>
      <c r="J588" s="206"/>
      <c r="K588" s="206"/>
      <c r="L588" s="206"/>
      <c r="M588" s="206"/>
      <c r="N588" s="206"/>
      <c r="O588" s="206"/>
      <c r="P588" s="206"/>
      <c r="Q588" s="206"/>
      <c r="R588" s="206"/>
      <c r="S588" s="206"/>
      <c r="T588" s="206"/>
      <c r="U588" s="206"/>
      <c r="V588" s="206"/>
      <c r="W588" s="206"/>
      <c r="X588" s="206"/>
      <c r="Y588" s="206"/>
      <c r="Z588" s="206"/>
    </row>
    <row r="589" customFormat="false" ht="15" hidden="false" customHeight="false" outlineLevel="0" collapsed="false">
      <c r="A589" s="193"/>
      <c r="B589" s="194"/>
      <c r="C589" s="193"/>
      <c r="D589" s="193"/>
      <c r="E589" s="195"/>
      <c r="F589" s="196"/>
      <c r="G589" s="196"/>
      <c r="H589" s="206"/>
      <c r="I589" s="206"/>
      <c r="J589" s="206"/>
      <c r="K589" s="206"/>
      <c r="L589" s="206"/>
      <c r="M589" s="206"/>
      <c r="N589" s="206"/>
      <c r="O589" s="206"/>
      <c r="P589" s="206"/>
      <c r="Q589" s="206"/>
      <c r="R589" s="206"/>
      <c r="S589" s="206"/>
      <c r="T589" s="206"/>
      <c r="U589" s="206"/>
      <c r="V589" s="206"/>
      <c r="W589" s="206"/>
      <c r="X589" s="206"/>
      <c r="Y589" s="206"/>
      <c r="Z589" s="206"/>
    </row>
    <row r="590" customFormat="false" ht="15" hidden="false" customHeight="false" outlineLevel="0" collapsed="false">
      <c r="A590" s="183" t="s">
        <v>1655</v>
      </c>
      <c r="B590" s="184" t="s">
        <v>1028</v>
      </c>
      <c r="C590" s="183" t="s">
        <v>1029</v>
      </c>
      <c r="D590" s="184" t="s">
        <v>1030</v>
      </c>
      <c r="E590" s="185" t="s">
        <v>1031</v>
      </c>
      <c r="F590" s="197" t="s">
        <v>1032</v>
      </c>
      <c r="G590" s="197" t="s">
        <v>1033</v>
      </c>
      <c r="H590" s="206"/>
      <c r="I590" s="206"/>
      <c r="J590" s="206"/>
      <c r="K590" s="206"/>
      <c r="L590" s="206"/>
      <c r="M590" s="206"/>
      <c r="N590" s="206"/>
      <c r="O590" s="206"/>
      <c r="P590" s="206"/>
      <c r="Q590" s="206"/>
      <c r="R590" s="206"/>
      <c r="S590" s="206"/>
      <c r="T590" s="206"/>
      <c r="U590" s="206"/>
      <c r="V590" s="206"/>
      <c r="W590" s="206"/>
      <c r="X590" s="206"/>
      <c r="Y590" s="206"/>
      <c r="Z590" s="206"/>
    </row>
    <row r="591" customFormat="false" ht="15" hidden="false" customHeight="false" outlineLevel="0" collapsed="false">
      <c r="A591" s="189" t="s">
        <v>1034</v>
      </c>
      <c r="B591" s="190" t="s">
        <v>1656</v>
      </c>
      <c r="C591" s="189" t="s">
        <v>1657</v>
      </c>
      <c r="D591" s="190" t="s">
        <v>152</v>
      </c>
      <c r="E591" s="191" t="n">
        <v>1</v>
      </c>
      <c r="F591" s="192" t="n">
        <v>56.93</v>
      </c>
      <c r="G591" s="192" t="n">
        <v>56.93</v>
      </c>
      <c r="H591" s="206"/>
      <c r="I591" s="206"/>
      <c r="J591" s="206"/>
      <c r="K591" s="206"/>
      <c r="L591" s="206"/>
      <c r="M591" s="206"/>
      <c r="N591" s="206"/>
      <c r="O591" s="206"/>
      <c r="P591" s="206"/>
      <c r="Q591" s="206"/>
      <c r="R591" s="206"/>
      <c r="S591" s="206"/>
      <c r="T591" s="206"/>
      <c r="U591" s="206"/>
      <c r="V591" s="206"/>
      <c r="W591" s="206"/>
      <c r="X591" s="206"/>
      <c r="Y591" s="206"/>
      <c r="Z591" s="206"/>
    </row>
    <row r="592" customFormat="false" ht="15" hidden="false" customHeight="false" outlineLevel="0" collapsed="false">
      <c r="A592" s="198" t="s">
        <v>1040</v>
      </c>
      <c r="B592" s="199" t="s">
        <v>1272</v>
      </c>
      <c r="C592" s="198" t="s">
        <v>1273</v>
      </c>
      <c r="D592" s="199" t="s">
        <v>25</v>
      </c>
      <c r="E592" s="200" t="n">
        <v>0.4</v>
      </c>
      <c r="F592" s="201" t="n">
        <v>22.37</v>
      </c>
      <c r="G592" s="201" t="n">
        <v>8.94</v>
      </c>
      <c r="H592" s="206"/>
      <c r="I592" s="206"/>
      <c r="J592" s="206"/>
      <c r="K592" s="206"/>
      <c r="L592" s="206"/>
      <c r="M592" s="206"/>
      <c r="N592" s="206"/>
      <c r="O592" s="206"/>
      <c r="P592" s="206"/>
      <c r="Q592" s="206"/>
      <c r="R592" s="206"/>
      <c r="S592" s="206"/>
      <c r="T592" s="206"/>
      <c r="U592" s="206"/>
      <c r="V592" s="206"/>
      <c r="W592" s="206"/>
      <c r="X592" s="206"/>
      <c r="Y592" s="206"/>
      <c r="Z592" s="206"/>
    </row>
    <row r="593" customFormat="false" ht="15" hidden="false" customHeight="false" outlineLevel="0" collapsed="false">
      <c r="A593" s="198" t="s">
        <v>1040</v>
      </c>
      <c r="B593" s="199" t="s">
        <v>1274</v>
      </c>
      <c r="C593" s="198" t="s">
        <v>1249</v>
      </c>
      <c r="D593" s="199" t="s">
        <v>25</v>
      </c>
      <c r="E593" s="200" t="n">
        <v>0.4</v>
      </c>
      <c r="F593" s="201" t="n">
        <v>16.21</v>
      </c>
      <c r="G593" s="201" t="n">
        <v>6.48</v>
      </c>
      <c r="H593" s="206"/>
      <c r="I593" s="206"/>
      <c r="J593" s="206"/>
      <c r="K593" s="206"/>
      <c r="L593" s="206"/>
      <c r="M593" s="206"/>
      <c r="N593" s="206"/>
      <c r="O593" s="206"/>
      <c r="P593" s="206"/>
      <c r="Q593" s="206"/>
      <c r="R593" s="206"/>
      <c r="S593" s="206"/>
      <c r="T593" s="206"/>
      <c r="U593" s="206"/>
      <c r="V593" s="206"/>
      <c r="W593" s="206"/>
      <c r="X593" s="206"/>
      <c r="Y593" s="206"/>
      <c r="Z593" s="206"/>
    </row>
    <row r="594" customFormat="false" ht="15" hidden="false" customHeight="false" outlineLevel="0" collapsed="false">
      <c r="A594" s="202" t="s">
        <v>1043</v>
      </c>
      <c r="B594" s="203" t="s">
        <v>1658</v>
      </c>
      <c r="C594" s="202" t="s">
        <v>1659</v>
      </c>
      <c r="D594" s="203" t="s">
        <v>65</v>
      </c>
      <c r="E594" s="204" t="n">
        <v>0.06</v>
      </c>
      <c r="F594" s="205" t="n">
        <v>3.81</v>
      </c>
      <c r="G594" s="205" t="n">
        <v>0.22</v>
      </c>
      <c r="H594" s="206"/>
      <c r="I594" s="206"/>
      <c r="J594" s="206"/>
      <c r="K594" s="206"/>
      <c r="L594" s="206"/>
      <c r="M594" s="206"/>
      <c r="N594" s="206"/>
      <c r="O594" s="206"/>
      <c r="P594" s="206"/>
      <c r="Q594" s="206"/>
      <c r="R594" s="206"/>
      <c r="S594" s="206"/>
      <c r="T594" s="206"/>
      <c r="U594" s="206"/>
      <c r="V594" s="206"/>
      <c r="W594" s="206"/>
      <c r="X594" s="206"/>
      <c r="Y594" s="206"/>
      <c r="Z594" s="206"/>
    </row>
    <row r="595" customFormat="false" ht="15" hidden="false" customHeight="false" outlineLevel="0" collapsed="false">
      <c r="A595" s="202" t="s">
        <v>1043</v>
      </c>
      <c r="B595" s="203" t="s">
        <v>1660</v>
      </c>
      <c r="C595" s="202" t="s">
        <v>1661</v>
      </c>
      <c r="D595" s="203" t="s">
        <v>65</v>
      </c>
      <c r="E595" s="204" t="n">
        <v>0.45</v>
      </c>
      <c r="F595" s="205" t="n">
        <v>0.65</v>
      </c>
      <c r="G595" s="205" t="n">
        <v>0.29</v>
      </c>
      <c r="H595" s="206"/>
      <c r="I595" s="206"/>
      <c r="J595" s="206"/>
      <c r="K595" s="206"/>
      <c r="L595" s="206"/>
      <c r="M595" s="206"/>
      <c r="N595" s="206"/>
      <c r="O595" s="206"/>
      <c r="P595" s="206"/>
      <c r="Q595" s="206"/>
      <c r="R595" s="206"/>
      <c r="S595" s="206"/>
      <c r="T595" s="206"/>
      <c r="U595" s="206"/>
      <c r="V595" s="206"/>
      <c r="W595" s="206"/>
      <c r="X595" s="206"/>
      <c r="Y595" s="206"/>
      <c r="Z595" s="206"/>
    </row>
    <row r="596" customFormat="false" ht="15" hidden="false" customHeight="false" outlineLevel="0" collapsed="false">
      <c r="A596" s="202" t="s">
        <v>1043</v>
      </c>
      <c r="B596" s="203" t="s">
        <v>1662</v>
      </c>
      <c r="C596" s="202" t="s">
        <v>1663</v>
      </c>
      <c r="D596" s="203" t="n">
        <v>1.05</v>
      </c>
      <c r="E596" s="204" t="n">
        <v>1.05</v>
      </c>
      <c r="F596" s="205" t="n">
        <v>39.05</v>
      </c>
      <c r="G596" s="205" t="n">
        <v>41</v>
      </c>
      <c r="H596" s="208"/>
      <c r="I596" s="206"/>
      <c r="J596" s="206"/>
      <c r="K596" s="206"/>
      <c r="L596" s="206"/>
      <c r="M596" s="206"/>
      <c r="N596" s="206"/>
      <c r="O596" s="206"/>
      <c r="P596" s="206"/>
      <c r="Q596" s="206"/>
      <c r="R596" s="206"/>
      <c r="S596" s="206"/>
      <c r="T596" s="206"/>
      <c r="U596" s="206"/>
      <c r="V596" s="206"/>
      <c r="W596" s="206"/>
      <c r="X596" s="206"/>
      <c r="Y596" s="206"/>
      <c r="Z596" s="206"/>
    </row>
    <row r="597" customFormat="false" ht="15" hidden="false" customHeight="false" outlineLevel="0" collapsed="false">
      <c r="A597" s="193"/>
      <c r="B597" s="194"/>
      <c r="C597" s="193"/>
      <c r="D597" s="193"/>
      <c r="E597" s="195"/>
      <c r="F597" s="196"/>
      <c r="G597" s="196"/>
      <c r="H597" s="206"/>
      <c r="I597" s="206"/>
      <c r="J597" s="206"/>
      <c r="K597" s="206"/>
      <c r="L597" s="206"/>
      <c r="M597" s="206"/>
      <c r="N597" s="206"/>
      <c r="O597" s="206"/>
      <c r="P597" s="206"/>
      <c r="Q597" s="206"/>
      <c r="R597" s="206"/>
      <c r="S597" s="206"/>
      <c r="T597" s="206"/>
      <c r="U597" s="206"/>
      <c r="V597" s="206"/>
      <c r="W597" s="206"/>
      <c r="X597" s="206"/>
      <c r="Y597" s="206"/>
      <c r="Z597" s="206"/>
    </row>
    <row r="598" customFormat="false" ht="15" hidden="false" customHeight="false" outlineLevel="0" collapsed="false">
      <c r="A598" s="183" t="s">
        <v>1664</v>
      </c>
      <c r="B598" s="184" t="s">
        <v>1028</v>
      </c>
      <c r="C598" s="183" t="s">
        <v>1029</v>
      </c>
      <c r="D598" s="184" t="s">
        <v>1030</v>
      </c>
      <c r="E598" s="185" t="s">
        <v>1031</v>
      </c>
      <c r="F598" s="197" t="s">
        <v>1032</v>
      </c>
      <c r="G598" s="197" t="s">
        <v>1033</v>
      </c>
      <c r="H598" s="206"/>
      <c r="I598" s="206"/>
      <c r="J598" s="206"/>
      <c r="K598" s="206"/>
      <c r="L598" s="206"/>
      <c r="M598" s="206"/>
      <c r="N598" s="206"/>
      <c r="O598" s="206"/>
      <c r="P598" s="206"/>
      <c r="Q598" s="206"/>
      <c r="R598" s="206"/>
      <c r="S598" s="206"/>
      <c r="T598" s="206"/>
      <c r="U598" s="206"/>
      <c r="V598" s="206"/>
      <c r="W598" s="206"/>
      <c r="X598" s="206"/>
      <c r="Y598" s="206"/>
      <c r="Z598" s="206"/>
    </row>
    <row r="599" customFormat="false" ht="15" hidden="false" customHeight="false" outlineLevel="0" collapsed="false">
      <c r="A599" s="189" t="s">
        <v>1034</v>
      </c>
      <c r="B599" s="190" t="s">
        <v>1665</v>
      </c>
      <c r="C599" s="189" t="s">
        <v>221</v>
      </c>
      <c r="D599" s="190" t="s">
        <v>152</v>
      </c>
      <c r="E599" s="191" t="n">
        <v>1</v>
      </c>
      <c r="F599" s="192" t="n">
        <v>17.94</v>
      </c>
      <c r="G599" s="192" t="n">
        <v>17.94</v>
      </c>
      <c r="H599" s="206"/>
      <c r="I599" s="206"/>
      <c r="J599" s="206"/>
      <c r="K599" s="206"/>
      <c r="L599" s="206"/>
      <c r="M599" s="206"/>
      <c r="N599" s="206"/>
      <c r="O599" s="206"/>
      <c r="P599" s="206"/>
      <c r="Q599" s="206"/>
      <c r="R599" s="206"/>
      <c r="S599" s="206"/>
      <c r="T599" s="206"/>
      <c r="U599" s="206"/>
      <c r="V599" s="206"/>
      <c r="W599" s="206"/>
      <c r="X599" s="206"/>
      <c r="Y599" s="206"/>
      <c r="Z599" s="206"/>
    </row>
    <row r="600" customFormat="false" ht="15" hidden="false" customHeight="false" outlineLevel="0" collapsed="false">
      <c r="A600" s="198" t="s">
        <v>1040</v>
      </c>
      <c r="B600" s="199" t="s">
        <v>1248</v>
      </c>
      <c r="C600" s="198" t="s">
        <v>1249</v>
      </c>
      <c r="D600" s="199" t="s">
        <v>1192</v>
      </c>
      <c r="E600" s="200" t="n">
        <v>0.25</v>
      </c>
      <c r="F600" s="201" t="n">
        <v>16.28</v>
      </c>
      <c r="G600" s="201" t="n">
        <v>4.07</v>
      </c>
      <c r="H600" s="206"/>
      <c r="I600" s="206"/>
      <c r="J600" s="206"/>
      <c r="K600" s="206"/>
      <c r="L600" s="206"/>
      <c r="M600" s="206"/>
      <c r="N600" s="206"/>
      <c r="O600" s="206"/>
      <c r="P600" s="206"/>
      <c r="Q600" s="206"/>
      <c r="R600" s="206"/>
      <c r="S600" s="206"/>
      <c r="T600" s="206"/>
      <c r="U600" s="206"/>
      <c r="V600" s="206"/>
      <c r="W600" s="206"/>
      <c r="X600" s="206"/>
      <c r="Y600" s="206"/>
      <c r="Z600" s="206"/>
    </row>
    <row r="601" customFormat="false" ht="15" hidden="false" customHeight="false" outlineLevel="0" collapsed="false">
      <c r="A601" s="202" t="s">
        <v>1043</v>
      </c>
      <c r="B601" s="203" t="s">
        <v>1666</v>
      </c>
      <c r="C601" s="202" t="s">
        <v>1667</v>
      </c>
      <c r="D601" s="203" t="s">
        <v>1483</v>
      </c>
      <c r="E601" s="204" t="n">
        <v>1</v>
      </c>
      <c r="F601" s="205" t="n">
        <v>13.87</v>
      </c>
      <c r="G601" s="205" t="n">
        <v>13.87</v>
      </c>
      <c r="H601" s="206"/>
      <c r="I601" s="206"/>
      <c r="J601" s="206"/>
      <c r="K601" s="206"/>
      <c r="L601" s="206"/>
      <c r="M601" s="206"/>
      <c r="N601" s="206"/>
      <c r="O601" s="206"/>
      <c r="P601" s="206"/>
      <c r="Q601" s="206"/>
      <c r="R601" s="206"/>
      <c r="S601" s="206"/>
      <c r="T601" s="206"/>
      <c r="U601" s="206"/>
      <c r="V601" s="206"/>
      <c r="W601" s="206"/>
      <c r="X601" s="206"/>
      <c r="Y601" s="206"/>
      <c r="Z601" s="206"/>
    </row>
    <row r="602" customFormat="false" ht="15" hidden="false" customHeight="false" outlineLevel="0" collapsed="false">
      <c r="A602" s="193"/>
      <c r="B602" s="194"/>
      <c r="C602" s="193"/>
      <c r="D602" s="193"/>
      <c r="E602" s="195"/>
      <c r="F602" s="196"/>
      <c r="G602" s="196"/>
      <c r="H602" s="206"/>
      <c r="I602" s="206"/>
      <c r="J602" s="206"/>
      <c r="K602" s="206"/>
      <c r="L602" s="206"/>
      <c r="M602" s="206"/>
      <c r="N602" s="206"/>
      <c r="O602" s="206"/>
      <c r="P602" s="206"/>
      <c r="Q602" s="206"/>
      <c r="R602" s="206"/>
      <c r="S602" s="206"/>
      <c r="T602" s="206"/>
      <c r="U602" s="206"/>
      <c r="V602" s="206"/>
      <c r="W602" s="206"/>
      <c r="X602" s="206"/>
      <c r="Y602" s="206"/>
      <c r="Z602" s="206"/>
    </row>
    <row r="603" customFormat="false" ht="15" hidden="false" customHeight="false" outlineLevel="0" collapsed="false">
      <c r="A603" s="183" t="s">
        <v>1668</v>
      </c>
      <c r="B603" s="184" t="s">
        <v>1028</v>
      </c>
      <c r="C603" s="183" t="s">
        <v>1029</v>
      </c>
      <c r="D603" s="184" t="s">
        <v>1030</v>
      </c>
      <c r="E603" s="185" t="s">
        <v>1031</v>
      </c>
      <c r="F603" s="197" t="s">
        <v>1032</v>
      </c>
      <c r="G603" s="197" t="s">
        <v>1033</v>
      </c>
      <c r="H603" s="206"/>
      <c r="I603" s="206"/>
      <c r="J603" s="206"/>
      <c r="K603" s="206"/>
      <c r="L603" s="206"/>
      <c r="M603" s="206"/>
      <c r="N603" s="206"/>
      <c r="O603" s="206"/>
      <c r="P603" s="206"/>
      <c r="Q603" s="206"/>
      <c r="R603" s="206"/>
      <c r="S603" s="206"/>
      <c r="T603" s="206"/>
      <c r="U603" s="206"/>
      <c r="V603" s="206"/>
      <c r="W603" s="206"/>
      <c r="X603" s="206"/>
      <c r="Y603" s="206"/>
      <c r="Z603" s="206"/>
    </row>
    <row r="604" customFormat="false" ht="15" hidden="false" customHeight="false" outlineLevel="0" collapsed="false">
      <c r="A604" s="189" t="s">
        <v>1034</v>
      </c>
      <c r="B604" s="190" t="s">
        <v>1669</v>
      </c>
      <c r="C604" s="189" t="s">
        <v>1670</v>
      </c>
      <c r="D604" s="190" t="s">
        <v>152</v>
      </c>
      <c r="E604" s="191" t="n">
        <v>1</v>
      </c>
      <c r="F604" s="192" t="n">
        <v>29.7</v>
      </c>
      <c r="G604" s="192" t="n">
        <v>29.7</v>
      </c>
      <c r="H604" s="206"/>
      <c r="I604" s="206"/>
      <c r="J604" s="206"/>
      <c r="K604" s="206"/>
      <c r="L604" s="206"/>
      <c r="M604" s="206"/>
      <c r="N604" s="206"/>
      <c r="O604" s="206"/>
      <c r="P604" s="206"/>
      <c r="Q604" s="206"/>
      <c r="R604" s="206"/>
      <c r="S604" s="206"/>
      <c r="T604" s="206"/>
      <c r="U604" s="206"/>
      <c r="V604" s="206"/>
      <c r="W604" s="206"/>
      <c r="X604" s="206"/>
      <c r="Y604" s="206"/>
      <c r="Z604" s="206"/>
    </row>
    <row r="605" customFormat="false" ht="15" hidden="false" customHeight="false" outlineLevel="0" collapsed="false">
      <c r="A605" s="198" t="s">
        <v>1040</v>
      </c>
      <c r="B605" s="199" t="s">
        <v>1279</v>
      </c>
      <c r="C605" s="198" t="s">
        <v>1273</v>
      </c>
      <c r="D605" s="199" t="s">
        <v>1192</v>
      </c>
      <c r="E605" s="200" t="n">
        <v>0.54</v>
      </c>
      <c r="F605" s="201" t="n">
        <v>22.45</v>
      </c>
      <c r="G605" s="201" t="n">
        <v>12.12</v>
      </c>
      <c r="H605" s="206"/>
      <c r="I605" s="206"/>
      <c r="J605" s="206"/>
      <c r="K605" s="206"/>
      <c r="L605" s="206"/>
      <c r="M605" s="206"/>
      <c r="N605" s="206"/>
      <c r="O605" s="206"/>
      <c r="P605" s="206"/>
      <c r="Q605" s="206"/>
      <c r="R605" s="206"/>
      <c r="S605" s="206"/>
      <c r="T605" s="206"/>
      <c r="U605" s="206"/>
      <c r="V605" s="206"/>
      <c r="W605" s="206"/>
      <c r="X605" s="206"/>
      <c r="Y605" s="206"/>
      <c r="Z605" s="206"/>
    </row>
    <row r="606" customFormat="false" ht="15" hidden="false" customHeight="false" outlineLevel="0" collapsed="false">
      <c r="A606" s="198" t="s">
        <v>1040</v>
      </c>
      <c r="B606" s="199" t="s">
        <v>1248</v>
      </c>
      <c r="C606" s="198" t="s">
        <v>1249</v>
      </c>
      <c r="D606" s="199" t="s">
        <v>1192</v>
      </c>
      <c r="E606" s="200" t="n">
        <v>0.54</v>
      </c>
      <c r="F606" s="201" t="n">
        <v>16.28</v>
      </c>
      <c r="G606" s="201" t="n">
        <v>8.79</v>
      </c>
      <c r="H606" s="206"/>
      <c r="I606" s="206"/>
      <c r="J606" s="206"/>
      <c r="K606" s="206"/>
      <c r="L606" s="206"/>
      <c r="M606" s="206"/>
      <c r="N606" s="206"/>
      <c r="O606" s="206"/>
      <c r="P606" s="206"/>
      <c r="Q606" s="206"/>
      <c r="R606" s="206"/>
      <c r="S606" s="206"/>
      <c r="T606" s="206"/>
      <c r="U606" s="206"/>
      <c r="V606" s="206"/>
      <c r="W606" s="206"/>
      <c r="X606" s="206"/>
      <c r="Y606" s="206"/>
      <c r="Z606" s="206"/>
    </row>
    <row r="607" customFormat="false" ht="15" hidden="false" customHeight="false" outlineLevel="0" collapsed="false">
      <c r="A607" s="202" t="s">
        <v>1043</v>
      </c>
      <c r="B607" s="203" t="s">
        <v>1639</v>
      </c>
      <c r="C607" s="202" t="s">
        <v>1640</v>
      </c>
      <c r="D607" s="203" t="s">
        <v>1147</v>
      </c>
      <c r="E607" s="204" t="n">
        <v>0.07</v>
      </c>
      <c r="F607" s="205" t="n">
        <v>95.81</v>
      </c>
      <c r="G607" s="205" t="n">
        <v>6.7</v>
      </c>
      <c r="H607" s="206"/>
      <c r="I607" s="206"/>
      <c r="J607" s="206"/>
      <c r="K607" s="206"/>
      <c r="L607" s="206"/>
      <c r="M607" s="206"/>
      <c r="N607" s="206"/>
      <c r="O607" s="206"/>
      <c r="P607" s="206"/>
      <c r="Q607" s="206"/>
      <c r="R607" s="206"/>
      <c r="S607" s="206"/>
      <c r="T607" s="206"/>
      <c r="U607" s="206"/>
      <c r="V607" s="206"/>
      <c r="W607" s="206"/>
      <c r="X607" s="206"/>
      <c r="Y607" s="206"/>
      <c r="Z607" s="206"/>
    </row>
    <row r="608" customFormat="false" ht="15" hidden="false" customHeight="false" outlineLevel="0" collapsed="false">
      <c r="A608" s="202" t="s">
        <v>1043</v>
      </c>
      <c r="B608" s="203" t="s">
        <v>1641</v>
      </c>
      <c r="C608" s="202" t="s">
        <v>1642</v>
      </c>
      <c r="D608" s="203" t="s">
        <v>1260</v>
      </c>
      <c r="E608" s="204" t="n">
        <v>2.94</v>
      </c>
      <c r="F608" s="205" t="n">
        <v>0.57</v>
      </c>
      <c r="G608" s="205" t="n">
        <v>1.67</v>
      </c>
      <c r="H608" s="206"/>
      <c r="I608" s="206"/>
      <c r="J608" s="206"/>
      <c r="K608" s="206"/>
      <c r="L608" s="206"/>
      <c r="M608" s="206"/>
      <c r="N608" s="206"/>
      <c r="O608" s="206"/>
      <c r="P608" s="206"/>
      <c r="Q608" s="206"/>
      <c r="R608" s="206"/>
      <c r="S608" s="206"/>
      <c r="T608" s="206"/>
      <c r="U608" s="206"/>
      <c r="V608" s="206"/>
      <c r="W608" s="206"/>
      <c r="X608" s="206"/>
      <c r="Y608" s="206"/>
      <c r="Z608" s="206"/>
    </row>
    <row r="609" customFormat="false" ht="15" hidden="false" customHeight="false" outlineLevel="0" collapsed="false">
      <c r="A609" s="202" t="s">
        <v>1043</v>
      </c>
      <c r="B609" s="203" t="s">
        <v>1671</v>
      </c>
      <c r="C609" s="202" t="s">
        <v>1672</v>
      </c>
      <c r="D609" s="203" t="s">
        <v>1260</v>
      </c>
      <c r="E609" s="204" t="n">
        <v>2.24</v>
      </c>
      <c r="F609" s="205" t="n">
        <v>0.19</v>
      </c>
      <c r="G609" s="205" t="n">
        <v>0.42</v>
      </c>
      <c r="H609" s="206"/>
      <c r="I609" s="206"/>
      <c r="J609" s="206"/>
      <c r="K609" s="206"/>
      <c r="L609" s="206"/>
      <c r="M609" s="206"/>
      <c r="N609" s="206"/>
      <c r="O609" s="206"/>
      <c r="P609" s="206"/>
      <c r="Q609" s="206"/>
      <c r="R609" s="206"/>
      <c r="S609" s="206"/>
      <c r="T609" s="206"/>
      <c r="U609" s="206"/>
      <c r="V609" s="206"/>
      <c r="W609" s="206"/>
      <c r="X609" s="206"/>
      <c r="Y609" s="206"/>
      <c r="Z609" s="206"/>
    </row>
    <row r="610" customFormat="false" ht="15" hidden="false" customHeight="false" outlineLevel="0" collapsed="false">
      <c r="A610" s="193"/>
      <c r="B610" s="194"/>
      <c r="C610" s="193"/>
      <c r="D610" s="193"/>
      <c r="E610" s="195"/>
      <c r="F610" s="196"/>
      <c r="G610" s="196"/>
      <c r="H610" s="206"/>
      <c r="I610" s="206"/>
      <c r="J610" s="206"/>
      <c r="K610" s="206"/>
      <c r="L610" s="206"/>
      <c r="M610" s="206"/>
      <c r="N610" s="206"/>
      <c r="O610" s="206"/>
      <c r="P610" s="206"/>
      <c r="Q610" s="206"/>
      <c r="R610" s="206"/>
      <c r="S610" s="206"/>
      <c r="T610" s="206"/>
      <c r="U610" s="206"/>
      <c r="V610" s="206"/>
      <c r="W610" s="206"/>
      <c r="X610" s="206"/>
      <c r="Y610" s="206"/>
      <c r="Z610" s="206"/>
    </row>
    <row r="611" customFormat="false" ht="15" hidden="false" customHeight="false" outlineLevel="0" collapsed="false">
      <c r="A611" s="183" t="s">
        <v>1673</v>
      </c>
      <c r="B611" s="184" t="s">
        <v>1028</v>
      </c>
      <c r="C611" s="183" t="s">
        <v>1029</v>
      </c>
      <c r="D611" s="184" t="s">
        <v>1030</v>
      </c>
      <c r="E611" s="185" t="s">
        <v>1031</v>
      </c>
      <c r="F611" s="197" t="s">
        <v>1032</v>
      </c>
      <c r="G611" s="197" t="s">
        <v>1033</v>
      </c>
      <c r="H611" s="206"/>
      <c r="I611" s="206"/>
      <c r="J611" s="206"/>
      <c r="K611" s="206"/>
      <c r="L611" s="206"/>
      <c r="M611" s="206"/>
      <c r="N611" s="206"/>
      <c r="O611" s="206"/>
      <c r="P611" s="206"/>
      <c r="Q611" s="206"/>
      <c r="R611" s="206"/>
      <c r="S611" s="206"/>
      <c r="T611" s="206"/>
      <c r="U611" s="206"/>
      <c r="V611" s="206"/>
      <c r="W611" s="206"/>
      <c r="X611" s="206"/>
      <c r="Y611" s="206"/>
      <c r="Z611" s="206"/>
    </row>
    <row r="612" customFormat="false" ht="15" hidden="false" customHeight="false" outlineLevel="0" collapsed="false">
      <c r="A612" s="189" t="s">
        <v>1034</v>
      </c>
      <c r="B612" s="190" t="s">
        <v>1674</v>
      </c>
      <c r="C612" s="189" t="s">
        <v>1675</v>
      </c>
      <c r="D612" s="190" t="s">
        <v>1676</v>
      </c>
      <c r="E612" s="191" t="n">
        <v>1</v>
      </c>
      <c r="F612" s="192" t="n">
        <v>104.99</v>
      </c>
      <c r="G612" s="192" t="n">
        <v>104.99</v>
      </c>
      <c r="H612" s="206"/>
      <c r="I612" s="206"/>
      <c r="J612" s="206"/>
      <c r="K612" s="206"/>
      <c r="L612" s="206"/>
      <c r="M612" s="206"/>
      <c r="N612" s="206"/>
      <c r="O612" s="206"/>
      <c r="P612" s="206"/>
      <c r="Q612" s="206"/>
      <c r="R612" s="206"/>
      <c r="S612" s="206"/>
      <c r="T612" s="206"/>
      <c r="U612" s="206"/>
      <c r="V612" s="206"/>
      <c r="W612" s="206"/>
      <c r="X612" s="206"/>
      <c r="Y612" s="206"/>
      <c r="Z612" s="206"/>
    </row>
    <row r="613" customFormat="false" ht="15" hidden="false" customHeight="false" outlineLevel="0" collapsed="false">
      <c r="A613" s="198" t="s">
        <v>1040</v>
      </c>
      <c r="B613" s="199" t="s">
        <v>1677</v>
      </c>
      <c r="C613" s="198" t="s">
        <v>1678</v>
      </c>
      <c r="D613" s="199" t="s">
        <v>25</v>
      </c>
      <c r="E613" s="200" t="n">
        <v>0.24</v>
      </c>
      <c r="F613" s="201" t="n">
        <v>23.75</v>
      </c>
      <c r="G613" s="201" t="n">
        <v>5.7</v>
      </c>
      <c r="H613" s="206"/>
      <c r="I613" s="206"/>
      <c r="J613" s="206"/>
      <c r="K613" s="206"/>
      <c r="L613" s="206"/>
      <c r="M613" s="206"/>
      <c r="N613" s="206"/>
      <c r="O613" s="206"/>
      <c r="P613" s="206"/>
      <c r="Q613" s="206"/>
      <c r="R613" s="206"/>
      <c r="S613" s="206"/>
      <c r="T613" s="206"/>
      <c r="U613" s="206"/>
      <c r="V613" s="206"/>
      <c r="W613" s="206"/>
      <c r="X613" s="206"/>
      <c r="Y613" s="206"/>
      <c r="Z613" s="206"/>
    </row>
    <row r="614" customFormat="false" ht="15" hidden="false" customHeight="false" outlineLevel="0" collapsed="false">
      <c r="A614" s="198" t="s">
        <v>1040</v>
      </c>
      <c r="B614" s="199" t="s">
        <v>1274</v>
      </c>
      <c r="C614" s="198" t="s">
        <v>1249</v>
      </c>
      <c r="D614" s="199" t="s">
        <v>25</v>
      </c>
      <c r="E614" s="200" t="n">
        <v>0.15</v>
      </c>
      <c r="F614" s="201" t="n">
        <v>16.21</v>
      </c>
      <c r="G614" s="201" t="n">
        <v>2.43</v>
      </c>
      <c r="H614" s="206"/>
      <c r="I614" s="206"/>
      <c r="J614" s="206"/>
      <c r="K614" s="206"/>
      <c r="L614" s="206"/>
      <c r="M614" s="206"/>
      <c r="N614" s="206"/>
      <c r="O614" s="206"/>
      <c r="P614" s="206"/>
      <c r="Q614" s="206"/>
      <c r="R614" s="206"/>
      <c r="S614" s="206"/>
      <c r="T614" s="206"/>
      <c r="U614" s="206"/>
      <c r="V614" s="206"/>
      <c r="W614" s="206"/>
      <c r="X614" s="206"/>
      <c r="Y614" s="206"/>
      <c r="Z614" s="206"/>
    </row>
    <row r="615" customFormat="false" ht="15" hidden="false" customHeight="false" outlineLevel="0" collapsed="false">
      <c r="A615" s="202" t="s">
        <v>1043</v>
      </c>
      <c r="B615" s="203" t="s">
        <v>1660</v>
      </c>
      <c r="C615" s="202" t="s">
        <v>1661</v>
      </c>
      <c r="D615" s="203" t="s">
        <v>65</v>
      </c>
      <c r="E615" s="204" t="n">
        <v>4.86</v>
      </c>
      <c r="F615" s="205" t="n">
        <v>0.65</v>
      </c>
      <c r="G615" s="205" t="n">
        <v>3.15</v>
      </c>
      <c r="H615" s="206"/>
      <c r="I615" s="206"/>
      <c r="J615" s="206"/>
      <c r="K615" s="206"/>
      <c r="L615" s="206"/>
      <c r="M615" s="206"/>
      <c r="N615" s="206"/>
      <c r="O615" s="206"/>
      <c r="P615" s="206"/>
      <c r="Q615" s="206"/>
      <c r="R615" s="206"/>
      <c r="S615" s="206"/>
      <c r="T615" s="206"/>
      <c r="U615" s="206"/>
      <c r="V615" s="206"/>
      <c r="W615" s="206"/>
      <c r="X615" s="206"/>
      <c r="Y615" s="206"/>
      <c r="Z615" s="206"/>
    </row>
    <row r="616" customFormat="false" ht="15" hidden="false" customHeight="false" outlineLevel="0" collapsed="false">
      <c r="A616" s="202" t="s">
        <v>1043</v>
      </c>
      <c r="B616" s="203" t="s">
        <v>1658</v>
      </c>
      <c r="C616" s="202" t="s">
        <v>1659</v>
      </c>
      <c r="D616" s="203" t="s">
        <v>65</v>
      </c>
      <c r="E616" s="204" t="n">
        <v>0.24</v>
      </c>
      <c r="F616" s="205" t="n">
        <v>3.81</v>
      </c>
      <c r="G616" s="205" t="n">
        <v>0.91</v>
      </c>
      <c r="H616" s="206"/>
      <c r="I616" s="206"/>
      <c r="J616" s="206"/>
      <c r="K616" s="206"/>
      <c r="L616" s="206"/>
      <c r="M616" s="206"/>
      <c r="N616" s="206"/>
      <c r="O616" s="206"/>
      <c r="P616" s="206"/>
      <c r="Q616" s="206"/>
      <c r="R616" s="206"/>
      <c r="S616" s="206"/>
      <c r="T616" s="206"/>
      <c r="U616" s="206"/>
      <c r="V616" s="206"/>
      <c r="W616" s="206"/>
      <c r="X616" s="206"/>
      <c r="Y616" s="206"/>
      <c r="Z616" s="206"/>
    </row>
    <row r="617" customFormat="false" ht="15" hidden="false" customHeight="false" outlineLevel="0" collapsed="false">
      <c r="A617" s="202" t="s">
        <v>1043</v>
      </c>
      <c r="B617" s="203" t="s">
        <v>1679</v>
      </c>
      <c r="C617" s="202" t="s">
        <v>1680</v>
      </c>
      <c r="D617" s="203" t="s">
        <v>1676</v>
      </c>
      <c r="E617" s="204" t="n">
        <v>1</v>
      </c>
      <c r="F617" s="205" t="n">
        <v>92.8</v>
      </c>
      <c r="G617" s="205" t="n">
        <v>92.8</v>
      </c>
      <c r="H617" s="206"/>
      <c r="I617" s="206"/>
      <c r="J617" s="206"/>
      <c r="K617" s="206"/>
      <c r="L617" s="206"/>
      <c r="M617" s="206"/>
      <c r="N617" s="206"/>
      <c r="O617" s="206"/>
      <c r="P617" s="206"/>
      <c r="Q617" s="206"/>
      <c r="R617" s="206"/>
      <c r="S617" s="206"/>
      <c r="T617" s="206"/>
      <c r="U617" s="206"/>
      <c r="V617" s="206"/>
      <c r="W617" s="206"/>
      <c r="X617" s="206"/>
      <c r="Y617" s="206"/>
      <c r="Z617" s="206"/>
    </row>
    <row r="618" customFormat="false" ht="15" hidden="false" customHeight="false" outlineLevel="0" collapsed="false">
      <c r="A618" s="193"/>
      <c r="B618" s="194"/>
      <c r="C618" s="193"/>
      <c r="D618" s="193"/>
      <c r="E618" s="195"/>
      <c r="F618" s="196"/>
      <c r="G618" s="196"/>
      <c r="H618" s="206"/>
      <c r="I618" s="206"/>
      <c r="J618" s="206"/>
      <c r="K618" s="206"/>
      <c r="L618" s="206"/>
      <c r="M618" s="206"/>
      <c r="N618" s="206"/>
      <c r="O618" s="206"/>
      <c r="P618" s="206"/>
      <c r="Q618" s="206"/>
      <c r="R618" s="206"/>
      <c r="S618" s="206"/>
      <c r="T618" s="206"/>
      <c r="U618" s="206"/>
      <c r="V618" s="206"/>
      <c r="W618" s="206"/>
      <c r="X618" s="206"/>
      <c r="Y618" s="206"/>
      <c r="Z618" s="206"/>
    </row>
    <row r="619" customFormat="false" ht="15" hidden="false" customHeight="false" outlineLevel="0" collapsed="false">
      <c r="A619" s="183" t="s">
        <v>1681</v>
      </c>
      <c r="B619" s="184" t="s">
        <v>1028</v>
      </c>
      <c r="C619" s="183" t="s">
        <v>1029</v>
      </c>
      <c r="D619" s="184" t="s">
        <v>1030</v>
      </c>
      <c r="E619" s="185" t="s">
        <v>1031</v>
      </c>
      <c r="F619" s="197" t="s">
        <v>1032</v>
      </c>
      <c r="G619" s="197" t="s">
        <v>1033</v>
      </c>
      <c r="H619" s="206"/>
      <c r="I619" s="206"/>
      <c r="J619" s="206"/>
      <c r="K619" s="206"/>
      <c r="L619" s="206"/>
      <c r="M619" s="206"/>
      <c r="N619" s="206"/>
      <c r="O619" s="206"/>
      <c r="P619" s="206"/>
      <c r="Q619" s="206"/>
      <c r="R619" s="206"/>
      <c r="S619" s="206"/>
      <c r="T619" s="206"/>
      <c r="U619" s="206"/>
      <c r="V619" s="206"/>
      <c r="W619" s="206"/>
      <c r="X619" s="206"/>
      <c r="Y619" s="206"/>
      <c r="Z619" s="206"/>
    </row>
    <row r="620" customFormat="false" ht="15" hidden="false" customHeight="false" outlineLevel="0" collapsed="false">
      <c r="A620" s="189" t="s">
        <v>1034</v>
      </c>
      <c r="B620" s="190" t="s">
        <v>231</v>
      </c>
      <c r="C620" s="189" t="s">
        <v>1682</v>
      </c>
      <c r="D620" s="190" t="s">
        <v>1100</v>
      </c>
      <c r="E620" s="191" t="n">
        <v>1</v>
      </c>
      <c r="F620" s="192" t="n">
        <v>614.36</v>
      </c>
      <c r="G620" s="192" t="n">
        <v>614.36</v>
      </c>
      <c r="H620" s="206"/>
      <c r="I620" s="206"/>
      <c r="J620" s="206"/>
      <c r="K620" s="206"/>
      <c r="L620" s="206"/>
      <c r="M620" s="206"/>
      <c r="N620" s="206"/>
      <c r="O620" s="206"/>
      <c r="P620" s="206"/>
      <c r="Q620" s="206"/>
      <c r="R620" s="206"/>
      <c r="S620" s="206"/>
      <c r="T620" s="206"/>
      <c r="U620" s="206"/>
      <c r="V620" s="206"/>
      <c r="W620" s="206"/>
      <c r="X620" s="206"/>
      <c r="Y620" s="206"/>
      <c r="Z620" s="206"/>
    </row>
    <row r="621" customFormat="false" ht="15" hidden="false" customHeight="false" outlineLevel="0" collapsed="false">
      <c r="A621" s="198" t="s">
        <v>1040</v>
      </c>
      <c r="B621" s="199" t="s">
        <v>1272</v>
      </c>
      <c r="C621" s="198" t="s">
        <v>1273</v>
      </c>
      <c r="D621" s="199" t="s">
        <v>25</v>
      </c>
      <c r="E621" s="200" t="n">
        <v>0.3826</v>
      </c>
      <c r="F621" s="201" t="n">
        <v>22.37</v>
      </c>
      <c r="G621" s="201" t="n">
        <v>8.55</v>
      </c>
      <c r="H621" s="206"/>
      <c r="I621" s="206"/>
      <c r="J621" s="206"/>
      <c r="K621" s="206"/>
      <c r="L621" s="206"/>
      <c r="M621" s="206"/>
      <c r="N621" s="206"/>
      <c r="O621" s="206"/>
      <c r="P621" s="206"/>
      <c r="Q621" s="206"/>
      <c r="R621" s="206"/>
      <c r="S621" s="206"/>
      <c r="T621" s="206"/>
      <c r="U621" s="206"/>
      <c r="V621" s="206"/>
      <c r="W621" s="206"/>
      <c r="X621" s="206"/>
      <c r="Y621" s="206"/>
      <c r="Z621" s="206"/>
    </row>
    <row r="622" customFormat="false" ht="15" hidden="false" customHeight="false" outlineLevel="0" collapsed="false">
      <c r="A622" s="198" t="s">
        <v>1040</v>
      </c>
      <c r="B622" s="199" t="s">
        <v>1274</v>
      </c>
      <c r="C622" s="198" t="s">
        <v>1249</v>
      </c>
      <c r="D622" s="199" t="s">
        <v>25</v>
      </c>
      <c r="E622" s="200" t="n">
        <v>0.191</v>
      </c>
      <c r="F622" s="201" t="n">
        <v>16.21</v>
      </c>
      <c r="G622" s="201" t="n">
        <v>3.09</v>
      </c>
      <c r="H622" s="206"/>
      <c r="I622" s="206"/>
      <c r="J622" s="206"/>
      <c r="K622" s="206"/>
      <c r="L622" s="206"/>
      <c r="M622" s="206"/>
      <c r="N622" s="206"/>
      <c r="O622" s="206"/>
      <c r="P622" s="206"/>
      <c r="Q622" s="206"/>
      <c r="R622" s="206"/>
      <c r="S622" s="206"/>
      <c r="T622" s="206"/>
      <c r="U622" s="206"/>
      <c r="V622" s="206"/>
      <c r="W622" s="206"/>
      <c r="X622" s="206"/>
      <c r="Y622" s="206"/>
      <c r="Z622" s="206"/>
    </row>
    <row r="623" customFormat="false" ht="15" hidden="false" customHeight="false" outlineLevel="0" collapsed="false">
      <c r="A623" s="202" t="s">
        <v>1043</v>
      </c>
      <c r="B623" s="203" t="s">
        <v>1683</v>
      </c>
      <c r="C623" s="202" t="s">
        <v>1684</v>
      </c>
      <c r="D623" s="203" t="s">
        <v>7</v>
      </c>
      <c r="E623" s="204" t="n">
        <v>4.8166</v>
      </c>
      <c r="F623" s="205" t="n">
        <v>0.49</v>
      </c>
      <c r="G623" s="205" t="n">
        <v>2.36</v>
      </c>
      <c r="H623" s="206"/>
      <c r="I623" s="206"/>
      <c r="J623" s="206"/>
      <c r="K623" s="206"/>
      <c r="L623" s="206"/>
      <c r="M623" s="206"/>
      <c r="N623" s="206"/>
      <c r="O623" s="206"/>
      <c r="P623" s="206"/>
      <c r="Q623" s="206"/>
      <c r="R623" s="206"/>
      <c r="S623" s="206"/>
      <c r="T623" s="206"/>
      <c r="U623" s="206"/>
      <c r="V623" s="206"/>
      <c r="W623" s="206"/>
      <c r="X623" s="206"/>
      <c r="Y623" s="206"/>
      <c r="Z623" s="206"/>
    </row>
    <row r="624" customFormat="false" ht="15" hidden="false" customHeight="false" outlineLevel="0" collapsed="false">
      <c r="A624" s="202" t="s">
        <v>1043</v>
      </c>
      <c r="B624" s="203" t="s">
        <v>1685</v>
      </c>
      <c r="C624" s="202" t="s">
        <v>1686</v>
      </c>
      <c r="D624" s="203" t="s">
        <v>152</v>
      </c>
      <c r="E624" s="204" t="n">
        <v>6.8504</v>
      </c>
      <c r="F624" s="205" t="n">
        <v>19.09</v>
      </c>
      <c r="G624" s="205" t="n">
        <v>130.77</v>
      </c>
      <c r="H624" s="206"/>
      <c r="I624" s="206"/>
      <c r="J624" s="206"/>
      <c r="K624" s="206"/>
      <c r="L624" s="206"/>
      <c r="M624" s="206"/>
      <c r="N624" s="206"/>
      <c r="O624" s="206"/>
      <c r="P624" s="206"/>
      <c r="Q624" s="206"/>
      <c r="R624" s="206"/>
      <c r="S624" s="206"/>
      <c r="T624" s="206"/>
      <c r="U624" s="206"/>
      <c r="V624" s="206"/>
      <c r="W624" s="206"/>
      <c r="X624" s="206"/>
      <c r="Y624" s="206"/>
      <c r="Z624" s="206"/>
    </row>
    <row r="625" customFormat="false" ht="15" hidden="false" customHeight="false" outlineLevel="0" collapsed="false">
      <c r="A625" s="202" t="s">
        <v>1043</v>
      </c>
      <c r="B625" s="203" t="s">
        <v>1687</v>
      </c>
      <c r="C625" s="202" t="s">
        <v>1688</v>
      </c>
      <c r="D625" s="203" t="s">
        <v>7</v>
      </c>
      <c r="E625" s="204" t="n">
        <v>0.5473</v>
      </c>
      <c r="F625" s="205" t="n">
        <v>815.17</v>
      </c>
      <c r="G625" s="205" t="n">
        <v>446.14</v>
      </c>
      <c r="H625" s="206"/>
      <c r="I625" s="206"/>
      <c r="J625" s="206"/>
      <c r="K625" s="206"/>
      <c r="L625" s="206"/>
      <c r="M625" s="206"/>
      <c r="N625" s="206"/>
      <c r="O625" s="206"/>
      <c r="P625" s="206"/>
      <c r="Q625" s="206"/>
      <c r="R625" s="206"/>
      <c r="S625" s="206"/>
      <c r="T625" s="206"/>
      <c r="U625" s="206"/>
      <c r="V625" s="206"/>
      <c r="W625" s="206"/>
      <c r="X625" s="206"/>
      <c r="Y625" s="206"/>
      <c r="Z625" s="206"/>
    </row>
    <row r="626" customFormat="false" ht="15" hidden="false" customHeight="false" outlineLevel="0" collapsed="false">
      <c r="A626" s="202" t="s">
        <v>1043</v>
      </c>
      <c r="B626" s="203" t="s">
        <v>1474</v>
      </c>
      <c r="C626" s="202" t="s">
        <v>1475</v>
      </c>
      <c r="D626" s="203" t="s">
        <v>1476</v>
      </c>
      <c r="E626" s="204" t="n">
        <v>0.8829</v>
      </c>
      <c r="F626" s="205" t="n">
        <v>26.57</v>
      </c>
      <c r="G626" s="205" t="n">
        <v>23.45</v>
      </c>
      <c r="H626" s="206"/>
      <c r="I626" s="206"/>
      <c r="J626" s="206"/>
      <c r="K626" s="206"/>
      <c r="L626" s="206"/>
      <c r="M626" s="206"/>
      <c r="N626" s="206"/>
      <c r="O626" s="206"/>
      <c r="P626" s="206"/>
      <c r="Q626" s="206"/>
      <c r="R626" s="206"/>
      <c r="S626" s="206"/>
      <c r="T626" s="206"/>
      <c r="U626" s="206"/>
      <c r="V626" s="206"/>
      <c r="W626" s="206"/>
      <c r="X626" s="206"/>
      <c r="Y626" s="206"/>
      <c r="Z626" s="206"/>
    </row>
    <row r="627" customFormat="false" ht="15" hidden="false" customHeight="false" outlineLevel="0" collapsed="false">
      <c r="A627" s="193"/>
      <c r="B627" s="194"/>
      <c r="C627" s="193"/>
      <c r="D627" s="193"/>
      <c r="E627" s="195"/>
      <c r="F627" s="196"/>
      <c r="G627" s="196"/>
      <c r="H627" s="206"/>
      <c r="I627" s="206"/>
      <c r="J627" s="206"/>
      <c r="K627" s="206"/>
      <c r="L627" s="206"/>
      <c r="M627" s="206"/>
      <c r="N627" s="206"/>
      <c r="O627" s="206"/>
      <c r="P627" s="206"/>
      <c r="Q627" s="206"/>
      <c r="R627" s="206"/>
      <c r="S627" s="206"/>
      <c r="T627" s="206"/>
      <c r="U627" s="206"/>
      <c r="V627" s="206"/>
      <c r="W627" s="206"/>
      <c r="X627" s="206"/>
      <c r="Y627" s="206"/>
      <c r="Z627" s="206"/>
    </row>
    <row r="628" customFormat="false" ht="15" hidden="false" customHeight="false" outlineLevel="0" collapsed="false">
      <c r="A628" s="183" t="s">
        <v>1689</v>
      </c>
      <c r="B628" s="184" t="s">
        <v>1028</v>
      </c>
      <c r="C628" s="183" t="s">
        <v>1029</v>
      </c>
      <c r="D628" s="184" t="s">
        <v>1030</v>
      </c>
      <c r="E628" s="185" t="s">
        <v>1031</v>
      </c>
      <c r="F628" s="197" t="s">
        <v>1032</v>
      </c>
      <c r="G628" s="197" t="s">
        <v>1033</v>
      </c>
      <c r="H628" s="206"/>
      <c r="I628" s="206"/>
      <c r="J628" s="206"/>
      <c r="K628" s="206"/>
      <c r="L628" s="206"/>
      <c r="M628" s="206"/>
      <c r="N628" s="206"/>
      <c r="O628" s="206"/>
      <c r="P628" s="206"/>
      <c r="Q628" s="206"/>
      <c r="R628" s="206"/>
      <c r="S628" s="206"/>
      <c r="T628" s="206"/>
      <c r="U628" s="206"/>
      <c r="V628" s="206"/>
      <c r="W628" s="206"/>
      <c r="X628" s="206"/>
      <c r="Y628" s="206"/>
      <c r="Z628" s="206"/>
    </row>
    <row r="629" customFormat="false" ht="15" hidden="false" customHeight="false" outlineLevel="0" collapsed="false">
      <c r="A629" s="189" t="s">
        <v>1034</v>
      </c>
      <c r="B629" s="190" t="s">
        <v>234</v>
      </c>
      <c r="C629" s="189" t="s">
        <v>235</v>
      </c>
      <c r="D629" s="190" t="s">
        <v>7</v>
      </c>
      <c r="E629" s="191" t="n">
        <v>1</v>
      </c>
      <c r="F629" s="192" t="n">
        <v>82.92</v>
      </c>
      <c r="G629" s="192" t="n">
        <v>82.92</v>
      </c>
      <c r="H629" s="206"/>
      <c r="I629" s="206"/>
      <c r="J629" s="206"/>
      <c r="K629" s="206"/>
      <c r="L629" s="206"/>
      <c r="M629" s="206"/>
      <c r="N629" s="206"/>
      <c r="O629" s="206"/>
      <c r="P629" s="206"/>
      <c r="Q629" s="206"/>
      <c r="R629" s="206"/>
      <c r="S629" s="206"/>
      <c r="T629" s="206"/>
      <c r="U629" s="206"/>
      <c r="V629" s="206"/>
      <c r="W629" s="206"/>
      <c r="X629" s="206"/>
      <c r="Y629" s="206"/>
      <c r="Z629" s="206"/>
    </row>
    <row r="630" customFormat="false" ht="15" hidden="false" customHeight="false" outlineLevel="0" collapsed="false">
      <c r="A630" s="198" t="s">
        <v>1040</v>
      </c>
      <c r="B630" s="199" t="s">
        <v>1690</v>
      </c>
      <c r="C630" s="198" t="s">
        <v>1227</v>
      </c>
      <c r="D630" s="199" t="s">
        <v>1192</v>
      </c>
      <c r="E630" s="200" t="n">
        <v>0.6111111</v>
      </c>
      <c r="F630" s="201" t="n">
        <v>16.95</v>
      </c>
      <c r="G630" s="201" t="n">
        <v>10.35</v>
      </c>
      <c r="H630" s="206"/>
      <c r="I630" s="206"/>
      <c r="J630" s="206"/>
      <c r="K630" s="206"/>
      <c r="L630" s="206"/>
      <c r="M630" s="206"/>
      <c r="N630" s="206"/>
      <c r="O630" s="206"/>
      <c r="P630" s="206"/>
      <c r="Q630" s="206"/>
      <c r="R630" s="206"/>
      <c r="S630" s="206"/>
      <c r="T630" s="206"/>
      <c r="U630" s="206"/>
      <c r="V630" s="206"/>
      <c r="W630" s="206"/>
      <c r="X630" s="206"/>
      <c r="Y630" s="206"/>
      <c r="Z630" s="206"/>
    </row>
    <row r="631" customFormat="false" ht="15" hidden="false" customHeight="false" outlineLevel="0" collapsed="false">
      <c r="A631" s="198" t="s">
        <v>1040</v>
      </c>
      <c r="B631" s="199" t="s">
        <v>1691</v>
      </c>
      <c r="C631" s="198" t="s">
        <v>1692</v>
      </c>
      <c r="D631" s="199" t="s">
        <v>1192</v>
      </c>
      <c r="E631" s="200" t="n">
        <v>1.2222222</v>
      </c>
      <c r="F631" s="201" t="n">
        <v>18.39</v>
      </c>
      <c r="G631" s="201" t="n">
        <v>22.47</v>
      </c>
      <c r="H631" s="206"/>
      <c r="I631" s="206"/>
      <c r="J631" s="206"/>
      <c r="K631" s="206"/>
      <c r="L631" s="206"/>
      <c r="M631" s="206"/>
      <c r="N631" s="206"/>
      <c r="O631" s="206"/>
      <c r="P631" s="206"/>
      <c r="Q631" s="206"/>
      <c r="R631" s="206"/>
      <c r="S631" s="206"/>
      <c r="T631" s="206"/>
      <c r="U631" s="206"/>
      <c r="V631" s="206"/>
      <c r="W631" s="206"/>
      <c r="X631" s="206"/>
      <c r="Y631" s="206"/>
      <c r="Z631" s="206"/>
    </row>
    <row r="632" customFormat="false" ht="15" hidden="false" customHeight="false" outlineLevel="0" collapsed="false">
      <c r="A632" s="202" t="s">
        <v>1043</v>
      </c>
      <c r="B632" s="203" t="s">
        <v>1693</v>
      </c>
      <c r="C632" s="202" t="s">
        <v>1694</v>
      </c>
      <c r="D632" s="203" t="s">
        <v>1199</v>
      </c>
      <c r="E632" s="204" t="n">
        <v>1</v>
      </c>
      <c r="F632" s="205" t="n">
        <v>50.1</v>
      </c>
      <c r="G632" s="205" t="n">
        <v>50.1</v>
      </c>
      <c r="H632" s="206"/>
      <c r="I632" s="206"/>
      <c r="J632" s="206"/>
      <c r="K632" s="206"/>
      <c r="L632" s="206"/>
      <c r="M632" s="206"/>
      <c r="N632" s="206"/>
      <c r="O632" s="206"/>
      <c r="P632" s="206"/>
      <c r="Q632" s="206"/>
      <c r="R632" s="206"/>
      <c r="S632" s="206"/>
      <c r="T632" s="206"/>
      <c r="U632" s="206"/>
      <c r="V632" s="206"/>
      <c r="W632" s="206"/>
      <c r="X632" s="206"/>
      <c r="Y632" s="206"/>
      <c r="Z632" s="206"/>
    </row>
    <row r="633" customFormat="false" ht="15" hidden="false" customHeight="false" outlineLevel="0" collapsed="false">
      <c r="A633" s="193"/>
      <c r="B633" s="194"/>
      <c r="C633" s="193"/>
      <c r="D633" s="193"/>
      <c r="E633" s="195"/>
      <c r="F633" s="196"/>
      <c r="G633" s="196"/>
      <c r="H633" s="206"/>
      <c r="I633" s="206"/>
      <c r="J633" s="206"/>
      <c r="K633" s="206"/>
      <c r="L633" s="206"/>
      <c r="M633" s="206"/>
      <c r="N633" s="206"/>
      <c r="O633" s="206"/>
      <c r="P633" s="206"/>
      <c r="Q633" s="206"/>
      <c r="R633" s="206"/>
      <c r="S633" s="206"/>
      <c r="T633" s="206"/>
      <c r="U633" s="206"/>
      <c r="V633" s="206"/>
      <c r="W633" s="206"/>
      <c r="X633" s="206"/>
      <c r="Y633" s="206"/>
      <c r="Z633" s="206"/>
    </row>
    <row r="634" customFormat="false" ht="15" hidden="false" customHeight="false" outlineLevel="0" collapsed="false">
      <c r="A634" s="183" t="s">
        <v>1695</v>
      </c>
      <c r="B634" s="184" t="s">
        <v>1028</v>
      </c>
      <c r="C634" s="183" t="s">
        <v>1029</v>
      </c>
      <c r="D634" s="184" t="s">
        <v>1030</v>
      </c>
      <c r="E634" s="185" t="s">
        <v>1031</v>
      </c>
      <c r="F634" s="197" t="s">
        <v>1032</v>
      </c>
      <c r="G634" s="197" t="s">
        <v>1033</v>
      </c>
      <c r="H634" s="206"/>
      <c r="I634" s="206"/>
      <c r="J634" s="206"/>
      <c r="K634" s="206"/>
      <c r="L634" s="206"/>
      <c r="M634" s="206"/>
      <c r="N634" s="206"/>
      <c r="O634" s="206"/>
      <c r="P634" s="206"/>
      <c r="Q634" s="206"/>
      <c r="R634" s="206"/>
      <c r="S634" s="206"/>
      <c r="T634" s="206"/>
      <c r="U634" s="206"/>
      <c r="V634" s="206"/>
      <c r="W634" s="206"/>
      <c r="X634" s="206"/>
      <c r="Y634" s="206"/>
      <c r="Z634" s="206"/>
    </row>
    <row r="635" customFormat="false" ht="15" hidden="false" customHeight="false" outlineLevel="0" collapsed="false">
      <c r="A635" s="189" t="s">
        <v>1034</v>
      </c>
      <c r="B635" s="190" t="s">
        <v>237</v>
      </c>
      <c r="C635" s="189" t="s">
        <v>1696</v>
      </c>
      <c r="D635" s="190" t="s">
        <v>7</v>
      </c>
      <c r="E635" s="191" t="n">
        <v>1</v>
      </c>
      <c r="F635" s="192" t="n">
        <v>138.27</v>
      </c>
      <c r="G635" s="192" t="n">
        <v>138.27</v>
      </c>
      <c r="H635" s="206"/>
      <c r="I635" s="206"/>
      <c r="J635" s="206"/>
      <c r="K635" s="206"/>
      <c r="L635" s="206"/>
      <c r="M635" s="206"/>
      <c r="N635" s="206"/>
      <c r="O635" s="206"/>
      <c r="P635" s="206"/>
      <c r="Q635" s="206"/>
      <c r="R635" s="206"/>
      <c r="S635" s="206"/>
      <c r="T635" s="206"/>
      <c r="U635" s="206"/>
      <c r="V635" s="206"/>
      <c r="W635" s="206"/>
      <c r="X635" s="206"/>
      <c r="Y635" s="206"/>
      <c r="Z635" s="206"/>
    </row>
    <row r="636" customFormat="false" ht="15" hidden="false" customHeight="false" outlineLevel="0" collapsed="false">
      <c r="A636" s="198" t="s">
        <v>1040</v>
      </c>
      <c r="B636" s="199" t="s">
        <v>1697</v>
      </c>
      <c r="C636" s="198" t="s">
        <v>1692</v>
      </c>
      <c r="D636" s="199" t="s">
        <v>25</v>
      </c>
      <c r="E636" s="200" t="n">
        <v>0.767</v>
      </c>
      <c r="F636" s="201" t="n">
        <v>24.92</v>
      </c>
      <c r="G636" s="201" t="n">
        <v>19.11</v>
      </c>
      <c r="H636" s="206"/>
      <c r="I636" s="206"/>
      <c r="J636" s="206"/>
      <c r="K636" s="206"/>
      <c r="L636" s="206"/>
      <c r="M636" s="206"/>
      <c r="N636" s="206"/>
      <c r="O636" s="206"/>
      <c r="P636" s="206"/>
      <c r="Q636" s="206"/>
      <c r="R636" s="206"/>
      <c r="S636" s="206"/>
      <c r="T636" s="206"/>
      <c r="U636" s="206"/>
      <c r="V636" s="206"/>
      <c r="W636" s="206"/>
      <c r="X636" s="206"/>
      <c r="Y636" s="206"/>
      <c r="Z636" s="206"/>
    </row>
    <row r="637" customFormat="false" ht="15" hidden="false" customHeight="false" outlineLevel="0" collapsed="false">
      <c r="A637" s="198" t="s">
        <v>1040</v>
      </c>
      <c r="B637" s="199" t="s">
        <v>1274</v>
      </c>
      <c r="C637" s="198" t="s">
        <v>1249</v>
      </c>
      <c r="D637" s="199" t="s">
        <v>25</v>
      </c>
      <c r="E637" s="200" t="n">
        <v>0.384</v>
      </c>
      <c r="F637" s="201" t="n">
        <v>16.21</v>
      </c>
      <c r="G637" s="201" t="n">
        <v>6.22</v>
      </c>
      <c r="H637" s="206"/>
      <c r="I637" s="206"/>
      <c r="J637" s="206"/>
      <c r="K637" s="206"/>
      <c r="L637" s="206"/>
      <c r="M637" s="206"/>
      <c r="N637" s="206"/>
      <c r="O637" s="206"/>
      <c r="P637" s="206"/>
      <c r="Q637" s="206"/>
      <c r="R637" s="206"/>
      <c r="S637" s="206"/>
      <c r="T637" s="206"/>
      <c r="U637" s="206"/>
      <c r="V637" s="206"/>
      <c r="W637" s="206"/>
      <c r="X637" s="206"/>
      <c r="Y637" s="206"/>
      <c r="Z637" s="206"/>
    </row>
    <row r="638" customFormat="false" ht="15" hidden="false" customHeight="false" outlineLevel="0" collapsed="false">
      <c r="A638" s="202" t="s">
        <v>1043</v>
      </c>
      <c r="B638" s="203" t="s">
        <v>1698</v>
      </c>
      <c r="C638" s="202" t="s">
        <v>1699</v>
      </c>
      <c r="D638" s="203" t="s">
        <v>1176</v>
      </c>
      <c r="E638" s="204" t="n">
        <v>1</v>
      </c>
      <c r="F638" s="205" t="n">
        <v>112.94</v>
      </c>
      <c r="G638" s="205" t="n">
        <v>112.94</v>
      </c>
      <c r="H638" s="206"/>
      <c r="I638" s="206"/>
      <c r="J638" s="206"/>
      <c r="K638" s="206"/>
      <c r="L638" s="206"/>
      <c r="M638" s="206"/>
      <c r="N638" s="206"/>
      <c r="O638" s="206"/>
      <c r="P638" s="206"/>
      <c r="Q638" s="206"/>
      <c r="R638" s="206"/>
      <c r="S638" s="206"/>
      <c r="T638" s="206"/>
      <c r="U638" s="206"/>
      <c r="V638" s="206"/>
      <c r="W638" s="206"/>
      <c r="X638" s="206"/>
      <c r="Y638" s="206"/>
      <c r="Z638" s="206"/>
    </row>
    <row r="639" customFormat="false" ht="15" hidden="false" customHeight="false" outlineLevel="0" collapsed="false">
      <c r="A639" s="193"/>
      <c r="B639" s="194"/>
      <c r="C639" s="193"/>
      <c r="D639" s="193"/>
      <c r="E639" s="195"/>
      <c r="F639" s="196"/>
      <c r="G639" s="196"/>
      <c r="H639" s="206"/>
      <c r="I639" s="206"/>
      <c r="J639" s="206"/>
      <c r="K639" s="206"/>
      <c r="L639" s="206"/>
      <c r="M639" s="206"/>
      <c r="N639" s="206"/>
      <c r="O639" s="206"/>
      <c r="P639" s="206"/>
      <c r="Q639" s="206"/>
      <c r="R639" s="206"/>
      <c r="S639" s="206"/>
      <c r="T639" s="206"/>
      <c r="U639" s="206"/>
      <c r="V639" s="206"/>
      <c r="W639" s="206"/>
      <c r="X639" s="206"/>
      <c r="Y639" s="206"/>
      <c r="Z639" s="206"/>
    </row>
    <row r="640" customFormat="false" ht="15" hidden="false" customHeight="false" outlineLevel="0" collapsed="false">
      <c r="A640" s="183" t="s">
        <v>1700</v>
      </c>
      <c r="B640" s="184" t="s">
        <v>1028</v>
      </c>
      <c r="C640" s="183" t="s">
        <v>1029</v>
      </c>
      <c r="D640" s="184" t="s">
        <v>1030</v>
      </c>
      <c r="E640" s="185" t="s">
        <v>1031</v>
      </c>
      <c r="F640" s="197" t="s">
        <v>1032</v>
      </c>
      <c r="G640" s="197" t="s">
        <v>1033</v>
      </c>
      <c r="H640" s="206"/>
      <c r="I640" s="206"/>
      <c r="J640" s="206"/>
      <c r="K640" s="206"/>
      <c r="L640" s="206"/>
      <c r="M640" s="206"/>
      <c r="N640" s="206"/>
      <c r="O640" s="206"/>
      <c r="P640" s="206"/>
      <c r="Q640" s="206"/>
      <c r="R640" s="206"/>
      <c r="S640" s="206"/>
      <c r="T640" s="206"/>
      <c r="U640" s="206"/>
      <c r="V640" s="206"/>
      <c r="W640" s="206"/>
      <c r="X640" s="206"/>
      <c r="Y640" s="206"/>
      <c r="Z640" s="206"/>
    </row>
    <row r="641" customFormat="false" ht="15" hidden="false" customHeight="false" outlineLevel="0" collapsed="false">
      <c r="A641" s="189" t="s">
        <v>1034</v>
      </c>
      <c r="B641" s="190" t="s">
        <v>240</v>
      </c>
      <c r="C641" s="189" t="s">
        <v>1701</v>
      </c>
      <c r="D641" s="190" t="s">
        <v>7</v>
      </c>
      <c r="E641" s="191" t="n">
        <v>1</v>
      </c>
      <c r="F641" s="192" t="n">
        <v>815.93</v>
      </c>
      <c r="G641" s="192" t="n">
        <v>815.93</v>
      </c>
      <c r="H641" s="206"/>
      <c r="I641" s="206"/>
      <c r="J641" s="206"/>
      <c r="K641" s="206"/>
      <c r="L641" s="206"/>
      <c r="M641" s="206"/>
      <c r="N641" s="206"/>
      <c r="O641" s="206"/>
      <c r="P641" s="206"/>
      <c r="Q641" s="206"/>
      <c r="R641" s="206"/>
      <c r="S641" s="206"/>
      <c r="T641" s="206"/>
      <c r="U641" s="206"/>
      <c r="V641" s="206"/>
      <c r="W641" s="206"/>
      <c r="X641" s="206"/>
      <c r="Y641" s="206"/>
      <c r="Z641" s="206"/>
    </row>
    <row r="642" customFormat="false" ht="15" hidden="false" customHeight="false" outlineLevel="0" collapsed="false">
      <c r="A642" s="198" t="s">
        <v>1040</v>
      </c>
      <c r="B642" s="199" t="s">
        <v>1702</v>
      </c>
      <c r="C642" s="198" t="s">
        <v>1703</v>
      </c>
      <c r="D642" s="199" t="s">
        <v>7</v>
      </c>
      <c r="E642" s="200" t="n">
        <v>1</v>
      </c>
      <c r="F642" s="201" t="n">
        <v>96.08</v>
      </c>
      <c r="G642" s="201" t="n">
        <v>96.08</v>
      </c>
      <c r="H642" s="206"/>
      <c r="I642" s="206"/>
      <c r="J642" s="206"/>
      <c r="K642" s="206"/>
      <c r="L642" s="206"/>
      <c r="M642" s="206"/>
      <c r="N642" s="206"/>
      <c r="O642" s="206"/>
      <c r="P642" s="206"/>
      <c r="Q642" s="206"/>
      <c r="R642" s="206"/>
      <c r="S642" s="206"/>
      <c r="T642" s="206"/>
      <c r="U642" s="206"/>
      <c r="V642" s="206"/>
      <c r="W642" s="206"/>
      <c r="X642" s="206"/>
      <c r="Y642" s="206"/>
      <c r="Z642" s="206"/>
    </row>
    <row r="643" customFormat="false" ht="15" hidden="false" customHeight="false" outlineLevel="0" collapsed="false">
      <c r="A643" s="198" t="s">
        <v>1040</v>
      </c>
      <c r="B643" s="199" t="s">
        <v>1121</v>
      </c>
      <c r="C643" s="198" t="s">
        <v>1122</v>
      </c>
      <c r="D643" s="199" t="s">
        <v>7</v>
      </c>
      <c r="E643" s="200" t="n">
        <v>1</v>
      </c>
      <c r="F643" s="201" t="n">
        <v>316.04</v>
      </c>
      <c r="G643" s="201" t="n">
        <v>316.04</v>
      </c>
      <c r="H643" s="206"/>
      <c r="I643" s="206"/>
      <c r="J643" s="206"/>
      <c r="K643" s="206"/>
      <c r="L643" s="206"/>
      <c r="M643" s="206"/>
      <c r="N643" s="206"/>
      <c r="O643" s="206"/>
      <c r="P643" s="206"/>
      <c r="Q643" s="206"/>
      <c r="R643" s="206"/>
      <c r="S643" s="206"/>
      <c r="T643" s="206"/>
      <c r="U643" s="206"/>
      <c r="V643" s="206"/>
      <c r="W643" s="206"/>
      <c r="X643" s="206"/>
      <c r="Y643" s="206"/>
      <c r="Z643" s="206"/>
    </row>
    <row r="644" customFormat="false" ht="15" hidden="false" customHeight="false" outlineLevel="0" collapsed="false">
      <c r="A644" s="198" t="s">
        <v>1040</v>
      </c>
      <c r="B644" s="199" t="s">
        <v>1704</v>
      </c>
      <c r="C644" s="198" t="s">
        <v>1705</v>
      </c>
      <c r="D644" s="199" t="s">
        <v>7</v>
      </c>
      <c r="E644" s="200" t="n">
        <v>1</v>
      </c>
      <c r="F644" s="201" t="n">
        <v>319.51</v>
      </c>
      <c r="G644" s="201" t="n">
        <v>319.51</v>
      </c>
      <c r="H644" s="206"/>
      <c r="I644" s="206"/>
      <c r="J644" s="206"/>
      <c r="K644" s="206"/>
      <c r="L644" s="206"/>
      <c r="M644" s="206"/>
      <c r="N644" s="206"/>
      <c r="O644" s="206"/>
      <c r="P644" s="206"/>
      <c r="Q644" s="206"/>
      <c r="R644" s="206"/>
      <c r="S644" s="206"/>
      <c r="T644" s="206"/>
      <c r="U644" s="206"/>
      <c r="V644" s="206"/>
      <c r="W644" s="206"/>
      <c r="X644" s="206"/>
      <c r="Y644" s="206"/>
      <c r="Z644" s="206"/>
    </row>
    <row r="645" customFormat="false" ht="15" hidden="false" customHeight="false" outlineLevel="0" collapsed="false">
      <c r="A645" s="198" t="s">
        <v>1040</v>
      </c>
      <c r="B645" s="199" t="s">
        <v>1706</v>
      </c>
      <c r="C645" s="198" t="s">
        <v>1707</v>
      </c>
      <c r="D645" s="199" t="s">
        <v>152</v>
      </c>
      <c r="E645" s="200" t="n">
        <v>10</v>
      </c>
      <c r="F645" s="201" t="n">
        <v>8.43</v>
      </c>
      <c r="G645" s="201" t="n">
        <v>84.3</v>
      </c>
      <c r="H645" s="206"/>
      <c r="I645" s="206"/>
      <c r="J645" s="206"/>
      <c r="K645" s="206"/>
      <c r="L645" s="206"/>
      <c r="M645" s="206"/>
      <c r="N645" s="206"/>
      <c r="O645" s="206"/>
      <c r="P645" s="206"/>
      <c r="Q645" s="206"/>
      <c r="R645" s="206"/>
      <c r="S645" s="206"/>
      <c r="T645" s="206"/>
      <c r="U645" s="206"/>
      <c r="V645" s="206"/>
      <c r="W645" s="206"/>
      <c r="X645" s="206"/>
      <c r="Y645" s="206"/>
      <c r="Z645" s="206"/>
    </row>
    <row r="646" customFormat="false" ht="15" hidden="false" customHeight="false" outlineLevel="0" collapsed="false">
      <c r="A646" s="193"/>
      <c r="B646" s="194"/>
      <c r="C646" s="193"/>
      <c r="D646" s="193"/>
      <c r="E646" s="195"/>
      <c r="F646" s="196"/>
      <c r="G646" s="196"/>
      <c r="H646" s="206"/>
      <c r="I646" s="206"/>
      <c r="J646" s="206"/>
      <c r="K646" s="206"/>
      <c r="L646" s="206"/>
      <c r="M646" s="206"/>
      <c r="N646" s="206"/>
      <c r="O646" s="206"/>
      <c r="P646" s="206"/>
      <c r="Q646" s="206"/>
      <c r="R646" s="206"/>
      <c r="S646" s="206"/>
      <c r="T646" s="206"/>
      <c r="U646" s="206"/>
      <c r="V646" s="206"/>
      <c r="W646" s="206"/>
      <c r="X646" s="206"/>
      <c r="Y646" s="206"/>
      <c r="Z646" s="206"/>
    </row>
    <row r="647" customFormat="false" ht="15" hidden="false" customHeight="false" outlineLevel="0" collapsed="false">
      <c r="A647" s="183" t="s">
        <v>1708</v>
      </c>
      <c r="B647" s="184" t="s">
        <v>1028</v>
      </c>
      <c r="C647" s="183" t="s">
        <v>1029</v>
      </c>
      <c r="D647" s="184" t="s">
        <v>1030</v>
      </c>
      <c r="E647" s="185" t="s">
        <v>1031</v>
      </c>
      <c r="F647" s="197" t="s">
        <v>1032</v>
      </c>
      <c r="G647" s="197" t="s">
        <v>1033</v>
      </c>
      <c r="H647" s="206"/>
      <c r="I647" s="206"/>
      <c r="J647" s="206"/>
      <c r="K647" s="206"/>
      <c r="L647" s="206"/>
      <c r="M647" s="206"/>
      <c r="N647" s="206"/>
      <c r="O647" s="206"/>
      <c r="P647" s="206"/>
      <c r="Q647" s="206"/>
      <c r="R647" s="206"/>
      <c r="S647" s="206"/>
      <c r="T647" s="206"/>
      <c r="U647" s="206"/>
      <c r="V647" s="206"/>
      <c r="W647" s="206"/>
      <c r="X647" s="206"/>
      <c r="Y647" s="206"/>
      <c r="Z647" s="206"/>
    </row>
    <row r="648" customFormat="false" ht="15" hidden="false" customHeight="false" outlineLevel="0" collapsed="false">
      <c r="A648" s="189" t="s">
        <v>1034</v>
      </c>
      <c r="B648" s="190" t="s">
        <v>243</v>
      </c>
      <c r="C648" s="189" t="s">
        <v>244</v>
      </c>
      <c r="D648" s="190" t="s">
        <v>1202</v>
      </c>
      <c r="E648" s="191" t="n">
        <v>1</v>
      </c>
      <c r="F648" s="192" t="n">
        <v>150.15</v>
      </c>
      <c r="G648" s="192" t="n">
        <v>150.15</v>
      </c>
      <c r="H648" s="206"/>
      <c r="I648" s="206"/>
      <c r="J648" s="206"/>
      <c r="K648" s="206"/>
      <c r="L648" s="206"/>
      <c r="M648" s="206"/>
      <c r="N648" s="206"/>
      <c r="O648" s="206"/>
      <c r="P648" s="206"/>
      <c r="Q648" s="206"/>
      <c r="R648" s="206"/>
      <c r="S648" s="206"/>
      <c r="T648" s="206"/>
      <c r="U648" s="206"/>
      <c r="V648" s="206"/>
      <c r="W648" s="206"/>
      <c r="X648" s="206"/>
      <c r="Y648" s="206"/>
      <c r="Z648" s="206"/>
    </row>
    <row r="649" customFormat="false" ht="15" hidden="false" customHeight="false" outlineLevel="0" collapsed="false">
      <c r="A649" s="198" t="s">
        <v>1040</v>
      </c>
      <c r="B649" s="199" t="s">
        <v>1691</v>
      </c>
      <c r="C649" s="198" t="s">
        <v>1692</v>
      </c>
      <c r="D649" s="199" t="s">
        <v>1192</v>
      </c>
      <c r="E649" s="200" t="n">
        <v>2</v>
      </c>
      <c r="F649" s="201" t="n">
        <v>25</v>
      </c>
      <c r="G649" s="201" t="n">
        <v>50</v>
      </c>
      <c r="H649" s="206"/>
      <c r="I649" s="206"/>
      <c r="J649" s="206"/>
      <c r="K649" s="206"/>
      <c r="L649" s="206"/>
      <c r="M649" s="206"/>
      <c r="N649" s="206"/>
      <c r="O649" s="206"/>
      <c r="P649" s="206"/>
      <c r="Q649" s="206"/>
      <c r="R649" s="206"/>
      <c r="S649" s="206"/>
      <c r="T649" s="206"/>
      <c r="U649" s="206"/>
      <c r="V649" s="206"/>
      <c r="W649" s="206"/>
      <c r="X649" s="206"/>
      <c r="Y649" s="206"/>
      <c r="Z649" s="206"/>
    </row>
    <row r="650" customFormat="false" ht="15" hidden="false" customHeight="false" outlineLevel="0" collapsed="false">
      <c r="A650" s="202" t="s">
        <v>1043</v>
      </c>
      <c r="B650" s="203" t="s">
        <v>1709</v>
      </c>
      <c r="C650" s="202" t="s">
        <v>244</v>
      </c>
      <c r="D650" s="203" t="s">
        <v>1202</v>
      </c>
      <c r="E650" s="204" t="n">
        <v>1</v>
      </c>
      <c r="F650" s="205" t="n">
        <v>100.15</v>
      </c>
      <c r="G650" s="205" t="n">
        <v>100.15</v>
      </c>
      <c r="H650" s="206"/>
      <c r="I650" s="206"/>
      <c r="J650" s="206"/>
      <c r="K650" s="206"/>
      <c r="L650" s="206"/>
      <c r="M650" s="206"/>
      <c r="N650" s="206"/>
      <c r="O650" s="206"/>
      <c r="P650" s="206"/>
      <c r="Q650" s="206"/>
      <c r="R650" s="206"/>
      <c r="S650" s="206"/>
      <c r="T650" s="206"/>
      <c r="U650" s="206"/>
      <c r="V650" s="206"/>
      <c r="W650" s="206"/>
      <c r="X650" s="206"/>
      <c r="Y650" s="206"/>
      <c r="Z650" s="206"/>
    </row>
    <row r="651" customFormat="false" ht="15" hidden="false" customHeight="false" outlineLevel="0" collapsed="false">
      <c r="A651" s="193"/>
      <c r="B651" s="194"/>
      <c r="C651" s="193"/>
      <c r="D651" s="193"/>
      <c r="E651" s="195"/>
      <c r="F651" s="196"/>
      <c r="G651" s="196"/>
      <c r="H651" s="206"/>
      <c r="I651" s="206"/>
      <c r="J651" s="206"/>
      <c r="K651" s="206"/>
      <c r="L651" s="206"/>
      <c r="M651" s="206"/>
      <c r="N651" s="206"/>
      <c r="O651" s="206"/>
      <c r="P651" s="206"/>
      <c r="Q651" s="206"/>
      <c r="R651" s="206"/>
      <c r="S651" s="206"/>
      <c r="T651" s="206"/>
      <c r="U651" s="206"/>
      <c r="V651" s="206"/>
      <c r="W651" s="206"/>
      <c r="X651" s="206"/>
      <c r="Y651" s="206"/>
      <c r="Z651" s="206"/>
    </row>
    <row r="652" customFormat="false" ht="15" hidden="false" customHeight="false" outlineLevel="0" collapsed="false">
      <c r="A652" s="183" t="s">
        <v>1710</v>
      </c>
      <c r="B652" s="184" t="s">
        <v>1028</v>
      </c>
      <c r="C652" s="183" t="s">
        <v>1029</v>
      </c>
      <c r="D652" s="184" t="s">
        <v>1030</v>
      </c>
      <c r="E652" s="185" t="s">
        <v>1031</v>
      </c>
      <c r="F652" s="197" t="s">
        <v>1032</v>
      </c>
      <c r="G652" s="197" t="s">
        <v>1033</v>
      </c>
      <c r="H652" s="206"/>
      <c r="I652" s="206"/>
      <c r="J652" s="206"/>
      <c r="K652" s="206"/>
      <c r="L652" s="206"/>
      <c r="M652" s="206"/>
      <c r="N652" s="206"/>
      <c r="O652" s="206"/>
      <c r="P652" s="206"/>
      <c r="Q652" s="206"/>
      <c r="R652" s="206"/>
      <c r="S652" s="206"/>
      <c r="T652" s="206"/>
      <c r="U652" s="206"/>
      <c r="V652" s="206"/>
      <c r="W652" s="206"/>
      <c r="X652" s="206"/>
      <c r="Y652" s="206"/>
      <c r="Z652" s="206"/>
    </row>
    <row r="653" customFormat="false" ht="15" hidden="false" customHeight="false" outlineLevel="0" collapsed="false">
      <c r="A653" s="189" t="s">
        <v>1034</v>
      </c>
      <c r="B653" s="190" t="s">
        <v>246</v>
      </c>
      <c r="C653" s="189" t="s">
        <v>1711</v>
      </c>
      <c r="D653" s="190" t="s">
        <v>1100</v>
      </c>
      <c r="E653" s="191" t="n">
        <v>1</v>
      </c>
      <c r="F653" s="192" t="n">
        <v>467.53</v>
      </c>
      <c r="G653" s="192" t="n">
        <v>467.53</v>
      </c>
      <c r="H653" s="206"/>
      <c r="I653" s="206"/>
      <c r="J653" s="206"/>
      <c r="K653" s="206"/>
      <c r="L653" s="206"/>
      <c r="M653" s="206"/>
      <c r="N653" s="206"/>
      <c r="O653" s="206"/>
      <c r="P653" s="206"/>
      <c r="Q653" s="206"/>
      <c r="R653" s="206"/>
      <c r="S653" s="206"/>
      <c r="T653" s="206"/>
      <c r="U653" s="206"/>
      <c r="V653" s="206"/>
      <c r="W653" s="206"/>
      <c r="X653" s="206"/>
      <c r="Y653" s="206"/>
      <c r="Z653" s="206"/>
    </row>
    <row r="654" customFormat="false" ht="15" hidden="false" customHeight="false" outlineLevel="0" collapsed="false">
      <c r="A654" s="198" t="s">
        <v>1040</v>
      </c>
      <c r="B654" s="199" t="s">
        <v>1272</v>
      </c>
      <c r="C654" s="198" t="s">
        <v>1273</v>
      </c>
      <c r="D654" s="199" t="s">
        <v>25</v>
      </c>
      <c r="E654" s="200" t="n">
        <v>0.282</v>
      </c>
      <c r="F654" s="201" t="n">
        <v>22.37</v>
      </c>
      <c r="G654" s="201" t="n">
        <v>6.3</v>
      </c>
      <c r="H654" s="206"/>
      <c r="I654" s="206"/>
      <c r="J654" s="206"/>
      <c r="K654" s="206"/>
      <c r="L654" s="206"/>
      <c r="M654" s="206"/>
      <c r="N654" s="206"/>
      <c r="O654" s="206"/>
      <c r="P654" s="206"/>
      <c r="Q654" s="206"/>
      <c r="R654" s="206"/>
      <c r="S654" s="206"/>
      <c r="T654" s="206"/>
      <c r="U654" s="206"/>
      <c r="V654" s="206"/>
      <c r="W654" s="206"/>
      <c r="X654" s="206"/>
      <c r="Y654" s="206"/>
      <c r="Z654" s="206"/>
    </row>
    <row r="655" customFormat="false" ht="15" hidden="false" customHeight="false" outlineLevel="0" collapsed="false">
      <c r="A655" s="198" t="s">
        <v>1040</v>
      </c>
      <c r="B655" s="199" t="s">
        <v>1274</v>
      </c>
      <c r="C655" s="198" t="s">
        <v>1249</v>
      </c>
      <c r="D655" s="199" t="s">
        <v>25</v>
      </c>
      <c r="E655" s="200" t="n">
        <v>0.141</v>
      </c>
      <c r="F655" s="201" t="n">
        <v>16.21</v>
      </c>
      <c r="G655" s="201" t="n">
        <v>2.28</v>
      </c>
      <c r="H655" s="206"/>
      <c r="I655" s="206"/>
      <c r="J655" s="206"/>
      <c r="K655" s="206"/>
      <c r="L655" s="206"/>
      <c r="M655" s="206"/>
      <c r="N655" s="206"/>
      <c r="O655" s="206"/>
      <c r="P655" s="206"/>
      <c r="Q655" s="206"/>
      <c r="R655" s="206"/>
      <c r="S655" s="206"/>
      <c r="T655" s="206"/>
      <c r="U655" s="206"/>
      <c r="V655" s="206"/>
      <c r="W655" s="206"/>
      <c r="X655" s="206"/>
      <c r="Y655" s="206"/>
      <c r="Z655" s="206"/>
    </row>
    <row r="656" customFormat="false" ht="15" hidden="false" customHeight="false" outlineLevel="0" collapsed="false">
      <c r="A656" s="202" t="s">
        <v>1043</v>
      </c>
      <c r="B656" s="203" t="s">
        <v>1683</v>
      </c>
      <c r="C656" s="202" t="s">
        <v>1684</v>
      </c>
      <c r="D656" s="203" t="s">
        <v>7</v>
      </c>
      <c r="E656" s="204" t="n">
        <v>4.72</v>
      </c>
      <c r="F656" s="205" t="n">
        <v>0.49</v>
      </c>
      <c r="G656" s="205" t="n">
        <v>2.31</v>
      </c>
      <c r="H656" s="206"/>
      <c r="I656" s="206"/>
      <c r="J656" s="206"/>
      <c r="K656" s="206"/>
      <c r="L656" s="206"/>
      <c r="M656" s="206"/>
      <c r="N656" s="206"/>
      <c r="O656" s="206"/>
      <c r="P656" s="206"/>
      <c r="Q656" s="206"/>
      <c r="R656" s="206"/>
      <c r="S656" s="206"/>
      <c r="T656" s="206"/>
      <c r="U656" s="206"/>
      <c r="V656" s="206"/>
      <c r="W656" s="206"/>
      <c r="X656" s="206"/>
      <c r="Y656" s="206"/>
      <c r="Z656" s="206"/>
    </row>
    <row r="657" customFormat="false" ht="15" hidden="false" customHeight="false" outlineLevel="0" collapsed="false">
      <c r="A657" s="202" t="s">
        <v>1043</v>
      </c>
      <c r="B657" s="203" t="s">
        <v>1685</v>
      </c>
      <c r="C657" s="202" t="s">
        <v>1686</v>
      </c>
      <c r="D657" s="203" t="s">
        <v>152</v>
      </c>
      <c r="E657" s="204" t="n">
        <v>2.202</v>
      </c>
      <c r="F657" s="205" t="n">
        <v>19.09</v>
      </c>
      <c r="G657" s="205" t="n">
        <v>42.03</v>
      </c>
      <c r="H657" s="206"/>
      <c r="I657" s="206"/>
      <c r="J657" s="206"/>
      <c r="K657" s="206"/>
      <c r="L657" s="206"/>
      <c r="M657" s="206"/>
      <c r="N657" s="206"/>
      <c r="O657" s="206"/>
      <c r="P657" s="206"/>
      <c r="Q657" s="206"/>
      <c r="R657" s="206"/>
      <c r="S657" s="206"/>
      <c r="T657" s="206"/>
      <c r="U657" s="206"/>
      <c r="V657" s="206"/>
      <c r="W657" s="206"/>
      <c r="X657" s="206"/>
      <c r="Y657" s="206"/>
      <c r="Z657" s="206"/>
    </row>
    <row r="658" customFormat="false" ht="15" hidden="false" customHeight="false" outlineLevel="0" collapsed="false">
      <c r="A658" s="202" t="s">
        <v>1043</v>
      </c>
      <c r="B658" s="203" t="s">
        <v>1712</v>
      </c>
      <c r="C658" s="202" t="s">
        <v>1713</v>
      </c>
      <c r="D658" s="203" t="s">
        <v>1100</v>
      </c>
      <c r="E658" s="204" t="n">
        <v>1</v>
      </c>
      <c r="F658" s="205" t="n">
        <v>412.92</v>
      </c>
      <c r="G658" s="205" t="n">
        <v>412.92</v>
      </c>
      <c r="H658" s="206"/>
      <c r="I658" s="206"/>
      <c r="J658" s="206"/>
      <c r="K658" s="206"/>
      <c r="L658" s="206"/>
      <c r="M658" s="206"/>
      <c r="N658" s="206"/>
      <c r="O658" s="206"/>
      <c r="P658" s="206"/>
      <c r="Q658" s="206"/>
      <c r="R658" s="206"/>
      <c r="S658" s="206"/>
      <c r="T658" s="206"/>
      <c r="U658" s="206"/>
      <c r="V658" s="206"/>
      <c r="W658" s="206"/>
      <c r="X658" s="206"/>
      <c r="Y658" s="206"/>
      <c r="Z658" s="206"/>
    </row>
    <row r="659" customFormat="false" ht="15" hidden="false" customHeight="false" outlineLevel="0" collapsed="false">
      <c r="A659" s="202" t="s">
        <v>1043</v>
      </c>
      <c r="B659" s="203" t="s">
        <v>1474</v>
      </c>
      <c r="C659" s="202" t="s">
        <v>1475</v>
      </c>
      <c r="D659" s="203" t="s">
        <v>1476</v>
      </c>
      <c r="E659" s="204" t="n">
        <v>0.0637</v>
      </c>
      <c r="F659" s="205" t="n">
        <v>26.57</v>
      </c>
      <c r="G659" s="205" t="n">
        <v>1.69</v>
      </c>
      <c r="H659" s="206"/>
      <c r="I659" s="206"/>
      <c r="J659" s="206"/>
      <c r="K659" s="206"/>
      <c r="L659" s="206"/>
      <c r="M659" s="206"/>
      <c r="N659" s="206"/>
      <c r="O659" s="206"/>
      <c r="P659" s="206"/>
      <c r="Q659" s="206"/>
      <c r="R659" s="206"/>
      <c r="S659" s="206"/>
      <c r="T659" s="206"/>
      <c r="U659" s="206"/>
      <c r="V659" s="206"/>
      <c r="W659" s="206"/>
      <c r="X659" s="206"/>
      <c r="Y659" s="206"/>
      <c r="Z659" s="206"/>
    </row>
    <row r="660" customFormat="false" ht="15" hidden="false" customHeight="false" outlineLevel="0" collapsed="false">
      <c r="A660" s="193"/>
      <c r="B660" s="194"/>
      <c r="C660" s="193"/>
      <c r="D660" s="193"/>
      <c r="E660" s="195"/>
      <c r="F660" s="196"/>
      <c r="G660" s="196"/>
      <c r="H660" s="206"/>
      <c r="I660" s="206"/>
      <c r="J660" s="206"/>
      <c r="K660" s="206"/>
      <c r="L660" s="206"/>
      <c r="M660" s="206"/>
      <c r="N660" s="206"/>
      <c r="O660" s="206"/>
      <c r="P660" s="206"/>
      <c r="Q660" s="206"/>
      <c r="R660" s="206"/>
      <c r="S660" s="206"/>
      <c r="T660" s="206"/>
      <c r="U660" s="206"/>
      <c r="V660" s="206"/>
      <c r="W660" s="206"/>
      <c r="X660" s="206"/>
      <c r="Y660" s="206"/>
      <c r="Z660" s="206"/>
    </row>
    <row r="661" customFormat="false" ht="15" hidden="false" customHeight="false" outlineLevel="0" collapsed="false">
      <c r="A661" s="183" t="s">
        <v>1714</v>
      </c>
      <c r="B661" s="184" t="s">
        <v>1028</v>
      </c>
      <c r="C661" s="183" t="s">
        <v>1029</v>
      </c>
      <c r="D661" s="184" t="s">
        <v>1030</v>
      </c>
      <c r="E661" s="185" t="s">
        <v>1031</v>
      </c>
      <c r="F661" s="197" t="s">
        <v>1032</v>
      </c>
      <c r="G661" s="197" t="s">
        <v>1033</v>
      </c>
      <c r="H661" s="206"/>
      <c r="I661" s="206"/>
      <c r="J661" s="206"/>
      <c r="K661" s="206"/>
      <c r="L661" s="206"/>
      <c r="M661" s="206"/>
      <c r="N661" s="206"/>
      <c r="O661" s="206"/>
      <c r="P661" s="206"/>
      <c r="Q661" s="206"/>
      <c r="R661" s="206"/>
      <c r="S661" s="206"/>
      <c r="T661" s="206"/>
      <c r="U661" s="206"/>
      <c r="V661" s="206"/>
      <c r="W661" s="206"/>
      <c r="X661" s="206"/>
      <c r="Y661" s="206"/>
      <c r="Z661" s="206"/>
    </row>
    <row r="662" customFormat="false" ht="15" hidden="false" customHeight="false" outlineLevel="0" collapsed="false">
      <c r="A662" s="189" t="s">
        <v>1034</v>
      </c>
      <c r="B662" s="190" t="s">
        <v>249</v>
      </c>
      <c r="C662" s="189" t="s">
        <v>1715</v>
      </c>
      <c r="D662" s="190" t="s">
        <v>7</v>
      </c>
      <c r="E662" s="191" t="n">
        <v>1</v>
      </c>
      <c r="F662" s="192" t="n">
        <v>892.35</v>
      </c>
      <c r="G662" s="192" t="n">
        <v>892.35</v>
      </c>
      <c r="H662" s="206"/>
      <c r="I662" s="206"/>
      <c r="J662" s="206"/>
      <c r="K662" s="206"/>
      <c r="L662" s="206"/>
      <c r="M662" s="206"/>
      <c r="N662" s="206"/>
      <c r="O662" s="206"/>
      <c r="P662" s="206"/>
      <c r="Q662" s="206"/>
      <c r="R662" s="206"/>
      <c r="S662" s="206"/>
      <c r="T662" s="206"/>
      <c r="U662" s="206"/>
      <c r="V662" s="206"/>
      <c r="W662" s="206"/>
      <c r="X662" s="206"/>
      <c r="Y662" s="206"/>
      <c r="Z662" s="206"/>
    </row>
    <row r="663" customFormat="false" ht="15" hidden="false" customHeight="false" outlineLevel="0" collapsed="false">
      <c r="A663" s="198" t="s">
        <v>1040</v>
      </c>
      <c r="B663" s="199" t="s">
        <v>1716</v>
      </c>
      <c r="C663" s="198" t="s">
        <v>1717</v>
      </c>
      <c r="D663" s="199" t="s">
        <v>7</v>
      </c>
      <c r="E663" s="200" t="n">
        <v>1</v>
      </c>
      <c r="F663" s="201" t="n">
        <v>96.08</v>
      </c>
      <c r="G663" s="201" t="n">
        <v>96.08</v>
      </c>
      <c r="H663" s="206"/>
      <c r="I663" s="206"/>
      <c r="J663" s="206"/>
      <c r="K663" s="206"/>
      <c r="L663" s="206"/>
      <c r="M663" s="206"/>
      <c r="N663" s="206"/>
      <c r="O663" s="206"/>
      <c r="P663" s="206"/>
      <c r="Q663" s="206"/>
      <c r="R663" s="206"/>
      <c r="S663" s="206"/>
      <c r="T663" s="206"/>
      <c r="U663" s="206"/>
      <c r="V663" s="206"/>
      <c r="W663" s="206"/>
      <c r="X663" s="206"/>
      <c r="Y663" s="206"/>
      <c r="Z663" s="206"/>
    </row>
    <row r="664" customFormat="false" ht="15" hidden="false" customHeight="false" outlineLevel="0" collapsed="false">
      <c r="A664" s="198" t="s">
        <v>1040</v>
      </c>
      <c r="B664" s="199" t="s">
        <v>1702</v>
      </c>
      <c r="C664" s="198" t="s">
        <v>1703</v>
      </c>
      <c r="D664" s="199" t="s">
        <v>7</v>
      </c>
      <c r="E664" s="200" t="n">
        <v>1</v>
      </c>
      <c r="F664" s="201" t="n">
        <v>390.78</v>
      </c>
      <c r="G664" s="201" t="n">
        <v>390.78</v>
      </c>
      <c r="H664" s="206"/>
      <c r="I664" s="206"/>
      <c r="J664" s="206"/>
      <c r="K664" s="206"/>
      <c r="L664" s="206"/>
      <c r="M664" s="206"/>
      <c r="N664" s="206"/>
      <c r="O664" s="206"/>
      <c r="P664" s="206"/>
      <c r="Q664" s="206"/>
      <c r="R664" s="206"/>
      <c r="S664" s="206"/>
      <c r="T664" s="206"/>
      <c r="U664" s="206"/>
      <c r="V664" s="206"/>
      <c r="W664" s="206"/>
      <c r="X664" s="206"/>
      <c r="Y664" s="206"/>
      <c r="Z664" s="206"/>
    </row>
    <row r="665" customFormat="false" ht="15" hidden="false" customHeight="false" outlineLevel="0" collapsed="false">
      <c r="A665" s="198" t="s">
        <v>1040</v>
      </c>
      <c r="B665" s="199" t="s">
        <v>1704</v>
      </c>
      <c r="C665" s="198" t="s">
        <v>1705</v>
      </c>
      <c r="D665" s="199" t="s">
        <v>7</v>
      </c>
      <c r="E665" s="200" t="n">
        <v>1</v>
      </c>
      <c r="F665" s="201" t="n">
        <v>319.51</v>
      </c>
      <c r="G665" s="201" t="n">
        <v>319.51</v>
      </c>
      <c r="H665" s="206"/>
      <c r="I665" s="206"/>
      <c r="J665" s="206"/>
      <c r="K665" s="206"/>
      <c r="L665" s="206"/>
      <c r="M665" s="206"/>
      <c r="N665" s="206"/>
      <c r="O665" s="206"/>
      <c r="P665" s="206"/>
      <c r="Q665" s="206"/>
      <c r="R665" s="206"/>
      <c r="S665" s="206"/>
      <c r="T665" s="206"/>
      <c r="U665" s="206"/>
      <c r="V665" s="206"/>
      <c r="W665" s="206"/>
      <c r="X665" s="206"/>
      <c r="Y665" s="206"/>
      <c r="Z665" s="206"/>
    </row>
    <row r="666" customFormat="false" ht="15" hidden="false" customHeight="false" outlineLevel="0" collapsed="false">
      <c r="A666" s="198" t="s">
        <v>1040</v>
      </c>
      <c r="B666" s="199" t="s">
        <v>1706</v>
      </c>
      <c r="C666" s="198" t="s">
        <v>1707</v>
      </c>
      <c r="D666" s="199" t="s">
        <v>152</v>
      </c>
      <c r="E666" s="200" t="n">
        <v>10.2</v>
      </c>
      <c r="F666" s="201" t="n">
        <v>8.43</v>
      </c>
      <c r="G666" s="201" t="n">
        <v>85.98</v>
      </c>
      <c r="H666" s="206"/>
      <c r="I666" s="206"/>
      <c r="J666" s="206"/>
      <c r="K666" s="206"/>
      <c r="L666" s="206"/>
      <c r="M666" s="206"/>
      <c r="N666" s="206"/>
      <c r="O666" s="206"/>
      <c r="P666" s="206"/>
      <c r="Q666" s="206"/>
      <c r="R666" s="206"/>
      <c r="S666" s="206"/>
      <c r="T666" s="206"/>
      <c r="U666" s="206"/>
      <c r="V666" s="206"/>
      <c r="W666" s="206"/>
      <c r="X666" s="206"/>
      <c r="Y666" s="206"/>
      <c r="Z666" s="206"/>
    </row>
    <row r="667" customFormat="false" ht="15" hidden="false" customHeight="false" outlineLevel="0" collapsed="false">
      <c r="A667" s="193"/>
      <c r="B667" s="194"/>
      <c r="C667" s="193"/>
      <c r="D667" s="193"/>
      <c r="E667" s="195"/>
      <c r="F667" s="196"/>
      <c r="G667" s="196"/>
      <c r="H667" s="206"/>
      <c r="I667" s="206"/>
      <c r="J667" s="206"/>
      <c r="K667" s="206"/>
      <c r="L667" s="206"/>
      <c r="M667" s="206"/>
      <c r="N667" s="206"/>
      <c r="O667" s="206"/>
      <c r="P667" s="206"/>
      <c r="Q667" s="206"/>
      <c r="R667" s="206"/>
      <c r="S667" s="206"/>
      <c r="T667" s="206"/>
      <c r="U667" s="206"/>
      <c r="V667" s="206"/>
      <c r="W667" s="206"/>
      <c r="X667" s="206"/>
      <c r="Y667" s="206"/>
      <c r="Z667" s="206"/>
    </row>
    <row r="668" customFormat="false" ht="15" hidden="false" customHeight="false" outlineLevel="0" collapsed="false">
      <c r="A668" s="183" t="s">
        <v>1718</v>
      </c>
      <c r="B668" s="184" t="s">
        <v>1028</v>
      </c>
      <c r="C668" s="183" t="s">
        <v>1029</v>
      </c>
      <c r="D668" s="184" t="s">
        <v>1030</v>
      </c>
      <c r="E668" s="185" t="s">
        <v>1031</v>
      </c>
      <c r="F668" s="197" t="s">
        <v>1032</v>
      </c>
      <c r="G668" s="197" t="s">
        <v>1033</v>
      </c>
      <c r="H668" s="206"/>
      <c r="I668" s="206"/>
      <c r="J668" s="206"/>
      <c r="K668" s="206"/>
      <c r="L668" s="206"/>
      <c r="M668" s="206"/>
      <c r="N668" s="206"/>
      <c r="O668" s="206"/>
      <c r="P668" s="206"/>
      <c r="Q668" s="206"/>
      <c r="R668" s="206"/>
      <c r="S668" s="206"/>
      <c r="T668" s="206"/>
      <c r="U668" s="206"/>
      <c r="V668" s="206"/>
      <c r="W668" s="206"/>
      <c r="X668" s="206"/>
      <c r="Y668" s="206"/>
      <c r="Z668" s="206"/>
    </row>
    <row r="669" customFormat="false" ht="15" hidden="false" customHeight="false" outlineLevel="0" collapsed="false">
      <c r="A669" s="189" t="s">
        <v>1034</v>
      </c>
      <c r="B669" s="190" t="s">
        <v>1719</v>
      </c>
      <c r="C669" s="189" t="s">
        <v>1720</v>
      </c>
      <c r="D669" s="190" t="s">
        <v>1239</v>
      </c>
      <c r="E669" s="191" t="n">
        <v>1</v>
      </c>
      <c r="F669" s="192" t="n">
        <v>3994.92</v>
      </c>
      <c r="G669" s="192" t="n">
        <v>3994.92</v>
      </c>
      <c r="H669" s="206"/>
      <c r="I669" s="206"/>
      <c r="J669" s="206"/>
      <c r="K669" s="206"/>
      <c r="L669" s="206"/>
      <c r="M669" s="206"/>
      <c r="N669" s="206"/>
      <c r="O669" s="206"/>
      <c r="P669" s="206"/>
      <c r="Q669" s="206"/>
      <c r="R669" s="206"/>
      <c r="S669" s="206"/>
      <c r="T669" s="206"/>
      <c r="U669" s="206"/>
      <c r="V669" s="206"/>
      <c r="W669" s="206"/>
      <c r="X669" s="206"/>
      <c r="Y669" s="206"/>
      <c r="Z669" s="206"/>
    </row>
    <row r="670" customFormat="false" ht="15" hidden="false" customHeight="false" outlineLevel="0" collapsed="false">
      <c r="A670" s="198" t="s">
        <v>1040</v>
      </c>
      <c r="B670" s="199" t="s">
        <v>1272</v>
      </c>
      <c r="C670" s="198" t="s">
        <v>1273</v>
      </c>
      <c r="D670" s="199" t="s">
        <v>25</v>
      </c>
      <c r="E670" s="200" t="n">
        <v>1.3</v>
      </c>
      <c r="F670" s="201" t="n">
        <v>22.37</v>
      </c>
      <c r="G670" s="201" t="n">
        <v>29.08</v>
      </c>
      <c r="H670" s="206"/>
      <c r="I670" s="206"/>
      <c r="J670" s="206"/>
      <c r="K670" s="206"/>
      <c r="L670" s="206"/>
      <c r="M670" s="206"/>
      <c r="N670" s="206"/>
      <c r="O670" s="206"/>
      <c r="P670" s="206"/>
      <c r="Q670" s="206"/>
      <c r="R670" s="206"/>
      <c r="S670" s="206"/>
      <c r="T670" s="206"/>
      <c r="U670" s="206"/>
      <c r="V670" s="206"/>
      <c r="W670" s="206"/>
      <c r="X670" s="206"/>
      <c r="Y670" s="206"/>
      <c r="Z670" s="206"/>
    </row>
    <row r="671" customFormat="false" ht="15" hidden="false" customHeight="false" outlineLevel="0" collapsed="false">
      <c r="A671" s="198" t="s">
        <v>1040</v>
      </c>
      <c r="B671" s="199" t="s">
        <v>1274</v>
      </c>
      <c r="C671" s="198" t="s">
        <v>1249</v>
      </c>
      <c r="D671" s="199" t="s">
        <v>25</v>
      </c>
      <c r="E671" s="200" t="n">
        <v>0.65</v>
      </c>
      <c r="F671" s="201" t="n">
        <v>16.21</v>
      </c>
      <c r="G671" s="201" t="n">
        <v>10.53</v>
      </c>
      <c r="H671" s="206"/>
      <c r="I671" s="206"/>
      <c r="J671" s="206"/>
      <c r="K671" s="206"/>
      <c r="L671" s="206"/>
      <c r="M671" s="206"/>
      <c r="N671" s="206"/>
      <c r="O671" s="206"/>
      <c r="P671" s="206"/>
      <c r="Q671" s="206"/>
      <c r="R671" s="206"/>
      <c r="S671" s="206"/>
      <c r="T671" s="206"/>
      <c r="U671" s="206"/>
      <c r="V671" s="206"/>
      <c r="W671" s="206"/>
      <c r="X671" s="206"/>
      <c r="Y671" s="206"/>
      <c r="Z671" s="206"/>
    </row>
    <row r="672" customFormat="false" ht="15" hidden="false" customHeight="false" outlineLevel="0" collapsed="false">
      <c r="A672" s="202" t="s">
        <v>1043</v>
      </c>
      <c r="B672" s="203" t="s">
        <v>1474</v>
      </c>
      <c r="C672" s="202" t="s">
        <v>1475</v>
      </c>
      <c r="D672" s="203" t="s">
        <v>1476</v>
      </c>
      <c r="E672" s="204" t="n">
        <v>3.23</v>
      </c>
      <c r="F672" s="205" t="n">
        <v>26.57</v>
      </c>
      <c r="G672" s="205" t="n">
        <v>85.82</v>
      </c>
      <c r="H672" s="206"/>
      <c r="I672" s="206"/>
      <c r="J672" s="206"/>
      <c r="K672" s="206"/>
      <c r="L672" s="206"/>
      <c r="M672" s="206"/>
      <c r="N672" s="206"/>
      <c r="O672" s="206"/>
      <c r="P672" s="206"/>
      <c r="Q672" s="206"/>
      <c r="R672" s="206"/>
      <c r="S672" s="206"/>
      <c r="T672" s="206"/>
      <c r="U672" s="206"/>
      <c r="V672" s="206"/>
      <c r="W672" s="206"/>
      <c r="X672" s="206"/>
      <c r="Y672" s="206"/>
      <c r="Z672" s="206"/>
    </row>
    <row r="673" customFormat="false" ht="15" hidden="false" customHeight="false" outlineLevel="0" collapsed="false">
      <c r="A673" s="202" t="s">
        <v>1043</v>
      </c>
      <c r="B673" s="203" t="s">
        <v>1683</v>
      </c>
      <c r="C673" s="202" t="s">
        <v>1684</v>
      </c>
      <c r="D673" s="203" t="s">
        <v>7</v>
      </c>
      <c r="E673" s="204" t="n">
        <v>17.6</v>
      </c>
      <c r="F673" s="205" t="n">
        <v>0.49</v>
      </c>
      <c r="G673" s="205" t="n">
        <v>8.62</v>
      </c>
      <c r="H673" s="206"/>
      <c r="I673" s="206"/>
      <c r="J673" s="206"/>
      <c r="K673" s="206"/>
      <c r="L673" s="206"/>
      <c r="M673" s="206"/>
      <c r="N673" s="206"/>
      <c r="O673" s="206"/>
      <c r="P673" s="206"/>
      <c r="Q673" s="206"/>
      <c r="R673" s="206"/>
      <c r="S673" s="206"/>
      <c r="T673" s="206"/>
      <c r="U673" s="206"/>
      <c r="V673" s="206"/>
      <c r="W673" s="206"/>
      <c r="X673" s="206"/>
      <c r="Y673" s="206"/>
      <c r="Z673" s="206"/>
    </row>
    <row r="674" customFormat="false" ht="15" hidden="false" customHeight="false" outlineLevel="0" collapsed="false">
      <c r="A674" s="202" t="s">
        <v>1043</v>
      </c>
      <c r="B674" s="203" t="s">
        <v>1721</v>
      </c>
      <c r="C674" s="202" t="s">
        <v>1722</v>
      </c>
      <c r="D674" s="203" t="s">
        <v>1239</v>
      </c>
      <c r="E674" s="204" t="n">
        <v>1</v>
      </c>
      <c r="F674" s="205" t="n">
        <v>3828.17</v>
      </c>
      <c r="G674" s="205" t="n">
        <v>3828.17</v>
      </c>
      <c r="H674" s="206"/>
      <c r="I674" s="206"/>
      <c r="J674" s="206"/>
      <c r="K674" s="206"/>
      <c r="L674" s="206"/>
      <c r="M674" s="206"/>
      <c r="N674" s="206"/>
      <c r="O674" s="206"/>
      <c r="P674" s="206"/>
      <c r="Q674" s="206"/>
      <c r="R674" s="206"/>
      <c r="S674" s="206"/>
      <c r="T674" s="206"/>
      <c r="U674" s="206"/>
      <c r="V674" s="206"/>
      <c r="W674" s="206"/>
      <c r="X674" s="206"/>
      <c r="Y674" s="206"/>
      <c r="Z674" s="206"/>
    </row>
    <row r="675" customFormat="false" ht="15" hidden="false" customHeight="false" outlineLevel="0" collapsed="false">
      <c r="A675" s="202" t="s">
        <v>1043</v>
      </c>
      <c r="B675" s="203" t="s">
        <v>1723</v>
      </c>
      <c r="C675" s="202" t="s">
        <v>1724</v>
      </c>
      <c r="D675" s="203" t="s">
        <v>7</v>
      </c>
      <c r="E675" s="204" t="n">
        <v>2</v>
      </c>
      <c r="F675" s="205" t="n">
        <v>16.35</v>
      </c>
      <c r="G675" s="205" t="n">
        <v>32.7</v>
      </c>
      <c r="H675" s="206"/>
      <c r="I675" s="206"/>
      <c r="J675" s="206"/>
      <c r="K675" s="206"/>
      <c r="L675" s="206"/>
      <c r="M675" s="206"/>
      <c r="N675" s="206"/>
      <c r="O675" s="206"/>
      <c r="P675" s="206"/>
      <c r="Q675" s="206"/>
      <c r="R675" s="206"/>
      <c r="S675" s="206"/>
      <c r="T675" s="206"/>
      <c r="U675" s="206"/>
      <c r="V675" s="206"/>
      <c r="W675" s="206"/>
      <c r="X675" s="206"/>
      <c r="Y675" s="206"/>
      <c r="Z675" s="206"/>
    </row>
    <row r="676" customFormat="false" ht="15" hidden="false" customHeight="false" outlineLevel="0" collapsed="false">
      <c r="A676" s="193"/>
      <c r="B676" s="194"/>
      <c r="C676" s="193"/>
      <c r="D676" s="193"/>
      <c r="E676" s="195"/>
      <c r="F676" s="196"/>
      <c r="G676" s="196"/>
      <c r="H676" s="206"/>
      <c r="I676" s="206"/>
      <c r="J676" s="206"/>
      <c r="K676" s="206"/>
      <c r="L676" s="206"/>
      <c r="M676" s="206"/>
      <c r="N676" s="206"/>
      <c r="O676" s="206"/>
      <c r="P676" s="206"/>
      <c r="Q676" s="206"/>
      <c r="R676" s="206"/>
      <c r="S676" s="206"/>
      <c r="T676" s="206"/>
      <c r="U676" s="206"/>
      <c r="V676" s="206"/>
      <c r="W676" s="206"/>
      <c r="X676" s="206"/>
      <c r="Y676" s="206"/>
      <c r="Z676" s="206"/>
    </row>
    <row r="677" customFormat="false" ht="15" hidden="false" customHeight="false" outlineLevel="0" collapsed="false">
      <c r="A677" s="183" t="s">
        <v>1725</v>
      </c>
      <c r="B677" s="184" t="s">
        <v>1028</v>
      </c>
      <c r="C677" s="183" t="s">
        <v>1029</v>
      </c>
      <c r="D677" s="184" t="s">
        <v>1030</v>
      </c>
      <c r="E677" s="185" t="s">
        <v>1031</v>
      </c>
      <c r="F677" s="197" t="s">
        <v>1032</v>
      </c>
      <c r="G677" s="197" t="s">
        <v>1033</v>
      </c>
      <c r="H677" s="206"/>
      <c r="I677" s="206"/>
      <c r="J677" s="206"/>
      <c r="K677" s="206"/>
      <c r="L677" s="206"/>
      <c r="M677" s="206"/>
      <c r="N677" s="206"/>
      <c r="O677" s="206"/>
      <c r="P677" s="206"/>
      <c r="Q677" s="206"/>
      <c r="R677" s="206"/>
      <c r="S677" s="206"/>
      <c r="T677" s="206"/>
      <c r="U677" s="206"/>
      <c r="V677" s="206"/>
      <c r="W677" s="206"/>
      <c r="X677" s="206"/>
      <c r="Y677" s="206"/>
      <c r="Z677" s="206"/>
    </row>
    <row r="678" customFormat="false" ht="15" hidden="false" customHeight="false" outlineLevel="0" collapsed="false">
      <c r="A678" s="189" t="s">
        <v>1034</v>
      </c>
      <c r="B678" s="190" t="s">
        <v>1726</v>
      </c>
      <c r="C678" s="189" t="s">
        <v>1727</v>
      </c>
      <c r="D678" s="190" t="s">
        <v>1676</v>
      </c>
      <c r="E678" s="191" t="n">
        <v>1</v>
      </c>
      <c r="F678" s="192" t="n">
        <v>505.42</v>
      </c>
      <c r="G678" s="192" t="n">
        <v>505.42</v>
      </c>
      <c r="H678" s="206"/>
      <c r="I678" s="206"/>
      <c r="J678" s="206"/>
      <c r="K678" s="206"/>
      <c r="L678" s="206"/>
      <c r="M678" s="206"/>
      <c r="N678" s="206"/>
      <c r="O678" s="206"/>
      <c r="P678" s="206"/>
      <c r="Q678" s="206"/>
      <c r="R678" s="206"/>
      <c r="S678" s="206"/>
      <c r="T678" s="206"/>
      <c r="U678" s="206"/>
      <c r="V678" s="206"/>
      <c r="W678" s="206"/>
      <c r="X678" s="206"/>
      <c r="Y678" s="206"/>
      <c r="Z678" s="206"/>
    </row>
    <row r="679" customFormat="false" ht="15" hidden="false" customHeight="false" outlineLevel="0" collapsed="false">
      <c r="A679" s="198" t="s">
        <v>1040</v>
      </c>
      <c r="B679" s="199" t="s">
        <v>1272</v>
      </c>
      <c r="C679" s="198" t="s">
        <v>1273</v>
      </c>
      <c r="D679" s="199" t="s">
        <v>25</v>
      </c>
      <c r="E679" s="200" t="n">
        <v>0.28</v>
      </c>
      <c r="F679" s="201" t="n">
        <v>22.37</v>
      </c>
      <c r="G679" s="201" t="n">
        <v>6.26</v>
      </c>
      <c r="H679" s="206"/>
      <c r="I679" s="206"/>
      <c r="J679" s="206"/>
      <c r="K679" s="206"/>
      <c r="L679" s="206"/>
      <c r="M679" s="206"/>
      <c r="N679" s="206"/>
      <c r="O679" s="206"/>
      <c r="P679" s="206"/>
      <c r="Q679" s="206"/>
      <c r="R679" s="206"/>
      <c r="S679" s="206"/>
      <c r="T679" s="206"/>
      <c r="U679" s="206"/>
      <c r="V679" s="206"/>
      <c r="W679" s="206"/>
      <c r="X679" s="206"/>
      <c r="Y679" s="206"/>
      <c r="Z679" s="206"/>
    </row>
    <row r="680" customFormat="false" ht="15" hidden="false" customHeight="false" outlineLevel="0" collapsed="false">
      <c r="A680" s="198" t="s">
        <v>1040</v>
      </c>
      <c r="B680" s="199" t="s">
        <v>1274</v>
      </c>
      <c r="C680" s="198" t="s">
        <v>1249</v>
      </c>
      <c r="D680" s="199" t="s">
        <v>25</v>
      </c>
      <c r="E680" s="200" t="n">
        <v>0.14</v>
      </c>
      <c r="F680" s="201" t="n">
        <v>16.21</v>
      </c>
      <c r="G680" s="201" t="n">
        <v>2.26</v>
      </c>
      <c r="H680" s="206"/>
      <c r="I680" s="206"/>
      <c r="J680" s="206"/>
      <c r="K680" s="206"/>
      <c r="L680" s="206"/>
      <c r="M680" s="206"/>
      <c r="N680" s="206"/>
      <c r="O680" s="206"/>
      <c r="P680" s="206"/>
      <c r="Q680" s="206"/>
      <c r="R680" s="206"/>
      <c r="S680" s="206"/>
      <c r="T680" s="206"/>
      <c r="U680" s="206"/>
      <c r="V680" s="206"/>
      <c r="W680" s="206"/>
      <c r="X680" s="206"/>
      <c r="Y680" s="206"/>
      <c r="Z680" s="206"/>
    </row>
    <row r="681" customFormat="false" ht="15" hidden="false" customHeight="false" outlineLevel="0" collapsed="false">
      <c r="A681" s="202" t="s">
        <v>1043</v>
      </c>
      <c r="B681" s="203" t="s">
        <v>1474</v>
      </c>
      <c r="C681" s="202" t="s">
        <v>1475</v>
      </c>
      <c r="D681" s="203" t="s">
        <v>1476</v>
      </c>
      <c r="E681" s="204" t="n">
        <v>0.06</v>
      </c>
      <c r="F681" s="205" t="n">
        <v>26.57</v>
      </c>
      <c r="G681" s="205" t="n">
        <v>1.59</v>
      </c>
      <c r="H681" s="206"/>
      <c r="I681" s="206"/>
      <c r="J681" s="206"/>
      <c r="K681" s="206"/>
      <c r="L681" s="206"/>
      <c r="M681" s="206"/>
      <c r="N681" s="206"/>
      <c r="O681" s="206"/>
      <c r="P681" s="206"/>
      <c r="Q681" s="206"/>
      <c r="R681" s="206"/>
      <c r="S681" s="206"/>
      <c r="T681" s="206"/>
      <c r="U681" s="206"/>
      <c r="V681" s="206"/>
      <c r="W681" s="206"/>
      <c r="X681" s="206"/>
      <c r="Y681" s="206"/>
      <c r="Z681" s="206"/>
    </row>
    <row r="682" customFormat="false" ht="15" hidden="false" customHeight="false" outlineLevel="0" collapsed="false">
      <c r="A682" s="202" t="s">
        <v>1043</v>
      </c>
      <c r="B682" s="203" t="s">
        <v>1712</v>
      </c>
      <c r="C682" s="202" t="s">
        <v>1713</v>
      </c>
      <c r="D682" s="203" t="s">
        <v>1100</v>
      </c>
      <c r="E682" s="204" t="n">
        <v>0.5</v>
      </c>
      <c r="F682" s="205" t="n">
        <v>412.92</v>
      </c>
      <c r="G682" s="205" t="n">
        <v>206.46</v>
      </c>
      <c r="H682" s="206"/>
      <c r="I682" s="206"/>
      <c r="J682" s="206"/>
      <c r="K682" s="206"/>
      <c r="L682" s="206"/>
      <c r="M682" s="206"/>
      <c r="N682" s="206"/>
      <c r="O682" s="206"/>
      <c r="P682" s="206"/>
      <c r="Q682" s="206"/>
      <c r="R682" s="206"/>
      <c r="S682" s="206"/>
      <c r="T682" s="206"/>
      <c r="U682" s="206"/>
      <c r="V682" s="206"/>
      <c r="W682" s="206"/>
      <c r="X682" s="206"/>
      <c r="Y682" s="206"/>
      <c r="Z682" s="206"/>
    </row>
    <row r="683" customFormat="false" ht="15" hidden="false" customHeight="false" outlineLevel="0" collapsed="false">
      <c r="A683" s="202" t="s">
        <v>1043</v>
      </c>
      <c r="B683" s="203" t="s">
        <v>1683</v>
      </c>
      <c r="C683" s="202" t="s">
        <v>1684</v>
      </c>
      <c r="D683" s="203" t="s">
        <v>7</v>
      </c>
      <c r="E683" s="204" t="n">
        <v>4.72</v>
      </c>
      <c r="F683" s="205" t="n">
        <v>0.49</v>
      </c>
      <c r="G683" s="205" t="n">
        <v>2.31</v>
      </c>
      <c r="H683" s="206"/>
      <c r="I683" s="206"/>
      <c r="J683" s="206"/>
      <c r="K683" s="206"/>
      <c r="L683" s="206"/>
      <c r="M683" s="206"/>
      <c r="N683" s="206"/>
      <c r="O683" s="206"/>
      <c r="P683" s="206"/>
      <c r="Q683" s="206"/>
      <c r="R683" s="206"/>
      <c r="S683" s="206"/>
      <c r="T683" s="206"/>
      <c r="U683" s="206"/>
      <c r="V683" s="206"/>
      <c r="W683" s="206"/>
      <c r="X683" s="206"/>
      <c r="Y683" s="206"/>
      <c r="Z683" s="206"/>
    </row>
    <row r="684" customFormat="false" ht="15" hidden="false" customHeight="false" outlineLevel="0" collapsed="false">
      <c r="A684" s="202" t="s">
        <v>1043</v>
      </c>
      <c r="B684" s="203" t="s">
        <v>1685</v>
      </c>
      <c r="C684" s="202" t="s">
        <v>1686</v>
      </c>
      <c r="D684" s="203" t="s">
        <v>152</v>
      </c>
      <c r="E684" s="204" t="n">
        <v>2.2</v>
      </c>
      <c r="F684" s="205" t="n">
        <v>19.09</v>
      </c>
      <c r="G684" s="205" t="n">
        <v>41.99</v>
      </c>
      <c r="H684" s="206"/>
      <c r="I684" s="206"/>
      <c r="J684" s="206"/>
      <c r="K684" s="206"/>
      <c r="L684" s="206"/>
      <c r="M684" s="206"/>
      <c r="N684" s="206"/>
      <c r="O684" s="206"/>
      <c r="P684" s="206"/>
      <c r="Q684" s="206"/>
      <c r="R684" s="206"/>
      <c r="S684" s="206"/>
      <c r="T684" s="206"/>
      <c r="U684" s="206"/>
      <c r="V684" s="206"/>
      <c r="W684" s="206"/>
      <c r="X684" s="206"/>
      <c r="Y684" s="206"/>
      <c r="Z684" s="206"/>
    </row>
    <row r="685" customFormat="false" ht="15" hidden="false" customHeight="false" outlineLevel="0" collapsed="false">
      <c r="A685" s="202" t="s">
        <v>1043</v>
      </c>
      <c r="B685" s="203" t="s">
        <v>1687</v>
      </c>
      <c r="C685" s="202" t="s">
        <v>1688</v>
      </c>
      <c r="D685" s="203" t="s">
        <v>7</v>
      </c>
      <c r="E685" s="204" t="n">
        <v>0.3</v>
      </c>
      <c r="F685" s="205" t="n">
        <v>815.17</v>
      </c>
      <c r="G685" s="205" t="n">
        <v>244.55</v>
      </c>
      <c r="H685" s="206"/>
      <c r="I685" s="206"/>
      <c r="J685" s="206"/>
      <c r="K685" s="206"/>
      <c r="L685" s="206"/>
      <c r="M685" s="206"/>
      <c r="N685" s="206"/>
      <c r="O685" s="206"/>
      <c r="P685" s="206"/>
      <c r="Q685" s="206"/>
      <c r="R685" s="206"/>
      <c r="S685" s="206"/>
      <c r="T685" s="206"/>
      <c r="U685" s="206"/>
      <c r="V685" s="206"/>
      <c r="W685" s="206"/>
      <c r="X685" s="206"/>
      <c r="Y685" s="206"/>
      <c r="Z685" s="206"/>
    </row>
    <row r="686" customFormat="false" ht="15" hidden="false" customHeight="false" outlineLevel="0" collapsed="false">
      <c r="A686" s="193"/>
      <c r="B686" s="194"/>
      <c r="C686" s="193"/>
      <c r="D686" s="193"/>
      <c r="E686" s="195"/>
      <c r="F686" s="196"/>
      <c r="G686" s="196"/>
      <c r="H686" s="206"/>
      <c r="I686" s="206"/>
      <c r="J686" s="206"/>
      <c r="K686" s="206"/>
      <c r="L686" s="206"/>
      <c r="M686" s="206"/>
      <c r="N686" s="206"/>
      <c r="O686" s="206"/>
      <c r="P686" s="206"/>
      <c r="Q686" s="206"/>
      <c r="R686" s="206"/>
      <c r="S686" s="206"/>
      <c r="T686" s="206"/>
      <c r="U686" s="206"/>
      <c r="V686" s="206"/>
      <c r="W686" s="206"/>
      <c r="X686" s="206"/>
      <c r="Y686" s="206"/>
      <c r="Z686" s="206"/>
    </row>
    <row r="687" customFormat="false" ht="15" hidden="false" customHeight="false" outlineLevel="0" collapsed="false">
      <c r="A687" s="183" t="s">
        <v>1728</v>
      </c>
      <c r="B687" s="184" t="s">
        <v>1028</v>
      </c>
      <c r="C687" s="183" t="s">
        <v>1029</v>
      </c>
      <c r="D687" s="184" t="s">
        <v>1030</v>
      </c>
      <c r="E687" s="185" t="s">
        <v>1031</v>
      </c>
      <c r="F687" s="197" t="s">
        <v>1032</v>
      </c>
      <c r="G687" s="197" t="s">
        <v>1033</v>
      </c>
      <c r="H687" s="206"/>
      <c r="I687" s="206"/>
      <c r="J687" s="206"/>
      <c r="K687" s="206"/>
      <c r="L687" s="206"/>
      <c r="M687" s="206"/>
      <c r="N687" s="206"/>
      <c r="O687" s="206"/>
      <c r="P687" s="206"/>
      <c r="Q687" s="206"/>
      <c r="R687" s="206"/>
      <c r="S687" s="206"/>
      <c r="T687" s="206"/>
      <c r="U687" s="206"/>
      <c r="V687" s="206"/>
      <c r="W687" s="206"/>
      <c r="X687" s="206"/>
      <c r="Y687" s="206"/>
      <c r="Z687" s="206"/>
    </row>
    <row r="688" customFormat="false" ht="15" hidden="false" customHeight="false" outlineLevel="0" collapsed="false">
      <c r="A688" s="189" t="s">
        <v>1034</v>
      </c>
      <c r="B688" s="190" t="s">
        <v>1729</v>
      </c>
      <c r="C688" s="189" t="s">
        <v>261</v>
      </c>
      <c r="D688" s="190" t="s">
        <v>1676</v>
      </c>
      <c r="E688" s="191" t="n">
        <v>1</v>
      </c>
      <c r="F688" s="192" t="n">
        <v>435.61</v>
      </c>
      <c r="G688" s="192" t="n">
        <v>435.61</v>
      </c>
      <c r="H688" s="206"/>
      <c r="I688" s="206"/>
      <c r="J688" s="206"/>
      <c r="K688" s="206"/>
      <c r="L688" s="206"/>
      <c r="M688" s="206"/>
      <c r="N688" s="206"/>
      <c r="O688" s="206"/>
      <c r="P688" s="206"/>
      <c r="Q688" s="206"/>
      <c r="R688" s="206"/>
      <c r="S688" s="206"/>
      <c r="T688" s="206"/>
      <c r="U688" s="206"/>
      <c r="V688" s="206"/>
      <c r="W688" s="206"/>
      <c r="X688" s="206"/>
      <c r="Y688" s="206"/>
      <c r="Z688" s="206"/>
    </row>
    <row r="689" customFormat="false" ht="15" hidden="false" customHeight="false" outlineLevel="0" collapsed="false">
      <c r="A689" s="198" t="s">
        <v>1040</v>
      </c>
      <c r="B689" s="199" t="s">
        <v>1279</v>
      </c>
      <c r="C689" s="198" t="s">
        <v>1273</v>
      </c>
      <c r="D689" s="199" t="s">
        <v>1192</v>
      </c>
      <c r="E689" s="200" t="n">
        <v>1</v>
      </c>
      <c r="F689" s="201" t="n">
        <v>22.45</v>
      </c>
      <c r="G689" s="201" t="n">
        <v>22.45</v>
      </c>
      <c r="H689" s="206"/>
      <c r="I689" s="206"/>
      <c r="J689" s="206"/>
      <c r="K689" s="206"/>
      <c r="L689" s="206"/>
      <c r="M689" s="206"/>
      <c r="N689" s="206"/>
      <c r="O689" s="206"/>
      <c r="P689" s="206"/>
      <c r="Q689" s="206"/>
      <c r="R689" s="206"/>
      <c r="S689" s="206"/>
      <c r="T689" s="206"/>
      <c r="U689" s="206"/>
      <c r="V689" s="206"/>
      <c r="W689" s="206"/>
      <c r="X689" s="206"/>
      <c r="Y689" s="206"/>
      <c r="Z689" s="206"/>
    </row>
    <row r="690" customFormat="false" ht="15" hidden="false" customHeight="false" outlineLevel="0" collapsed="false">
      <c r="A690" s="198" t="s">
        <v>1040</v>
      </c>
      <c r="B690" s="199" t="s">
        <v>1248</v>
      </c>
      <c r="C690" s="198" t="s">
        <v>1249</v>
      </c>
      <c r="D690" s="199" t="s">
        <v>1192</v>
      </c>
      <c r="E690" s="200" t="n">
        <v>1.5</v>
      </c>
      <c r="F690" s="201" t="n">
        <v>16.28</v>
      </c>
      <c r="G690" s="201" t="n">
        <v>24.42</v>
      </c>
      <c r="H690" s="206"/>
      <c r="I690" s="206"/>
      <c r="J690" s="206"/>
      <c r="K690" s="206"/>
      <c r="L690" s="206"/>
      <c r="M690" s="206"/>
      <c r="N690" s="206"/>
      <c r="O690" s="206"/>
      <c r="P690" s="206"/>
      <c r="Q690" s="206"/>
      <c r="R690" s="206"/>
      <c r="S690" s="206"/>
      <c r="T690" s="206"/>
      <c r="U690" s="206"/>
      <c r="V690" s="206"/>
      <c r="W690" s="206"/>
      <c r="X690" s="206"/>
      <c r="Y690" s="206"/>
      <c r="Z690" s="206"/>
    </row>
    <row r="691" customFormat="false" ht="15" hidden="false" customHeight="false" outlineLevel="0" collapsed="false">
      <c r="A691" s="202" t="s">
        <v>1043</v>
      </c>
      <c r="B691" s="203" t="s">
        <v>1639</v>
      </c>
      <c r="C691" s="202" t="s">
        <v>1640</v>
      </c>
      <c r="D691" s="203" t="s">
        <v>1147</v>
      </c>
      <c r="E691" s="204" t="n">
        <v>0.01</v>
      </c>
      <c r="F691" s="205" t="n">
        <v>95.81</v>
      </c>
      <c r="G691" s="205" t="n">
        <v>0.95</v>
      </c>
      <c r="H691" s="206"/>
      <c r="I691" s="206"/>
      <c r="J691" s="206"/>
      <c r="K691" s="206"/>
      <c r="L691" s="206"/>
      <c r="M691" s="206"/>
      <c r="N691" s="206"/>
      <c r="O691" s="206"/>
      <c r="P691" s="206"/>
      <c r="Q691" s="206"/>
      <c r="R691" s="206"/>
      <c r="S691" s="206"/>
      <c r="T691" s="206"/>
      <c r="U691" s="206"/>
      <c r="V691" s="206"/>
      <c r="W691" s="206"/>
      <c r="X691" s="206"/>
      <c r="Y691" s="206"/>
      <c r="Z691" s="206"/>
    </row>
    <row r="692" customFormat="false" ht="15" hidden="false" customHeight="false" outlineLevel="0" collapsed="false">
      <c r="A692" s="202" t="s">
        <v>1043</v>
      </c>
      <c r="B692" s="203" t="s">
        <v>1641</v>
      </c>
      <c r="C692" s="202" t="s">
        <v>1642</v>
      </c>
      <c r="D692" s="203" t="s">
        <v>1260</v>
      </c>
      <c r="E692" s="204" t="n">
        <v>1.94</v>
      </c>
      <c r="F692" s="205" t="n">
        <v>0.57</v>
      </c>
      <c r="G692" s="205" t="n">
        <v>1.1</v>
      </c>
      <c r="H692" s="206"/>
      <c r="I692" s="206"/>
      <c r="J692" s="206"/>
      <c r="K692" s="206"/>
      <c r="L692" s="206"/>
      <c r="M692" s="206"/>
      <c r="N692" s="206"/>
      <c r="O692" s="206"/>
      <c r="P692" s="206"/>
      <c r="Q692" s="206"/>
      <c r="R692" s="206"/>
      <c r="S692" s="206"/>
      <c r="T692" s="206"/>
      <c r="U692" s="206"/>
      <c r="V692" s="206"/>
      <c r="W692" s="206"/>
      <c r="X692" s="206"/>
      <c r="Y692" s="206"/>
      <c r="Z692" s="206"/>
    </row>
    <row r="693" customFormat="false" ht="15" hidden="false" customHeight="false" outlineLevel="0" collapsed="false">
      <c r="A693" s="202" t="s">
        <v>1043</v>
      </c>
      <c r="B693" s="203" t="s">
        <v>1730</v>
      </c>
      <c r="C693" s="202" t="s">
        <v>1731</v>
      </c>
      <c r="D693" s="203" t="s">
        <v>1100</v>
      </c>
      <c r="E693" s="204" t="n">
        <v>0.6</v>
      </c>
      <c r="F693" s="205" t="n">
        <v>371.89</v>
      </c>
      <c r="G693" s="205" t="n">
        <v>223.13</v>
      </c>
      <c r="H693" s="206"/>
      <c r="I693" s="206"/>
      <c r="J693" s="206"/>
      <c r="K693" s="206"/>
      <c r="L693" s="206"/>
      <c r="M693" s="206"/>
      <c r="N693" s="206"/>
      <c r="O693" s="206"/>
      <c r="P693" s="206"/>
      <c r="Q693" s="206"/>
      <c r="R693" s="206"/>
      <c r="S693" s="206"/>
      <c r="T693" s="206"/>
      <c r="U693" s="206"/>
      <c r="V693" s="206"/>
      <c r="W693" s="206"/>
      <c r="X693" s="206"/>
      <c r="Y693" s="206"/>
      <c r="Z693" s="206"/>
    </row>
    <row r="694" customFormat="false" ht="15" hidden="false" customHeight="false" outlineLevel="0" collapsed="false">
      <c r="A694" s="202" t="s">
        <v>1043</v>
      </c>
      <c r="B694" s="203" t="s">
        <v>1732</v>
      </c>
      <c r="C694" s="202" t="s">
        <v>1733</v>
      </c>
      <c r="D694" s="203" t="s">
        <v>1100</v>
      </c>
      <c r="E694" s="204" t="n">
        <v>0.4</v>
      </c>
      <c r="F694" s="205" t="n">
        <v>408.91</v>
      </c>
      <c r="G694" s="205" t="n">
        <v>163.56</v>
      </c>
      <c r="H694" s="206"/>
      <c r="I694" s="206"/>
      <c r="J694" s="206"/>
      <c r="K694" s="206"/>
      <c r="L694" s="206"/>
      <c r="M694" s="206"/>
      <c r="N694" s="206"/>
      <c r="O694" s="206"/>
      <c r="P694" s="206"/>
      <c r="Q694" s="206"/>
      <c r="R694" s="206"/>
      <c r="S694" s="206"/>
      <c r="T694" s="206"/>
      <c r="U694" s="206"/>
      <c r="V694" s="206"/>
      <c r="W694" s="206"/>
      <c r="X694" s="206"/>
      <c r="Y694" s="206"/>
      <c r="Z694" s="206"/>
    </row>
    <row r="695" customFormat="false" ht="15" hidden="false" customHeight="false" outlineLevel="0" collapsed="false">
      <c r="A695" s="193"/>
      <c r="B695" s="194"/>
      <c r="C695" s="193"/>
      <c r="D695" s="193"/>
      <c r="E695" s="195"/>
      <c r="F695" s="196"/>
      <c r="G695" s="196"/>
      <c r="H695" s="206"/>
      <c r="I695" s="206"/>
      <c r="J695" s="206"/>
      <c r="K695" s="206"/>
      <c r="L695" s="206"/>
      <c r="M695" s="206"/>
      <c r="N695" s="206"/>
      <c r="O695" s="206"/>
      <c r="P695" s="206"/>
      <c r="Q695" s="206"/>
      <c r="R695" s="206"/>
      <c r="S695" s="206"/>
      <c r="T695" s="206"/>
      <c r="U695" s="206"/>
      <c r="V695" s="206"/>
      <c r="W695" s="206"/>
      <c r="X695" s="206"/>
      <c r="Y695" s="206"/>
      <c r="Z695" s="206"/>
    </row>
    <row r="696" customFormat="false" ht="15" hidden="false" customHeight="false" outlineLevel="0" collapsed="false">
      <c r="A696" s="183" t="s">
        <v>1734</v>
      </c>
      <c r="B696" s="184" t="s">
        <v>1028</v>
      </c>
      <c r="C696" s="183" t="s">
        <v>1029</v>
      </c>
      <c r="D696" s="184" t="s">
        <v>1030</v>
      </c>
      <c r="E696" s="185" t="s">
        <v>1031</v>
      </c>
      <c r="F696" s="197" t="s">
        <v>1032</v>
      </c>
      <c r="G696" s="197" t="s">
        <v>1033</v>
      </c>
      <c r="H696" s="206"/>
      <c r="I696" s="206"/>
      <c r="J696" s="206"/>
      <c r="K696" s="206"/>
      <c r="L696" s="206"/>
      <c r="M696" s="206"/>
      <c r="N696" s="206"/>
      <c r="O696" s="206"/>
      <c r="P696" s="206"/>
      <c r="Q696" s="206"/>
      <c r="R696" s="206"/>
      <c r="S696" s="206"/>
      <c r="T696" s="206"/>
      <c r="U696" s="206"/>
      <c r="V696" s="206"/>
      <c r="W696" s="206"/>
      <c r="X696" s="206"/>
      <c r="Y696" s="206"/>
      <c r="Z696" s="206"/>
    </row>
    <row r="697" customFormat="false" ht="15" hidden="false" customHeight="false" outlineLevel="0" collapsed="false">
      <c r="A697" s="189" t="s">
        <v>1034</v>
      </c>
      <c r="B697" s="190" t="s">
        <v>263</v>
      </c>
      <c r="C697" s="189" t="s">
        <v>1735</v>
      </c>
      <c r="D697" s="190" t="s">
        <v>1100</v>
      </c>
      <c r="E697" s="191" t="n">
        <v>1</v>
      </c>
      <c r="F697" s="192" t="n">
        <v>434.39</v>
      </c>
      <c r="G697" s="192" t="n">
        <v>434.39</v>
      </c>
      <c r="H697" s="206"/>
      <c r="I697" s="206"/>
      <c r="J697" s="206"/>
      <c r="K697" s="206"/>
      <c r="L697" s="206"/>
      <c r="M697" s="206"/>
      <c r="N697" s="206"/>
      <c r="O697" s="206"/>
      <c r="P697" s="206"/>
      <c r="Q697" s="206"/>
      <c r="R697" s="206"/>
      <c r="S697" s="206"/>
      <c r="T697" s="206"/>
      <c r="U697" s="206"/>
      <c r="V697" s="206"/>
      <c r="W697" s="206"/>
      <c r="X697" s="206"/>
      <c r="Y697" s="206"/>
      <c r="Z697" s="206"/>
    </row>
    <row r="698" customFormat="false" ht="15" hidden="false" customHeight="false" outlineLevel="0" collapsed="false">
      <c r="A698" s="198" t="s">
        <v>1040</v>
      </c>
      <c r="B698" s="199" t="s">
        <v>1279</v>
      </c>
      <c r="C698" s="198" t="s">
        <v>1273</v>
      </c>
      <c r="D698" s="199" t="s">
        <v>1192</v>
      </c>
      <c r="E698" s="200" t="n">
        <v>1</v>
      </c>
      <c r="F698" s="201" t="n">
        <v>22.45</v>
      </c>
      <c r="G698" s="201" t="n">
        <v>22.45</v>
      </c>
      <c r="H698" s="206"/>
      <c r="I698" s="206"/>
      <c r="J698" s="206"/>
      <c r="K698" s="206"/>
      <c r="L698" s="206"/>
      <c r="M698" s="206"/>
      <c r="N698" s="206"/>
      <c r="O698" s="206"/>
      <c r="P698" s="206"/>
      <c r="Q698" s="206"/>
      <c r="R698" s="206"/>
      <c r="S698" s="206"/>
      <c r="T698" s="206"/>
      <c r="U698" s="206"/>
      <c r="V698" s="206"/>
      <c r="W698" s="206"/>
      <c r="X698" s="206"/>
      <c r="Y698" s="206"/>
      <c r="Z698" s="206"/>
    </row>
    <row r="699" customFormat="false" ht="15" hidden="false" customHeight="false" outlineLevel="0" collapsed="false">
      <c r="A699" s="198" t="s">
        <v>1040</v>
      </c>
      <c r="B699" s="199" t="s">
        <v>1248</v>
      </c>
      <c r="C699" s="198" t="s">
        <v>1249</v>
      </c>
      <c r="D699" s="199" t="s">
        <v>1192</v>
      </c>
      <c r="E699" s="200" t="n">
        <v>1.5</v>
      </c>
      <c r="F699" s="201" t="n">
        <v>16.28</v>
      </c>
      <c r="G699" s="201" t="n">
        <v>24.42</v>
      </c>
      <c r="H699" s="206"/>
      <c r="I699" s="206"/>
      <c r="J699" s="206"/>
      <c r="K699" s="206"/>
      <c r="L699" s="206"/>
      <c r="M699" s="206"/>
      <c r="N699" s="206"/>
      <c r="O699" s="206"/>
      <c r="P699" s="206"/>
      <c r="Q699" s="206"/>
      <c r="R699" s="206"/>
      <c r="S699" s="206"/>
      <c r="T699" s="206"/>
      <c r="U699" s="206"/>
      <c r="V699" s="206"/>
      <c r="W699" s="206"/>
      <c r="X699" s="206"/>
      <c r="Y699" s="206"/>
      <c r="Z699" s="206"/>
    </row>
    <row r="700" customFormat="false" ht="15" hidden="false" customHeight="false" outlineLevel="0" collapsed="false">
      <c r="A700" s="202" t="s">
        <v>1043</v>
      </c>
      <c r="B700" s="203" t="s">
        <v>1639</v>
      </c>
      <c r="C700" s="202" t="s">
        <v>1640</v>
      </c>
      <c r="D700" s="203" t="s">
        <v>1147</v>
      </c>
      <c r="E700" s="204" t="n">
        <v>0.005</v>
      </c>
      <c r="F700" s="205" t="n">
        <v>95.81</v>
      </c>
      <c r="G700" s="205" t="n">
        <v>0.47</v>
      </c>
      <c r="H700" s="206"/>
      <c r="I700" s="206"/>
      <c r="J700" s="206"/>
      <c r="K700" s="206"/>
      <c r="L700" s="206"/>
      <c r="M700" s="206"/>
      <c r="N700" s="206"/>
      <c r="O700" s="206"/>
      <c r="P700" s="206"/>
      <c r="Q700" s="206"/>
      <c r="R700" s="206"/>
      <c r="S700" s="206"/>
      <c r="T700" s="206"/>
      <c r="U700" s="206"/>
      <c r="V700" s="206"/>
      <c r="W700" s="206"/>
      <c r="X700" s="206"/>
      <c r="Y700" s="206"/>
      <c r="Z700" s="206"/>
    </row>
    <row r="701" customFormat="false" ht="15" hidden="false" customHeight="false" outlineLevel="0" collapsed="false">
      <c r="A701" s="202" t="s">
        <v>1043</v>
      </c>
      <c r="B701" s="203" t="s">
        <v>1641</v>
      </c>
      <c r="C701" s="202" t="s">
        <v>1642</v>
      </c>
      <c r="D701" s="203" t="s">
        <v>1260</v>
      </c>
      <c r="E701" s="204" t="n">
        <v>1.94</v>
      </c>
      <c r="F701" s="205" t="n">
        <v>0.57</v>
      </c>
      <c r="G701" s="205" t="n">
        <v>1.1</v>
      </c>
      <c r="H701" s="206"/>
      <c r="I701" s="206"/>
      <c r="J701" s="206"/>
      <c r="K701" s="206"/>
      <c r="L701" s="206"/>
      <c r="M701" s="206"/>
      <c r="N701" s="206"/>
      <c r="O701" s="206"/>
      <c r="P701" s="206"/>
      <c r="Q701" s="206"/>
      <c r="R701" s="206"/>
      <c r="S701" s="206"/>
      <c r="T701" s="206"/>
      <c r="U701" s="206"/>
      <c r="V701" s="206"/>
      <c r="W701" s="206"/>
      <c r="X701" s="206"/>
      <c r="Y701" s="206"/>
      <c r="Z701" s="206"/>
    </row>
    <row r="702" customFormat="false" ht="15" hidden="false" customHeight="false" outlineLevel="0" collapsed="false">
      <c r="A702" s="202" t="s">
        <v>1043</v>
      </c>
      <c r="B702" s="203" t="s">
        <v>1736</v>
      </c>
      <c r="C702" s="202" t="s">
        <v>1737</v>
      </c>
      <c r="D702" s="203" t="s">
        <v>1100</v>
      </c>
      <c r="E702" s="204" t="n">
        <v>1</v>
      </c>
      <c r="F702" s="205" t="n">
        <v>385.95</v>
      </c>
      <c r="G702" s="205" t="n">
        <v>385.95</v>
      </c>
      <c r="H702" s="206"/>
      <c r="I702" s="206"/>
      <c r="J702" s="206"/>
      <c r="K702" s="206"/>
      <c r="L702" s="206"/>
      <c r="M702" s="206"/>
      <c r="N702" s="206"/>
      <c r="O702" s="206"/>
      <c r="P702" s="206"/>
      <c r="Q702" s="206"/>
      <c r="R702" s="206"/>
      <c r="S702" s="206"/>
      <c r="T702" s="206"/>
      <c r="U702" s="206"/>
      <c r="V702" s="206"/>
      <c r="W702" s="206"/>
      <c r="X702" s="206"/>
      <c r="Y702" s="206"/>
      <c r="Z702" s="206"/>
    </row>
    <row r="703" customFormat="false" ht="15" hidden="false" customHeight="false" outlineLevel="0" collapsed="false">
      <c r="A703" s="193"/>
      <c r="B703" s="194"/>
      <c r="C703" s="193"/>
      <c r="D703" s="193"/>
      <c r="E703" s="195"/>
      <c r="F703" s="196"/>
      <c r="G703" s="196"/>
      <c r="H703" s="206"/>
      <c r="I703" s="206"/>
      <c r="J703" s="206"/>
      <c r="K703" s="206"/>
      <c r="L703" s="206"/>
      <c r="M703" s="206"/>
      <c r="N703" s="206"/>
      <c r="O703" s="206"/>
      <c r="P703" s="206"/>
      <c r="Q703" s="206"/>
      <c r="R703" s="206"/>
      <c r="S703" s="206"/>
      <c r="T703" s="206"/>
      <c r="U703" s="206"/>
      <c r="V703" s="206"/>
      <c r="W703" s="206"/>
      <c r="X703" s="206"/>
      <c r="Y703" s="206"/>
      <c r="Z703" s="206"/>
    </row>
    <row r="704" customFormat="false" ht="15" hidden="false" customHeight="false" outlineLevel="0" collapsed="false">
      <c r="A704" s="183" t="s">
        <v>1738</v>
      </c>
      <c r="B704" s="184" t="s">
        <v>1028</v>
      </c>
      <c r="C704" s="183" t="s">
        <v>1029</v>
      </c>
      <c r="D704" s="184" t="s">
        <v>1030</v>
      </c>
      <c r="E704" s="185" t="s">
        <v>1031</v>
      </c>
      <c r="F704" s="197" t="s">
        <v>1032</v>
      </c>
      <c r="G704" s="197" t="s">
        <v>1033</v>
      </c>
      <c r="H704" s="206"/>
      <c r="I704" s="206"/>
      <c r="J704" s="206"/>
      <c r="K704" s="206"/>
      <c r="L704" s="206"/>
      <c r="M704" s="206"/>
      <c r="N704" s="206"/>
      <c r="O704" s="206"/>
      <c r="P704" s="206"/>
      <c r="Q704" s="206"/>
      <c r="R704" s="206"/>
      <c r="S704" s="206"/>
      <c r="T704" s="206"/>
      <c r="U704" s="206"/>
      <c r="V704" s="206"/>
      <c r="W704" s="206"/>
      <c r="X704" s="206"/>
      <c r="Y704" s="206"/>
      <c r="Z704" s="206"/>
    </row>
    <row r="705" customFormat="false" ht="15" hidden="false" customHeight="false" outlineLevel="0" collapsed="false">
      <c r="A705" s="189" t="s">
        <v>1034</v>
      </c>
      <c r="B705" s="190" t="s">
        <v>266</v>
      </c>
      <c r="C705" s="189" t="s">
        <v>267</v>
      </c>
      <c r="D705" s="190" t="s">
        <v>1100</v>
      </c>
      <c r="E705" s="191" t="n">
        <v>1</v>
      </c>
      <c r="F705" s="192" t="n">
        <v>150.43</v>
      </c>
      <c r="G705" s="192" t="n">
        <v>150.43</v>
      </c>
      <c r="H705" s="206"/>
      <c r="I705" s="206"/>
      <c r="J705" s="206"/>
      <c r="K705" s="206"/>
      <c r="L705" s="206"/>
      <c r="M705" s="206"/>
      <c r="N705" s="206"/>
      <c r="O705" s="206"/>
      <c r="P705" s="206"/>
      <c r="Q705" s="206"/>
      <c r="R705" s="206"/>
      <c r="S705" s="206"/>
      <c r="T705" s="206"/>
      <c r="U705" s="206"/>
      <c r="V705" s="206"/>
      <c r="W705" s="206"/>
      <c r="X705" s="206"/>
      <c r="Y705" s="206"/>
      <c r="Z705" s="206"/>
    </row>
    <row r="706" customFormat="false" ht="15" hidden="false" customHeight="false" outlineLevel="0" collapsed="false">
      <c r="A706" s="198" t="s">
        <v>1040</v>
      </c>
      <c r="B706" s="199" t="s">
        <v>1649</v>
      </c>
      <c r="C706" s="198" t="s">
        <v>1650</v>
      </c>
      <c r="D706" s="199" t="s">
        <v>1100</v>
      </c>
      <c r="E706" s="200" t="n">
        <v>1</v>
      </c>
      <c r="F706" s="201" t="n">
        <v>4.73</v>
      </c>
      <c r="G706" s="201" t="n">
        <v>4.73</v>
      </c>
      <c r="H706" s="206"/>
      <c r="I706" s="206"/>
      <c r="J706" s="206"/>
      <c r="K706" s="206"/>
      <c r="L706" s="206"/>
      <c r="M706" s="206"/>
      <c r="N706" s="206"/>
      <c r="O706" s="206"/>
      <c r="P706" s="206"/>
      <c r="Q706" s="206"/>
      <c r="R706" s="206"/>
      <c r="S706" s="206"/>
      <c r="T706" s="206"/>
      <c r="U706" s="206"/>
      <c r="V706" s="206"/>
      <c r="W706" s="206"/>
      <c r="X706" s="206"/>
      <c r="Y706" s="206"/>
      <c r="Z706" s="206"/>
    </row>
    <row r="707" customFormat="false" ht="15" hidden="false" customHeight="false" outlineLevel="0" collapsed="false">
      <c r="A707" s="198" t="s">
        <v>1040</v>
      </c>
      <c r="B707" s="199" t="s">
        <v>1279</v>
      </c>
      <c r="C707" s="198" t="s">
        <v>1273</v>
      </c>
      <c r="D707" s="199" t="s">
        <v>1192</v>
      </c>
      <c r="E707" s="200" t="n">
        <v>1.2</v>
      </c>
      <c r="F707" s="201" t="n">
        <v>22.45</v>
      </c>
      <c r="G707" s="201" t="n">
        <v>26.94</v>
      </c>
      <c r="H707" s="206"/>
      <c r="I707" s="206"/>
      <c r="J707" s="206"/>
      <c r="K707" s="206"/>
      <c r="L707" s="206"/>
      <c r="M707" s="206"/>
      <c r="N707" s="206"/>
      <c r="O707" s="206"/>
      <c r="P707" s="206"/>
      <c r="Q707" s="206"/>
      <c r="R707" s="206"/>
      <c r="S707" s="206"/>
      <c r="T707" s="206"/>
      <c r="U707" s="206"/>
      <c r="V707" s="206"/>
      <c r="W707" s="206"/>
      <c r="X707" s="206"/>
      <c r="Y707" s="206"/>
      <c r="Z707" s="206"/>
    </row>
    <row r="708" customFormat="false" ht="15" hidden="false" customHeight="false" outlineLevel="0" collapsed="false">
      <c r="A708" s="198" t="s">
        <v>1040</v>
      </c>
      <c r="B708" s="199" t="s">
        <v>1248</v>
      </c>
      <c r="C708" s="198" t="s">
        <v>1249</v>
      </c>
      <c r="D708" s="199" t="s">
        <v>1192</v>
      </c>
      <c r="E708" s="200" t="n">
        <v>1</v>
      </c>
      <c r="F708" s="201" t="n">
        <v>16.28</v>
      </c>
      <c r="G708" s="201" t="n">
        <v>16.28</v>
      </c>
      <c r="H708" s="206"/>
      <c r="I708" s="206"/>
      <c r="J708" s="206"/>
      <c r="K708" s="206"/>
      <c r="L708" s="206"/>
      <c r="M708" s="206"/>
      <c r="N708" s="206"/>
      <c r="O708" s="206"/>
      <c r="P708" s="206"/>
      <c r="Q708" s="206"/>
      <c r="R708" s="206"/>
      <c r="S708" s="206"/>
      <c r="T708" s="206"/>
      <c r="U708" s="206"/>
      <c r="V708" s="206"/>
      <c r="W708" s="206"/>
      <c r="X708" s="206"/>
      <c r="Y708" s="206"/>
      <c r="Z708" s="206"/>
    </row>
    <row r="709" customFormat="false" ht="15" hidden="false" customHeight="false" outlineLevel="0" collapsed="false">
      <c r="A709" s="202" t="s">
        <v>1043</v>
      </c>
      <c r="B709" s="203" t="s">
        <v>1651</v>
      </c>
      <c r="C709" s="202" t="s">
        <v>1652</v>
      </c>
      <c r="D709" s="203" t="s">
        <v>1260</v>
      </c>
      <c r="E709" s="204" t="n">
        <v>5</v>
      </c>
      <c r="F709" s="205" t="n">
        <v>1.82</v>
      </c>
      <c r="G709" s="205" t="n">
        <v>9.1</v>
      </c>
      <c r="H709" s="206"/>
      <c r="I709" s="206"/>
      <c r="J709" s="206"/>
      <c r="K709" s="206"/>
      <c r="L709" s="206"/>
      <c r="M709" s="206"/>
      <c r="N709" s="206"/>
      <c r="O709" s="206"/>
      <c r="P709" s="206"/>
      <c r="Q709" s="206"/>
      <c r="R709" s="206"/>
      <c r="S709" s="206"/>
      <c r="T709" s="206"/>
      <c r="U709" s="206"/>
      <c r="V709" s="206"/>
      <c r="W709" s="206"/>
      <c r="X709" s="206"/>
      <c r="Y709" s="206"/>
      <c r="Z709" s="206"/>
    </row>
    <row r="710" customFormat="false" ht="15" hidden="false" customHeight="false" outlineLevel="0" collapsed="false">
      <c r="A710" s="202" t="s">
        <v>1043</v>
      </c>
      <c r="B710" s="203" t="s">
        <v>1653</v>
      </c>
      <c r="C710" s="202" t="s">
        <v>1654</v>
      </c>
      <c r="D710" s="203" t="s">
        <v>1100</v>
      </c>
      <c r="E710" s="204" t="n">
        <v>1.05</v>
      </c>
      <c r="F710" s="205" t="n">
        <v>88.94</v>
      </c>
      <c r="G710" s="205" t="n">
        <v>93.38</v>
      </c>
      <c r="H710" s="206"/>
      <c r="I710" s="206"/>
      <c r="J710" s="206"/>
      <c r="K710" s="206"/>
      <c r="L710" s="206"/>
      <c r="M710" s="206"/>
      <c r="N710" s="206"/>
      <c r="O710" s="206"/>
      <c r="P710" s="206"/>
      <c r="Q710" s="206"/>
      <c r="R710" s="206"/>
      <c r="S710" s="206"/>
      <c r="T710" s="206"/>
      <c r="U710" s="206"/>
      <c r="V710" s="206"/>
      <c r="W710" s="206"/>
      <c r="X710" s="206"/>
      <c r="Y710" s="206"/>
      <c r="Z710" s="206"/>
    </row>
    <row r="711" customFormat="false" ht="15" hidden="false" customHeight="false" outlineLevel="0" collapsed="false">
      <c r="A711" s="193"/>
      <c r="B711" s="194"/>
      <c r="C711" s="193"/>
      <c r="D711" s="193"/>
      <c r="E711" s="195"/>
      <c r="F711" s="196"/>
      <c r="G711" s="196"/>
      <c r="H711" s="206"/>
      <c r="I711" s="206"/>
      <c r="J711" s="206"/>
      <c r="K711" s="206"/>
      <c r="L711" s="206"/>
      <c r="M711" s="206"/>
      <c r="N711" s="206"/>
      <c r="O711" s="206"/>
      <c r="P711" s="206"/>
      <c r="Q711" s="206"/>
      <c r="R711" s="206"/>
      <c r="S711" s="206"/>
      <c r="T711" s="206"/>
      <c r="U711" s="206"/>
      <c r="V711" s="206"/>
      <c r="W711" s="206"/>
      <c r="X711" s="206"/>
      <c r="Y711" s="206"/>
      <c r="Z711" s="206"/>
    </row>
    <row r="712" customFormat="false" ht="15" hidden="false" customHeight="false" outlineLevel="0" collapsed="false">
      <c r="A712" s="183" t="s">
        <v>1739</v>
      </c>
      <c r="B712" s="184" t="s">
        <v>1028</v>
      </c>
      <c r="C712" s="183" t="s">
        <v>1029</v>
      </c>
      <c r="D712" s="184" t="s">
        <v>1030</v>
      </c>
      <c r="E712" s="185" t="s">
        <v>1031</v>
      </c>
      <c r="F712" s="197" t="s">
        <v>1032</v>
      </c>
      <c r="G712" s="197" t="s">
        <v>1033</v>
      </c>
      <c r="H712" s="206"/>
      <c r="I712" s="206"/>
      <c r="J712" s="206"/>
      <c r="K712" s="206"/>
      <c r="L712" s="206"/>
      <c r="M712" s="206"/>
      <c r="N712" s="206"/>
      <c r="O712" s="206"/>
      <c r="P712" s="206"/>
      <c r="Q712" s="206"/>
      <c r="R712" s="206"/>
      <c r="S712" s="206"/>
      <c r="T712" s="206"/>
      <c r="U712" s="206"/>
      <c r="V712" s="206"/>
      <c r="W712" s="206"/>
      <c r="X712" s="206"/>
      <c r="Y712" s="206"/>
      <c r="Z712" s="206"/>
    </row>
    <row r="713" customFormat="false" ht="15" hidden="false" customHeight="false" outlineLevel="0" collapsed="false">
      <c r="A713" s="189" t="s">
        <v>1034</v>
      </c>
      <c r="B713" s="190" t="s">
        <v>1740</v>
      </c>
      <c r="C713" s="189" t="s">
        <v>270</v>
      </c>
      <c r="D713" s="190" t="s">
        <v>1676</v>
      </c>
      <c r="E713" s="191" t="n">
        <v>1</v>
      </c>
      <c r="F713" s="192" t="n">
        <v>147.6</v>
      </c>
      <c r="G713" s="192" t="n">
        <v>147.6</v>
      </c>
      <c r="H713" s="206"/>
      <c r="I713" s="206"/>
      <c r="J713" s="206"/>
      <c r="K713" s="206"/>
      <c r="L713" s="206"/>
      <c r="M713" s="206"/>
      <c r="N713" s="206"/>
      <c r="O713" s="206"/>
      <c r="P713" s="206"/>
      <c r="Q713" s="206"/>
      <c r="R713" s="206"/>
      <c r="S713" s="206"/>
      <c r="T713" s="206"/>
      <c r="U713" s="206"/>
      <c r="V713" s="206"/>
      <c r="W713" s="206"/>
      <c r="X713" s="206"/>
      <c r="Y713" s="206"/>
      <c r="Z713" s="206"/>
    </row>
    <row r="714" customFormat="false" ht="15" hidden="false" customHeight="false" outlineLevel="0" collapsed="false">
      <c r="A714" s="198" t="s">
        <v>1040</v>
      </c>
      <c r="B714" s="199" t="s">
        <v>1274</v>
      </c>
      <c r="C714" s="198" t="s">
        <v>1249</v>
      </c>
      <c r="D714" s="199" t="s">
        <v>25</v>
      </c>
      <c r="E714" s="200" t="n">
        <v>0.8</v>
      </c>
      <c r="F714" s="201" t="n">
        <v>16.21</v>
      </c>
      <c r="G714" s="201" t="n">
        <v>12.96</v>
      </c>
      <c r="H714" s="206"/>
      <c r="I714" s="206"/>
      <c r="J714" s="206"/>
      <c r="K714" s="206"/>
      <c r="L714" s="206"/>
      <c r="M714" s="206"/>
      <c r="N714" s="206"/>
      <c r="O714" s="206"/>
      <c r="P714" s="206"/>
      <c r="Q714" s="206"/>
      <c r="R714" s="206"/>
      <c r="S714" s="206"/>
      <c r="T714" s="206"/>
      <c r="U714" s="206"/>
      <c r="V714" s="206"/>
      <c r="W714" s="206"/>
      <c r="X714" s="206"/>
      <c r="Y714" s="206"/>
      <c r="Z714" s="206"/>
    </row>
    <row r="715" customFormat="false" ht="15" hidden="false" customHeight="false" outlineLevel="0" collapsed="false">
      <c r="A715" s="198" t="s">
        <v>1040</v>
      </c>
      <c r="B715" s="199" t="s">
        <v>1697</v>
      </c>
      <c r="C715" s="198" t="s">
        <v>1692</v>
      </c>
      <c r="D715" s="199" t="s">
        <v>25</v>
      </c>
      <c r="E715" s="200" t="n">
        <v>0.8</v>
      </c>
      <c r="F715" s="201" t="n">
        <v>24.92</v>
      </c>
      <c r="G715" s="201" t="n">
        <v>19.93</v>
      </c>
      <c r="H715" s="206"/>
      <c r="I715" s="206"/>
      <c r="J715" s="206"/>
      <c r="K715" s="206"/>
      <c r="L715" s="206"/>
      <c r="M715" s="206"/>
      <c r="N715" s="206"/>
      <c r="O715" s="206"/>
      <c r="P715" s="206"/>
      <c r="Q715" s="206"/>
      <c r="R715" s="206"/>
      <c r="S715" s="206"/>
      <c r="T715" s="206"/>
      <c r="U715" s="206"/>
      <c r="V715" s="206"/>
      <c r="W715" s="206"/>
      <c r="X715" s="206"/>
      <c r="Y715" s="206"/>
      <c r="Z715" s="206"/>
    </row>
    <row r="716" customFormat="false" ht="15" hidden="false" customHeight="false" outlineLevel="0" collapsed="false">
      <c r="A716" s="202" t="s">
        <v>1043</v>
      </c>
      <c r="B716" s="203" t="s">
        <v>1741</v>
      </c>
      <c r="C716" s="202" t="s">
        <v>1742</v>
      </c>
      <c r="D716" s="203" t="s">
        <v>7</v>
      </c>
      <c r="E716" s="204" t="n">
        <v>2.2</v>
      </c>
      <c r="F716" s="205" t="n">
        <v>0.16</v>
      </c>
      <c r="G716" s="205" t="n">
        <v>0.35</v>
      </c>
      <c r="H716" s="206"/>
      <c r="I716" s="206"/>
      <c r="J716" s="206"/>
      <c r="K716" s="206"/>
      <c r="L716" s="206"/>
      <c r="M716" s="206"/>
      <c r="N716" s="206"/>
      <c r="O716" s="206"/>
      <c r="P716" s="206"/>
      <c r="Q716" s="206"/>
      <c r="R716" s="206"/>
      <c r="S716" s="206"/>
      <c r="T716" s="206"/>
      <c r="U716" s="206"/>
      <c r="V716" s="206"/>
      <c r="W716" s="206"/>
      <c r="X716" s="206"/>
      <c r="Y716" s="206"/>
      <c r="Z716" s="206"/>
    </row>
    <row r="717" customFormat="false" ht="15" hidden="false" customHeight="false" outlineLevel="0" collapsed="false">
      <c r="A717" s="202" t="s">
        <v>1043</v>
      </c>
      <c r="B717" s="203" t="s">
        <v>1743</v>
      </c>
      <c r="C717" s="202" t="s">
        <v>1744</v>
      </c>
      <c r="D717" s="203" t="s">
        <v>65</v>
      </c>
      <c r="E717" s="204" t="n">
        <v>1.64</v>
      </c>
      <c r="F717" s="205" t="n">
        <v>68</v>
      </c>
      <c r="G717" s="205" t="n">
        <v>111.52</v>
      </c>
      <c r="H717" s="206"/>
      <c r="I717" s="206"/>
      <c r="J717" s="206"/>
      <c r="K717" s="206"/>
      <c r="L717" s="206"/>
      <c r="M717" s="206"/>
      <c r="N717" s="206"/>
      <c r="O717" s="206"/>
      <c r="P717" s="206"/>
      <c r="Q717" s="206"/>
      <c r="R717" s="206"/>
      <c r="S717" s="206"/>
      <c r="T717" s="206"/>
      <c r="U717" s="206"/>
      <c r="V717" s="206"/>
      <c r="W717" s="206"/>
      <c r="X717" s="206"/>
      <c r="Y717" s="206"/>
      <c r="Z717" s="206"/>
    </row>
    <row r="718" customFormat="false" ht="15" hidden="false" customHeight="false" outlineLevel="0" collapsed="false">
      <c r="A718" s="202" t="s">
        <v>1043</v>
      </c>
      <c r="B718" s="203" t="s">
        <v>1745</v>
      </c>
      <c r="C718" s="202" t="s">
        <v>1746</v>
      </c>
      <c r="D718" s="203" t="s">
        <v>1100</v>
      </c>
      <c r="E718" s="204" t="n">
        <v>1</v>
      </c>
      <c r="F718" s="205" t="n">
        <v>2.84</v>
      </c>
      <c r="G718" s="205" t="n">
        <v>2.84</v>
      </c>
      <c r="H718" s="206"/>
      <c r="I718" s="206"/>
      <c r="J718" s="206"/>
      <c r="K718" s="206"/>
      <c r="L718" s="206"/>
      <c r="M718" s="206"/>
      <c r="N718" s="206"/>
      <c r="O718" s="206"/>
      <c r="P718" s="206"/>
      <c r="Q718" s="206"/>
      <c r="R718" s="206"/>
      <c r="S718" s="206"/>
      <c r="T718" s="206"/>
      <c r="U718" s="206"/>
      <c r="V718" s="206"/>
      <c r="W718" s="206"/>
      <c r="X718" s="206"/>
      <c r="Y718" s="206"/>
      <c r="Z718" s="206"/>
    </row>
    <row r="719" customFormat="false" ht="15" hidden="false" customHeight="false" outlineLevel="0" collapsed="false">
      <c r="A719" s="193"/>
      <c r="B719" s="194"/>
      <c r="C719" s="193"/>
      <c r="D719" s="193"/>
      <c r="E719" s="195"/>
      <c r="F719" s="196"/>
      <c r="G719" s="196"/>
      <c r="H719" s="206"/>
      <c r="I719" s="206"/>
      <c r="J719" s="206"/>
      <c r="K719" s="206"/>
      <c r="L719" s="206"/>
      <c r="M719" s="206"/>
      <c r="N719" s="206"/>
      <c r="O719" s="206"/>
      <c r="P719" s="206"/>
      <c r="Q719" s="206"/>
      <c r="R719" s="206"/>
      <c r="S719" s="206"/>
      <c r="T719" s="206"/>
      <c r="U719" s="206"/>
      <c r="V719" s="206"/>
      <c r="W719" s="206"/>
      <c r="X719" s="206"/>
      <c r="Y719" s="206"/>
      <c r="Z719" s="206"/>
    </row>
    <row r="720" customFormat="false" ht="15" hidden="false" customHeight="false" outlineLevel="0" collapsed="false">
      <c r="A720" s="183" t="s">
        <v>1747</v>
      </c>
      <c r="B720" s="184" t="s">
        <v>1028</v>
      </c>
      <c r="C720" s="183" t="s">
        <v>1029</v>
      </c>
      <c r="D720" s="184" t="s">
        <v>1030</v>
      </c>
      <c r="E720" s="185" t="s">
        <v>1031</v>
      </c>
      <c r="F720" s="197" t="s">
        <v>1032</v>
      </c>
      <c r="G720" s="197" t="s">
        <v>1033</v>
      </c>
      <c r="H720" s="206"/>
      <c r="I720" s="206"/>
      <c r="J720" s="206"/>
      <c r="K720" s="206"/>
      <c r="L720" s="206"/>
      <c r="M720" s="206"/>
      <c r="N720" s="206"/>
      <c r="O720" s="206"/>
      <c r="P720" s="206"/>
      <c r="Q720" s="206"/>
      <c r="R720" s="206"/>
      <c r="S720" s="206"/>
      <c r="T720" s="206"/>
      <c r="U720" s="206"/>
      <c r="V720" s="206"/>
      <c r="W720" s="206"/>
      <c r="X720" s="206"/>
      <c r="Y720" s="206"/>
      <c r="Z720" s="206"/>
    </row>
    <row r="721" customFormat="false" ht="15" hidden="false" customHeight="false" outlineLevel="0" collapsed="false">
      <c r="A721" s="189" t="s">
        <v>1034</v>
      </c>
      <c r="B721" s="190" t="s">
        <v>1748</v>
      </c>
      <c r="C721" s="189" t="s">
        <v>1749</v>
      </c>
      <c r="D721" s="190" t="s">
        <v>1676</v>
      </c>
      <c r="E721" s="191" t="n">
        <v>1</v>
      </c>
      <c r="F721" s="192" t="n">
        <v>457.83</v>
      </c>
      <c r="G721" s="192" t="n">
        <v>457.83</v>
      </c>
      <c r="H721" s="206"/>
      <c r="I721" s="206"/>
      <c r="J721" s="206"/>
      <c r="K721" s="206"/>
      <c r="L721" s="206"/>
      <c r="M721" s="206"/>
      <c r="N721" s="206"/>
      <c r="O721" s="206"/>
      <c r="P721" s="206"/>
      <c r="Q721" s="206"/>
      <c r="R721" s="206"/>
      <c r="S721" s="206"/>
      <c r="T721" s="206"/>
      <c r="U721" s="206"/>
      <c r="V721" s="206"/>
      <c r="W721" s="206"/>
      <c r="X721" s="206"/>
      <c r="Y721" s="206"/>
      <c r="Z721" s="206"/>
    </row>
    <row r="722" customFormat="false" ht="15" hidden="false" customHeight="false" outlineLevel="0" collapsed="false">
      <c r="A722" s="198" t="s">
        <v>1040</v>
      </c>
      <c r="B722" s="199" t="s">
        <v>1279</v>
      </c>
      <c r="C722" s="198" t="s">
        <v>1273</v>
      </c>
      <c r="D722" s="199" t="s">
        <v>1192</v>
      </c>
      <c r="E722" s="200" t="n">
        <v>1</v>
      </c>
      <c r="F722" s="201" t="n">
        <v>22.45</v>
      </c>
      <c r="G722" s="201" t="n">
        <v>22.45</v>
      </c>
      <c r="H722" s="206"/>
      <c r="I722" s="206"/>
      <c r="J722" s="206"/>
      <c r="K722" s="206"/>
      <c r="L722" s="206"/>
      <c r="M722" s="206"/>
      <c r="N722" s="206"/>
      <c r="O722" s="206"/>
      <c r="P722" s="206"/>
      <c r="Q722" s="206"/>
      <c r="R722" s="206"/>
      <c r="S722" s="206"/>
      <c r="T722" s="206"/>
      <c r="U722" s="206"/>
      <c r="V722" s="206"/>
      <c r="W722" s="206"/>
      <c r="X722" s="206"/>
      <c r="Y722" s="206"/>
      <c r="Z722" s="206"/>
    </row>
    <row r="723" customFormat="false" ht="15" hidden="false" customHeight="false" outlineLevel="0" collapsed="false">
      <c r="A723" s="198" t="s">
        <v>1040</v>
      </c>
      <c r="B723" s="199" t="s">
        <v>1248</v>
      </c>
      <c r="C723" s="198" t="s">
        <v>1249</v>
      </c>
      <c r="D723" s="199" t="s">
        <v>1192</v>
      </c>
      <c r="E723" s="200" t="n">
        <v>1.5</v>
      </c>
      <c r="F723" s="201" t="n">
        <v>16.28</v>
      </c>
      <c r="G723" s="201" t="n">
        <v>24.42</v>
      </c>
      <c r="H723" s="206"/>
      <c r="I723" s="206"/>
      <c r="J723" s="206"/>
      <c r="K723" s="206"/>
      <c r="L723" s="206"/>
      <c r="M723" s="206"/>
      <c r="N723" s="206"/>
      <c r="O723" s="206"/>
      <c r="P723" s="206"/>
      <c r="Q723" s="206"/>
      <c r="R723" s="206"/>
      <c r="S723" s="206"/>
      <c r="T723" s="206"/>
      <c r="U723" s="206"/>
      <c r="V723" s="206"/>
      <c r="W723" s="206"/>
      <c r="X723" s="206"/>
      <c r="Y723" s="206"/>
      <c r="Z723" s="206"/>
    </row>
    <row r="724" customFormat="false" ht="15" hidden="false" customHeight="false" outlineLevel="0" collapsed="false">
      <c r="A724" s="202" t="s">
        <v>1043</v>
      </c>
      <c r="B724" s="203" t="s">
        <v>1639</v>
      </c>
      <c r="C724" s="202" t="s">
        <v>1640</v>
      </c>
      <c r="D724" s="203" t="s">
        <v>1147</v>
      </c>
      <c r="E724" s="204" t="n">
        <v>0.01</v>
      </c>
      <c r="F724" s="205" t="n">
        <v>95.81</v>
      </c>
      <c r="G724" s="205" t="n">
        <v>0.95</v>
      </c>
      <c r="H724" s="206"/>
      <c r="I724" s="206"/>
      <c r="J724" s="206"/>
      <c r="K724" s="206"/>
      <c r="L724" s="206"/>
      <c r="M724" s="206"/>
      <c r="N724" s="206"/>
      <c r="O724" s="206"/>
      <c r="P724" s="206"/>
      <c r="Q724" s="206"/>
      <c r="R724" s="206"/>
      <c r="S724" s="206"/>
      <c r="T724" s="206"/>
      <c r="U724" s="206"/>
      <c r="V724" s="206"/>
      <c r="W724" s="206"/>
      <c r="X724" s="206"/>
      <c r="Y724" s="206"/>
      <c r="Z724" s="206"/>
    </row>
    <row r="725" customFormat="false" ht="15" hidden="false" customHeight="false" outlineLevel="0" collapsed="false">
      <c r="A725" s="202" t="s">
        <v>1043</v>
      </c>
      <c r="B725" s="203" t="s">
        <v>1641</v>
      </c>
      <c r="C725" s="202" t="s">
        <v>1642</v>
      </c>
      <c r="D725" s="203" t="s">
        <v>1260</v>
      </c>
      <c r="E725" s="204" t="n">
        <v>1.94</v>
      </c>
      <c r="F725" s="205" t="n">
        <v>0.57</v>
      </c>
      <c r="G725" s="205" t="n">
        <v>1.1</v>
      </c>
      <c r="H725" s="206"/>
      <c r="I725" s="206"/>
      <c r="J725" s="206"/>
      <c r="K725" s="206"/>
      <c r="L725" s="206"/>
      <c r="M725" s="206"/>
      <c r="N725" s="206"/>
      <c r="O725" s="206"/>
      <c r="P725" s="206"/>
      <c r="Q725" s="206"/>
      <c r="R725" s="206"/>
      <c r="S725" s="206"/>
      <c r="T725" s="206"/>
      <c r="U725" s="206"/>
      <c r="V725" s="206"/>
      <c r="W725" s="206"/>
      <c r="X725" s="206"/>
      <c r="Y725" s="206"/>
      <c r="Z725" s="206"/>
    </row>
    <row r="726" customFormat="false" ht="15" hidden="false" customHeight="false" outlineLevel="0" collapsed="false">
      <c r="A726" s="202" t="s">
        <v>1043</v>
      </c>
      <c r="B726" s="203" t="s">
        <v>1732</v>
      </c>
      <c r="C726" s="202" t="s">
        <v>1733</v>
      </c>
      <c r="D726" s="203" t="s">
        <v>1100</v>
      </c>
      <c r="E726" s="204" t="n">
        <v>1</v>
      </c>
      <c r="F726" s="205" t="n">
        <v>408.91</v>
      </c>
      <c r="G726" s="205" t="n">
        <v>408.91</v>
      </c>
      <c r="H726" s="206"/>
      <c r="I726" s="206"/>
      <c r="J726" s="206"/>
      <c r="K726" s="206"/>
      <c r="L726" s="206"/>
      <c r="M726" s="206"/>
      <c r="N726" s="206"/>
      <c r="O726" s="206"/>
      <c r="P726" s="206"/>
      <c r="Q726" s="206"/>
      <c r="R726" s="206"/>
      <c r="S726" s="206"/>
      <c r="T726" s="206"/>
      <c r="U726" s="206"/>
      <c r="V726" s="206"/>
      <c r="W726" s="206"/>
      <c r="X726" s="206"/>
      <c r="Y726" s="206"/>
      <c r="Z726" s="206"/>
    </row>
    <row r="727" customFormat="false" ht="15" hidden="false" customHeight="false" outlineLevel="0" collapsed="false">
      <c r="A727" s="193"/>
      <c r="B727" s="194"/>
      <c r="C727" s="193"/>
      <c r="D727" s="193"/>
      <c r="E727" s="195"/>
      <c r="F727" s="196"/>
      <c r="G727" s="196"/>
      <c r="H727" s="206"/>
      <c r="I727" s="206"/>
      <c r="J727" s="206"/>
      <c r="K727" s="206"/>
      <c r="L727" s="206"/>
      <c r="M727" s="206"/>
      <c r="N727" s="206"/>
      <c r="O727" s="206"/>
      <c r="P727" s="206"/>
      <c r="Q727" s="206"/>
      <c r="R727" s="206"/>
      <c r="S727" s="206"/>
      <c r="T727" s="206"/>
      <c r="U727" s="206"/>
      <c r="V727" s="206"/>
      <c r="W727" s="206"/>
      <c r="X727" s="206"/>
      <c r="Y727" s="206"/>
      <c r="Z727" s="206"/>
    </row>
    <row r="728" customFormat="false" ht="15" hidden="false" customHeight="false" outlineLevel="0" collapsed="false">
      <c r="A728" s="183" t="s">
        <v>1750</v>
      </c>
      <c r="B728" s="184" t="s">
        <v>1028</v>
      </c>
      <c r="C728" s="183" t="s">
        <v>1029</v>
      </c>
      <c r="D728" s="184" t="s">
        <v>1030</v>
      </c>
      <c r="E728" s="185" t="s">
        <v>1031</v>
      </c>
      <c r="F728" s="197" t="s">
        <v>1032</v>
      </c>
      <c r="G728" s="197" t="s">
        <v>1033</v>
      </c>
      <c r="H728" s="206"/>
      <c r="I728" s="206"/>
      <c r="J728" s="206"/>
      <c r="K728" s="206"/>
      <c r="L728" s="206"/>
      <c r="M728" s="206"/>
      <c r="N728" s="206"/>
      <c r="O728" s="206"/>
      <c r="P728" s="206"/>
      <c r="Q728" s="206"/>
      <c r="R728" s="206"/>
      <c r="S728" s="206"/>
      <c r="T728" s="206"/>
      <c r="U728" s="206"/>
      <c r="V728" s="206"/>
      <c r="W728" s="206"/>
      <c r="X728" s="206"/>
      <c r="Y728" s="206"/>
      <c r="Z728" s="206"/>
    </row>
    <row r="729" customFormat="false" ht="15" hidden="false" customHeight="false" outlineLevel="0" collapsed="false">
      <c r="A729" s="189" t="s">
        <v>1034</v>
      </c>
      <c r="B729" s="190" t="s">
        <v>277</v>
      </c>
      <c r="C729" s="189" t="s">
        <v>278</v>
      </c>
      <c r="D729" s="190" t="s">
        <v>1100</v>
      </c>
      <c r="E729" s="191" t="n">
        <v>1</v>
      </c>
      <c r="F729" s="192" t="n">
        <v>198.97</v>
      </c>
      <c r="G729" s="192" t="n">
        <v>198.97</v>
      </c>
      <c r="H729" s="206"/>
      <c r="I729" s="206"/>
      <c r="J729" s="206"/>
      <c r="K729" s="206"/>
      <c r="L729" s="206"/>
      <c r="M729" s="206"/>
      <c r="N729" s="206"/>
      <c r="O729" s="206"/>
      <c r="P729" s="206"/>
      <c r="Q729" s="206"/>
      <c r="R729" s="206"/>
      <c r="S729" s="206"/>
      <c r="T729" s="206"/>
      <c r="U729" s="206"/>
      <c r="V729" s="206"/>
      <c r="W729" s="206"/>
      <c r="X729" s="206"/>
      <c r="Y729" s="206"/>
      <c r="Z729" s="206"/>
    </row>
    <row r="730" customFormat="false" ht="15" hidden="false" customHeight="false" outlineLevel="0" collapsed="false">
      <c r="A730" s="198" t="s">
        <v>1040</v>
      </c>
      <c r="B730" s="199" t="s">
        <v>1279</v>
      </c>
      <c r="C730" s="198" t="s">
        <v>1273</v>
      </c>
      <c r="D730" s="199" t="s">
        <v>1192</v>
      </c>
      <c r="E730" s="200" t="n">
        <v>2</v>
      </c>
      <c r="F730" s="201" t="n">
        <v>22.45</v>
      </c>
      <c r="G730" s="201" t="n">
        <v>44.9</v>
      </c>
      <c r="H730" s="206"/>
      <c r="I730" s="206"/>
      <c r="J730" s="206"/>
      <c r="K730" s="206"/>
      <c r="L730" s="206"/>
      <c r="M730" s="206"/>
      <c r="N730" s="206"/>
      <c r="O730" s="206"/>
      <c r="P730" s="206"/>
      <c r="Q730" s="206"/>
      <c r="R730" s="206"/>
      <c r="S730" s="206"/>
      <c r="T730" s="206"/>
      <c r="U730" s="206"/>
      <c r="V730" s="206"/>
      <c r="W730" s="206"/>
      <c r="X730" s="206"/>
      <c r="Y730" s="206"/>
      <c r="Z730" s="206"/>
    </row>
    <row r="731" customFormat="false" ht="15" hidden="false" customHeight="false" outlineLevel="0" collapsed="false">
      <c r="A731" s="198" t="s">
        <v>1040</v>
      </c>
      <c r="B731" s="199" t="s">
        <v>1248</v>
      </c>
      <c r="C731" s="198" t="s">
        <v>1249</v>
      </c>
      <c r="D731" s="199" t="s">
        <v>1192</v>
      </c>
      <c r="E731" s="200" t="n">
        <v>4</v>
      </c>
      <c r="F731" s="201" t="n">
        <v>16.28</v>
      </c>
      <c r="G731" s="201" t="n">
        <v>65.12</v>
      </c>
      <c r="H731" s="206"/>
      <c r="I731" s="206"/>
      <c r="J731" s="206"/>
      <c r="K731" s="206"/>
      <c r="L731" s="206"/>
      <c r="M731" s="206"/>
      <c r="N731" s="206"/>
      <c r="O731" s="206"/>
      <c r="P731" s="206"/>
      <c r="Q731" s="206"/>
      <c r="R731" s="206"/>
      <c r="S731" s="206"/>
      <c r="T731" s="206"/>
      <c r="U731" s="206"/>
      <c r="V731" s="206"/>
      <c r="W731" s="206"/>
      <c r="X731" s="206"/>
      <c r="Y731" s="206"/>
      <c r="Z731" s="206"/>
    </row>
    <row r="732" customFormat="false" ht="15" hidden="false" customHeight="false" outlineLevel="0" collapsed="false">
      <c r="A732" s="202" t="s">
        <v>1043</v>
      </c>
      <c r="B732" s="203" t="s">
        <v>1639</v>
      </c>
      <c r="C732" s="202" t="s">
        <v>1640</v>
      </c>
      <c r="D732" s="203" t="s">
        <v>1147</v>
      </c>
      <c r="E732" s="204" t="n">
        <v>0.0014</v>
      </c>
      <c r="F732" s="205" t="n">
        <v>95.81</v>
      </c>
      <c r="G732" s="205" t="n">
        <v>0.13</v>
      </c>
      <c r="H732" s="206"/>
      <c r="I732" s="206"/>
      <c r="J732" s="206"/>
      <c r="K732" s="206"/>
      <c r="L732" s="206"/>
      <c r="M732" s="206"/>
      <c r="N732" s="206"/>
      <c r="O732" s="206"/>
      <c r="P732" s="206"/>
      <c r="Q732" s="206"/>
      <c r="R732" s="206"/>
      <c r="S732" s="206"/>
      <c r="T732" s="206"/>
      <c r="U732" s="206"/>
      <c r="V732" s="206"/>
      <c r="W732" s="206"/>
      <c r="X732" s="206"/>
      <c r="Y732" s="206"/>
      <c r="Z732" s="206"/>
    </row>
    <row r="733" customFormat="false" ht="15" hidden="false" customHeight="false" outlineLevel="0" collapsed="false">
      <c r="A733" s="202" t="s">
        <v>1043</v>
      </c>
      <c r="B733" s="203" t="s">
        <v>1641</v>
      </c>
      <c r="C733" s="202" t="s">
        <v>1642</v>
      </c>
      <c r="D733" s="203" t="s">
        <v>1260</v>
      </c>
      <c r="E733" s="204" t="n">
        <v>0.111</v>
      </c>
      <c r="F733" s="205" t="n">
        <v>0.57</v>
      </c>
      <c r="G733" s="205" t="n">
        <v>0.06</v>
      </c>
      <c r="H733" s="206"/>
      <c r="I733" s="206"/>
      <c r="J733" s="206"/>
      <c r="K733" s="206"/>
      <c r="L733" s="206"/>
      <c r="M733" s="206"/>
      <c r="N733" s="206"/>
      <c r="O733" s="206"/>
      <c r="P733" s="206"/>
      <c r="Q733" s="206"/>
      <c r="R733" s="206"/>
      <c r="S733" s="206"/>
      <c r="T733" s="206"/>
      <c r="U733" s="206"/>
      <c r="V733" s="206"/>
      <c r="W733" s="206"/>
      <c r="X733" s="206"/>
      <c r="Y733" s="206"/>
      <c r="Z733" s="206"/>
    </row>
    <row r="734" customFormat="false" ht="15" hidden="false" customHeight="false" outlineLevel="0" collapsed="false">
      <c r="A734" s="202" t="s">
        <v>1043</v>
      </c>
      <c r="B734" s="203" t="s">
        <v>1751</v>
      </c>
      <c r="C734" s="202" t="s">
        <v>1752</v>
      </c>
      <c r="D734" s="203" t="s">
        <v>1100</v>
      </c>
      <c r="E734" s="204" t="n">
        <v>1</v>
      </c>
      <c r="F734" s="205" t="n">
        <v>60.77</v>
      </c>
      <c r="G734" s="205" t="n">
        <v>60.77</v>
      </c>
      <c r="H734" s="206"/>
      <c r="I734" s="206"/>
      <c r="J734" s="206"/>
      <c r="K734" s="206"/>
      <c r="L734" s="206"/>
      <c r="M734" s="206"/>
      <c r="N734" s="206"/>
      <c r="O734" s="206"/>
      <c r="P734" s="206"/>
      <c r="Q734" s="206"/>
      <c r="R734" s="206"/>
      <c r="S734" s="206"/>
      <c r="T734" s="206"/>
      <c r="U734" s="206"/>
      <c r="V734" s="206"/>
      <c r="W734" s="206"/>
      <c r="X734" s="206"/>
      <c r="Y734" s="206"/>
      <c r="Z734" s="206"/>
    </row>
    <row r="735" customFormat="false" ht="15" hidden="false" customHeight="false" outlineLevel="0" collapsed="false">
      <c r="A735" s="202" t="s">
        <v>1043</v>
      </c>
      <c r="B735" s="203" t="s">
        <v>1753</v>
      </c>
      <c r="C735" s="202" t="s">
        <v>1754</v>
      </c>
      <c r="D735" s="203" t="s">
        <v>1202</v>
      </c>
      <c r="E735" s="204" t="n">
        <v>0.0003</v>
      </c>
      <c r="F735" s="205" t="n">
        <v>17.73</v>
      </c>
      <c r="G735" s="205" t="n">
        <v>13.65</v>
      </c>
      <c r="H735" s="206"/>
      <c r="I735" s="206"/>
      <c r="J735" s="206"/>
      <c r="K735" s="206"/>
      <c r="L735" s="206"/>
      <c r="M735" s="206"/>
      <c r="N735" s="206"/>
      <c r="O735" s="206"/>
      <c r="P735" s="206"/>
      <c r="Q735" s="206"/>
      <c r="R735" s="206"/>
      <c r="S735" s="206"/>
      <c r="T735" s="206"/>
      <c r="U735" s="206"/>
      <c r="V735" s="206"/>
      <c r="W735" s="206"/>
      <c r="X735" s="206"/>
      <c r="Y735" s="206"/>
      <c r="Z735" s="206"/>
    </row>
    <row r="736" customFormat="false" ht="15" hidden="false" customHeight="false" outlineLevel="0" collapsed="false">
      <c r="A736" s="202" t="s">
        <v>1043</v>
      </c>
      <c r="B736" s="203" t="s">
        <v>1755</v>
      </c>
      <c r="C736" s="202" t="s">
        <v>1756</v>
      </c>
      <c r="D736" s="203" t="s">
        <v>1202</v>
      </c>
      <c r="E736" s="204" t="n">
        <v>0.51</v>
      </c>
      <c r="F736" s="205" t="n">
        <v>17.37</v>
      </c>
      <c r="G736" s="205" t="n">
        <v>0</v>
      </c>
      <c r="H736" s="206"/>
      <c r="I736" s="206"/>
      <c r="J736" s="206"/>
      <c r="K736" s="206"/>
      <c r="L736" s="206"/>
      <c r="M736" s="206"/>
      <c r="N736" s="206"/>
      <c r="O736" s="206"/>
      <c r="P736" s="206"/>
      <c r="Q736" s="206"/>
      <c r="R736" s="206"/>
      <c r="S736" s="206"/>
      <c r="T736" s="206"/>
      <c r="U736" s="206"/>
      <c r="V736" s="206"/>
      <c r="W736" s="206"/>
      <c r="X736" s="206"/>
      <c r="Y736" s="206"/>
      <c r="Z736" s="206"/>
    </row>
    <row r="737" customFormat="false" ht="15" hidden="false" customHeight="false" outlineLevel="0" collapsed="false">
      <c r="A737" s="202" t="s">
        <v>1043</v>
      </c>
      <c r="B737" s="203" t="s">
        <v>1757</v>
      </c>
      <c r="C737" s="202" t="s">
        <v>1758</v>
      </c>
      <c r="D737" s="203" t="s">
        <v>1202</v>
      </c>
      <c r="E737" s="204" t="n">
        <v>0.77</v>
      </c>
      <c r="F737" s="205" t="n">
        <v>28.12</v>
      </c>
      <c r="G737" s="205" t="n">
        <v>14.34</v>
      </c>
      <c r="H737" s="206"/>
      <c r="I737" s="206"/>
      <c r="J737" s="206"/>
      <c r="K737" s="206"/>
      <c r="L737" s="206"/>
      <c r="M737" s="206"/>
      <c r="N737" s="206"/>
      <c r="O737" s="206"/>
      <c r="P737" s="206"/>
      <c r="Q737" s="206"/>
      <c r="R737" s="206"/>
      <c r="S737" s="206"/>
      <c r="T737" s="206"/>
      <c r="U737" s="206"/>
      <c r="V737" s="206"/>
      <c r="W737" s="206"/>
      <c r="X737" s="206"/>
      <c r="Y737" s="206"/>
      <c r="Z737" s="206"/>
    </row>
    <row r="738" customFormat="false" ht="15" hidden="false" customHeight="false" outlineLevel="0" collapsed="false">
      <c r="A738" s="193"/>
      <c r="B738" s="194"/>
      <c r="C738" s="193"/>
      <c r="D738" s="193"/>
      <c r="E738" s="195"/>
      <c r="F738" s="196"/>
      <c r="G738" s="196"/>
      <c r="H738" s="206"/>
      <c r="I738" s="206"/>
      <c r="J738" s="206"/>
      <c r="K738" s="206"/>
      <c r="L738" s="206"/>
      <c r="M738" s="206"/>
      <c r="N738" s="206"/>
      <c r="O738" s="206"/>
      <c r="P738" s="206"/>
      <c r="Q738" s="206"/>
      <c r="R738" s="206"/>
      <c r="S738" s="206"/>
      <c r="T738" s="206"/>
      <c r="U738" s="206"/>
      <c r="V738" s="206"/>
      <c r="W738" s="206"/>
      <c r="X738" s="206"/>
      <c r="Y738" s="206"/>
      <c r="Z738" s="206"/>
    </row>
    <row r="739" customFormat="false" ht="15" hidden="false" customHeight="false" outlineLevel="0" collapsed="false">
      <c r="A739" s="183" t="s">
        <v>1759</v>
      </c>
      <c r="B739" s="184" t="s">
        <v>1028</v>
      </c>
      <c r="C739" s="183" t="s">
        <v>1029</v>
      </c>
      <c r="D739" s="184" t="s">
        <v>1030</v>
      </c>
      <c r="E739" s="185" t="s">
        <v>1031</v>
      </c>
      <c r="F739" s="197" t="s">
        <v>1032</v>
      </c>
      <c r="G739" s="197" t="s">
        <v>1033</v>
      </c>
      <c r="H739" s="206"/>
      <c r="I739" s="206"/>
      <c r="J739" s="206"/>
      <c r="K739" s="206"/>
      <c r="L739" s="206"/>
      <c r="M739" s="206"/>
      <c r="N739" s="206"/>
      <c r="O739" s="206"/>
      <c r="P739" s="206"/>
      <c r="Q739" s="206"/>
      <c r="R739" s="206"/>
      <c r="S739" s="206"/>
      <c r="T739" s="206"/>
      <c r="U739" s="206"/>
      <c r="V739" s="206"/>
      <c r="W739" s="206"/>
      <c r="X739" s="206"/>
      <c r="Y739" s="206"/>
      <c r="Z739" s="206"/>
    </row>
    <row r="740" customFormat="false" ht="15" hidden="false" customHeight="false" outlineLevel="0" collapsed="false">
      <c r="A740" s="189" t="s">
        <v>1034</v>
      </c>
      <c r="B740" s="190" t="s">
        <v>280</v>
      </c>
      <c r="C740" s="189" t="s">
        <v>281</v>
      </c>
      <c r="D740" s="190" t="s">
        <v>1100</v>
      </c>
      <c r="E740" s="191" t="n">
        <v>1</v>
      </c>
      <c r="F740" s="192" t="n">
        <v>235.86</v>
      </c>
      <c r="G740" s="192" t="n">
        <v>235.86</v>
      </c>
      <c r="H740" s="206"/>
      <c r="I740" s="206"/>
      <c r="J740" s="206"/>
      <c r="K740" s="206"/>
      <c r="L740" s="206"/>
      <c r="M740" s="206"/>
      <c r="N740" s="206"/>
      <c r="O740" s="206"/>
      <c r="P740" s="206"/>
      <c r="Q740" s="206"/>
      <c r="R740" s="206"/>
      <c r="S740" s="206"/>
      <c r="T740" s="206"/>
      <c r="U740" s="206"/>
      <c r="V740" s="206"/>
      <c r="W740" s="206"/>
      <c r="X740" s="206"/>
      <c r="Y740" s="206"/>
      <c r="Z740" s="206"/>
    </row>
    <row r="741" customFormat="false" ht="15" hidden="false" customHeight="false" outlineLevel="0" collapsed="false">
      <c r="A741" s="198" t="s">
        <v>1040</v>
      </c>
      <c r="B741" s="199" t="s">
        <v>1760</v>
      </c>
      <c r="C741" s="198" t="s">
        <v>1761</v>
      </c>
      <c r="D741" s="199" t="s">
        <v>1147</v>
      </c>
      <c r="E741" s="200" t="n">
        <v>0.012</v>
      </c>
      <c r="F741" s="201" t="n">
        <v>22.45</v>
      </c>
      <c r="G741" s="201" t="n">
        <v>56.12</v>
      </c>
      <c r="H741" s="206"/>
      <c r="I741" s="206"/>
      <c r="J741" s="206"/>
      <c r="K741" s="206"/>
      <c r="L741" s="206"/>
      <c r="M741" s="206"/>
      <c r="N741" s="206"/>
      <c r="O741" s="206"/>
      <c r="P741" s="206"/>
      <c r="Q741" s="206"/>
      <c r="R741" s="206"/>
      <c r="S741" s="206"/>
      <c r="T741" s="206"/>
      <c r="U741" s="206"/>
      <c r="V741" s="206"/>
      <c r="W741" s="206"/>
      <c r="X741" s="206"/>
      <c r="Y741" s="206"/>
      <c r="Z741" s="206"/>
    </row>
    <row r="742" customFormat="false" ht="15" hidden="false" customHeight="false" outlineLevel="0" collapsed="false">
      <c r="A742" s="198" t="s">
        <v>1040</v>
      </c>
      <c r="B742" s="199" t="s">
        <v>1279</v>
      </c>
      <c r="C742" s="198" t="s">
        <v>1273</v>
      </c>
      <c r="D742" s="199" t="s">
        <v>1192</v>
      </c>
      <c r="E742" s="200" t="n">
        <v>2.5</v>
      </c>
      <c r="F742" s="201" t="n">
        <v>476.95</v>
      </c>
      <c r="G742" s="201" t="n">
        <v>5.72</v>
      </c>
      <c r="H742" s="206"/>
      <c r="I742" s="206"/>
      <c r="J742" s="206"/>
      <c r="K742" s="206"/>
      <c r="L742" s="206"/>
      <c r="M742" s="206"/>
      <c r="N742" s="206"/>
      <c r="O742" s="206"/>
      <c r="P742" s="206"/>
      <c r="Q742" s="206"/>
      <c r="R742" s="206"/>
      <c r="S742" s="206"/>
      <c r="T742" s="206"/>
      <c r="U742" s="206"/>
      <c r="V742" s="206"/>
      <c r="W742" s="206"/>
      <c r="X742" s="206"/>
      <c r="Y742" s="206"/>
      <c r="Z742" s="206"/>
    </row>
    <row r="743" customFormat="false" ht="15" hidden="false" customHeight="false" outlineLevel="0" collapsed="false">
      <c r="A743" s="198" t="s">
        <v>1040</v>
      </c>
      <c r="B743" s="199" t="s">
        <v>1248</v>
      </c>
      <c r="C743" s="198" t="s">
        <v>1249</v>
      </c>
      <c r="D743" s="199" t="s">
        <v>1192</v>
      </c>
      <c r="E743" s="200" t="n">
        <v>2.5</v>
      </c>
      <c r="F743" s="201" t="n">
        <v>16.28</v>
      </c>
      <c r="G743" s="201" t="n">
        <v>40.7</v>
      </c>
      <c r="H743" s="206"/>
      <c r="I743" s="206"/>
      <c r="J743" s="206"/>
      <c r="K743" s="206"/>
      <c r="L743" s="206"/>
      <c r="M743" s="206"/>
      <c r="N743" s="206"/>
      <c r="O743" s="206"/>
      <c r="P743" s="206"/>
      <c r="Q743" s="206"/>
      <c r="R743" s="206"/>
      <c r="S743" s="206"/>
      <c r="T743" s="206"/>
      <c r="U743" s="206"/>
      <c r="V743" s="206"/>
      <c r="W743" s="206"/>
      <c r="X743" s="206"/>
      <c r="Y743" s="206"/>
      <c r="Z743" s="206"/>
    </row>
    <row r="744" customFormat="false" ht="15" hidden="false" customHeight="false" outlineLevel="0" collapsed="false">
      <c r="A744" s="202" t="s">
        <v>1043</v>
      </c>
      <c r="B744" s="203" t="s">
        <v>1762</v>
      </c>
      <c r="C744" s="202" t="s">
        <v>1763</v>
      </c>
      <c r="D744" s="203" t="s">
        <v>1100</v>
      </c>
      <c r="E744" s="204" t="n">
        <v>1</v>
      </c>
      <c r="F744" s="205" t="n">
        <v>2.79</v>
      </c>
      <c r="G744" s="205" t="n">
        <v>8</v>
      </c>
      <c r="H744" s="206"/>
      <c r="I744" s="206"/>
      <c r="J744" s="206"/>
      <c r="K744" s="206"/>
      <c r="L744" s="206"/>
      <c r="M744" s="206"/>
      <c r="N744" s="206"/>
      <c r="O744" s="206"/>
      <c r="P744" s="206"/>
      <c r="Q744" s="206"/>
      <c r="R744" s="206"/>
      <c r="S744" s="206"/>
      <c r="T744" s="206"/>
      <c r="U744" s="206"/>
      <c r="V744" s="206"/>
      <c r="W744" s="206"/>
      <c r="X744" s="206"/>
      <c r="Y744" s="206"/>
      <c r="Z744" s="206"/>
    </row>
    <row r="745" customFormat="false" ht="15" hidden="false" customHeight="false" outlineLevel="0" collapsed="false">
      <c r="A745" s="202" t="s">
        <v>1043</v>
      </c>
      <c r="B745" s="203" t="s">
        <v>1764</v>
      </c>
      <c r="C745" s="202" t="s">
        <v>1765</v>
      </c>
      <c r="D745" s="203" t="s">
        <v>1483</v>
      </c>
      <c r="E745" s="204" t="n">
        <v>2.87</v>
      </c>
      <c r="F745" s="205" t="n">
        <v>116.05</v>
      </c>
      <c r="G745" s="205" t="n">
        <v>116.05</v>
      </c>
      <c r="H745" s="206"/>
      <c r="I745" s="206"/>
      <c r="J745" s="206"/>
      <c r="K745" s="206"/>
      <c r="L745" s="206"/>
      <c r="M745" s="206"/>
      <c r="N745" s="206"/>
      <c r="O745" s="206"/>
      <c r="P745" s="206"/>
      <c r="Q745" s="206"/>
      <c r="R745" s="206"/>
      <c r="S745" s="206"/>
      <c r="T745" s="206"/>
      <c r="U745" s="206"/>
      <c r="V745" s="206"/>
      <c r="W745" s="206"/>
      <c r="X745" s="206"/>
      <c r="Y745" s="206"/>
      <c r="Z745" s="206"/>
    </row>
    <row r="746" customFormat="false" ht="15" hidden="false" customHeight="false" outlineLevel="0" collapsed="false">
      <c r="A746" s="202" t="s">
        <v>1043</v>
      </c>
      <c r="B746" s="203" t="s">
        <v>1766</v>
      </c>
      <c r="C746" s="202" t="s">
        <v>1767</v>
      </c>
      <c r="D746" s="203" t="s">
        <v>1483</v>
      </c>
      <c r="E746" s="204" t="n">
        <v>1.14</v>
      </c>
      <c r="F746" s="205" t="n">
        <v>8.14</v>
      </c>
      <c r="G746" s="205" t="n">
        <v>9.27</v>
      </c>
      <c r="H746" s="206"/>
      <c r="I746" s="206"/>
      <c r="J746" s="206"/>
      <c r="K746" s="206"/>
      <c r="L746" s="206"/>
      <c r="M746" s="206"/>
      <c r="N746" s="206"/>
      <c r="O746" s="206"/>
      <c r="P746" s="206"/>
      <c r="Q746" s="206"/>
      <c r="R746" s="206"/>
      <c r="S746" s="206"/>
      <c r="T746" s="206"/>
      <c r="U746" s="206"/>
      <c r="V746" s="206"/>
      <c r="W746" s="206"/>
      <c r="X746" s="206"/>
      <c r="Y746" s="206"/>
      <c r="Z746" s="206"/>
    </row>
    <row r="747" customFormat="false" ht="15" hidden="false" customHeight="false" outlineLevel="0" collapsed="false">
      <c r="A747" s="193"/>
      <c r="B747" s="194"/>
      <c r="C747" s="193"/>
      <c r="D747" s="193"/>
      <c r="E747" s="195"/>
      <c r="F747" s="196"/>
      <c r="G747" s="196"/>
      <c r="H747" s="206"/>
      <c r="I747" s="206"/>
      <c r="J747" s="206"/>
      <c r="K747" s="206"/>
      <c r="L747" s="206"/>
      <c r="M747" s="206"/>
      <c r="N747" s="206"/>
      <c r="O747" s="206"/>
      <c r="P747" s="206"/>
      <c r="Q747" s="206"/>
      <c r="R747" s="206"/>
      <c r="S747" s="206"/>
      <c r="T747" s="206"/>
      <c r="U747" s="206"/>
      <c r="V747" s="206"/>
      <c r="W747" s="206"/>
      <c r="X747" s="206"/>
      <c r="Y747" s="206"/>
      <c r="Z747" s="206"/>
    </row>
    <row r="748" customFormat="false" ht="15" hidden="false" customHeight="false" outlineLevel="0" collapsed="false">
      <c r="A748" s="183" t="s">
        <v>1768</v>
      </c>
      <c r="B748" s="184" t="s">
        <v>1028</v>
      </c>
      <c r="C748" s="183" t="s">
        <v>1029</v>
      </c>
      <c r="D748" s="184" t="s">
        <v>1030</v>
      </c>
      <c r="E748" s="185" t="s">
        <v>1031</v>
      </c>
      <c r="F748" s="197" t="s">
        <v>1032</v>
      </c>
      <c r="G748" s="197" t="s">
        <v>1033</v>
      </c>
      <c r="H748" s="206"/>
      <c r="I748" s="206"/>
      <c r="J748" s="206"/>
      <c r="K748" s="206"/>
      <c r="L748" s="206"/>
      <c r="M748" s="206"/>
      <c r="N748" s="206"/>
      <c r="O748" s="206"/>
      <c r="P748" s="206"/>
      <c r="Q748" s="206"/>
      <c r="R748" s="206"/>
      <c r="S748" s="206"/>
      <c r="T748" s="206"/>
      <c r="U748" s="206"/>
      <c r="V748" s="206"/>
      <c r="W748" s="206"/>
      <c r="X748" s="206"/>
      <c r="Y748" s="206"/>
      <c r="Z748" s="206"/>
    </row>
    <row r="749" customFormat="false" ht="15" hidden="false" customHeight="false" outlineLevel="0" collapsed="false">
      <c r="A749" s="189" t="s">
        <v>1034</v>
      </c>
      <c r="B749" s="190" t="s">
        <v>283</v>
      </c>
      <c r="C749" s="189" t="s">
        <v>1769</v>
      </c>
      <c r="D749" s="190" t="s">
        <v>152</v>
      </c>
      <c r="E749" s="191" t="n">
        <v>1</v>
      </c>
      <c r="F749" s="192" t="n">
        <v>35.31</v>
      </c>
      <c r="G749" s="192" t="n">
        <v>35.31</v>
      </c>
      <c r="H749" s="206"/>
      <c r="I749" s="206"/>
      <c r="J749" s="206"/>
      <c r="K749" s="206"/>
      <c r="L749" s="206"/>
      <c r="M749" s="206"/>
      <c r="N749" s="206"/>
      <c r="O749" s="206"/>
      <c r="P749" s="206"/>
      <c r="Q749" s="206"/>
      <c r="R749" s="206"/>
      <c r="S749" s="206"/>
      <c r="T749" s="206"/>
      <c r="U749" s="206"/>
      <c r="V749" s="206"/>
      <c r="W749" s="206"/>
      <c r="X749" s="206"/>
      <c r="Y749" s="206"/>
      <c r="Z749" s="206"/>
    </row>
    <row r="750" customFormat="false" ht="15" hidden="false" customHeight="false" outlineLevel="0" collapsed="false">
      <c r="A750" s="198" t="s">
        <v>1040</v>
      </c>
      <c r="B750" s="199" t="s">
        <v>1272</v>
      </c>
      <c r="C750" s="198" t="s">
        <v>1273</v>
      </c>
      <c r="D750" s="199" t="s">
        <v>25</v>
      </c>
      <c r="E750" s="200" t="n">
        <v>0.8536</v>
      </c>
      <c r="F750" s="201" t="n">
        <v>22.37</v>
      </c>
      <c r="G750" s="201" t="n">
        <v>19.09</v>
      </c>
      <c r="H750" s="206"/>
      <c r="I750" s="206"/>
      <c r="J750" s="206"/>
      <c r="K750" s="206"/>
      <c r="L750" s="206"/>
      <c r="M750" s="206"/>
      <c r="N750" s="206"/>
      <c r="O750" s="206"/>
      <c r="P750" s="206"/>
      <c r="Q750" s="206"/>
      <c r="R750" s="206"/>
      <c r="S750" s="206"/>
      <c r="T750" s="206"/>
      <c r="U750" s="206"/>
      <c r="V750" s="206"/>
      <c r="W750" s="206"/>
      <c r="X750" s="206"/>
      <c r="Y750" s="206"/>
      <c r="Z750" s="206"/>
    </row>
    <row r="751" customFormat="false" ht="15" hidden="false" customHeight="false" outlineLevel="0" collapsed="false">
      <c r="A751" s="198" t="s">
        <v>1040</v>
      </c>
      <c r="B751" s="199" t="s">
        <v>1274</v>
      </c>
      <c r="C751" s="198" t="s">
        <v>1249</v>
      </c>
      <c r="D751" s="199" t="s">
        <v>25</v>
      </c>
      <c r="E751" s="200" t="n">
        <v>0.3556</v>
      </c>
      <c r="F751" s="201" t="n">
        <v>16.21</v>
      </c>
      <c r="G751" s="201" t="n">
        <v>5.76</v>
      </c>
      <c r="H751" s="206"/>
      <c r="I751" s="206"/>
      <c r="J751" s="206"/>
      <c r="K751" s="206"/>
      <c r="L751" s="206"/>
      <c r="M751" s="206"/>
      <c r="N751" s="206"/>
      <c r="O751" s="206"/>
      <c r="P751" s="206"/>
      <c r="Q751" s="206"/>
      <c r="R751" s="206"/>
      <c r="S751" s="206"/>
      <c r="T751" s="206"/>
      <c r="U751" s="206"/>
      <c r="V751" s="206"/>
      <c r="W751" s="206"/>
      <c r="X751" s="206"/>
      <c r="Y751" s="206"/>
      <c r="Z751" s="206"/>
    </row>
    <row r="752" customFormat="false" ht="15" hidden="false" customHeight="false" outlineLevel="0" collapsed="false">
      <c r="A752" s="202" t="s">
        <v>1043</v>
      </c>
      <c r="B752" s="203" t="s">
        <v>1770</v>
      </c>
      <c r="C752" s="202" t="s">
        <v>1771</v>
      </c>
      <c r="D752" s="203" t="s">
        <v>65</v>
      </c>
      <c r="E752" s="204" t="n">
        <v>0.6</v>
      </c>
      <c r="F752" s="205" t="n">
        <v>1.99</v>
      </c>
      <c r="G752" s="205" t="n">
        <v>1.19</v>
      </c>
      <c r="H752" s="206"/>
      <c r="I752" s="206"/>
      <c r="J752" s="206"/>
      <c r="K752" s="206"/>
      <c r="L752" s="206"/>
      <c r="M752" s="206"/>
      <c r="N752" s="206"/>
      <c r="O752" s="206"/>
      <c r="P752" s="206"/>
      <c r="Q752" s="206"/>
      <c r="R752" s="206"/>
      <c r="S752" s="206"/>
      <c r="T752" s="206"/>
      <c r="U752" s="206"/>
      <c r="V752" s="206"/>
      <c r="W752" s="206"/>
      <c r="X752" s="206"/>
      <c r="Y752" s="206"/>
      <c r="Z752" s="206"/>
    </row>
    <row r="753" customFormat="false" ht="15" hidden="false" customHeight="false" outlineLevel="0" collapsed="false">
      <c r="A753" s="202" t="s">
        <v>1043</v>
      </c>
      <c r="B753" s="203" t="s">
        <v>1772</v>
      </c>
      <c r="C753" s="202" t="s">
        <v>1773</v>
      </c>
      <c r="D753" s="203" t="s">
        <v>152</v>
      </c>
      <c r="E753" s="204" t="n">
        <v>1.04</v>
      </c>
      <c r="F753" s="205" t="n">
        <v>8.92</v>
      </c>
      <c r="G753" s="205" t="n">
        <v>9.27</v>
      </c>
      <c r="H753" s="206"/>
      <c r="I753" s="206"/>
      <c r="J753" s="206"/>
      <c r="K753" s="206"/>
      <c r="L753" s="206"/>
      <c r="M753" s="206"/>
      <c r="N753" s="206"/>
      <c r="O753" s="206"/>
      <c r="P753" s="206"/>
      <c r="Q753" s="206"/>
      <c r="R753" s="206"/>
      <c r="S753" s="206"/>
      <c r="T753" s="206"/>
      <c r="U753" s="206"/>
      <c r="V753" s="206"/>
      <c r="W753" s="206"/>
      <c r="X753" s="206"/>
      <c r="Y753" s="206"/>
      <c r="Z753" s="206"/>
    </row>
    <row r="754" customFormat="false" ht="15" hidden="false" customHeight="false" outlineLevel="0" collapsed="false">
      <c r="A754" s="193"/>
      <c r="B754" s="194"/>
      <c r="C754" s="193"/>
      <c r="D754" s="193"/>
      <c r="E754" s="195"/>
      <c r="F754" s="196"/>
      <c r="G754" s="196"/>
      <c r="H754" s="206"/>
      <c r="I754" s="206"/>
      <c r="J754" s="206"/>
      <c r="K754" s="206"/>
      <c r="L754" s="206"/>
      <c r="M754" s="206"/>
      <c r="N754" s="206"/>
      <c r="O754" s="206"/>
      <c r="P754" s="206"/>
      <c r="Q754" s="206"/>
      <c r="R754" s="206"/>
      <c r="S754" s="206"/>
      <c r="T754" s="206"/>
      <c r="U754" s="206"/>
      <c r="V754" s="206"/>
      <c r="W754" s="206"/>
      <c r="X754" s="206"/>
      <c r="Y754" s="206"/>
      <c r="Z754" s="206"/>
    </row>
    <row r="755" customFormat="false" ht="15" hidden="false" customHeight="false" outlineLevel="0" collapsed="false">
      <c r="A755" s="183" t="s">
        <v>1774</v>
      </c>
      <c r="B755" s="184" t="s">
        <v>1028</v>
      </c>
      <c r="C755" s="183" t="s">
        <v>1029</v>
      </c>
      <c r="D755" s="184" t="s">
        <v>1030</v>
      </c>
      <c r="E755" s="185" t="s">
        <v>1031</v>
      </c>
      <c r="F755" s="197" t="s">
        <v>1032</v>
      </c>
      <c r="G755" s="197" t="s">
        <v>1033</v>
      </c>
      <c r="H755" s="206"/>
      <c r="I755" s="206"/>
      <c r="J755" s="206"/>
      <c r="K755" s="206"/>
      <c r="L755" s="206"/>
      <c r="M755" s="206"/>
      <c r="N755" s="206"/>
      <c r="O755" s="206"/>
      <c r="P755" s="206"/>
      <c r="Q755" s="206"/>
      <c r="R755" s="206"/>
      <c r="S755" s="206"/>
      <c r="T755" s="206"/>
      <c r="U755" s="206"/>
      <c r="V755" s="206"/>
      <c r="W755" s="206"/>
      <c r="X755" s="206"/>
      <c r="Y755" s="206"/>
      <c r="Z755" s="206"/>
    </row>
    <row r="756" customFormat="false" ht="15" hidden="false" customHeight="false" outlineLevel="0" collapsed="false">
      <c r="A756" s="189" t="s">
        <v>1034</v>
      </c>
      <c r="B756" s="190" t="s">
        <v>1775</v>
      </c>
      <c r="C756" s="189" t="s">
        <v>1776</v>
      </c>
      <c r="D756" s="190" t="s">
        <v>152</v>
      </c>
      <c r="E756" s="191" t="n">
        <v>1</v>
      </c>
      <c r="F756" s="192" t="n">
        <v>19.39</v>
      </c>
      <c r="G756" s="192" t="n">
        <v>19.39</v>
      </c>
      <c r="H756" s="206"/>
      <c r="I756" s="206"/>
      <c r="J756" s="206"/>
      <c r="K756" s="206"/>
      <c r="L756" s="206"/>
      <c r="M756" s="206"/>
      <c r="N756" s="206"/>
      <c r="O756" s="206"/>
      <c r="P756" s="206"/>
      <c r="Q756" s="206"/>
      <c r="R756" s="206"/>
      <c r="S756" s="206"/>
      <c r="T756" s="206"/>
      <c r="U756" s="206"/>
      <c r="V756" s="206"/>
      <c r="W756" s="206"/>
      <c r="X756" s="206"/>
      <c r="Y756" s="206"/>
      <c r="Z756" s="206"/>
    </row>
    <row r="757" customFormat="false" ht="15" hidden="false" customHeight="false" outlineLevel="0" collapsed="false">
      <c r="A757" s="198" t="s">
        <v>1040</v>
      </c>
      <c r="B757" s="199" t="s">
        <v>1279</v>
      </c>
      <c r="C757" s="198" t="s">
        <v>1273</v>
      </c>
      <c r="D757" s="199" t="s">
        <v>1192</v>
      </c>
      <c r="E757" s="200" t="n">
        <v>0.4</v>
      </c>
      <c r="F757" s="201" t="n">
        <v>22.45</v>
      </c>
      <c r="G757" s="201" t="n">
        <v>8.98</v>
      </c>
      <c r="H757" s="206"/>
      <c r="I757" s="206"/>
      <c r="J757" s="206"/>
      <c r="K757" s="206"/>
      <c r="L757" s="206"/>
      <c r="M757" s="206"/>
      <c r="N757" s="206"/>
      <c r="O757" s="206"/>
      <c r="P757" s="206"/>
      <c r="Q757" s="206"/>
      <c r="R757" s="206"/>
      <c r="S757" s="206"/>
      <c r="T757" s="206"/>
      <c r="U757" s="206"/>
      <c r="V757" s="206"/>
      <c r="W757" s="206"/>
      <c r="X757" s="206"/>
      <c r="Y757" s="206"/>
      <c r="Z757" s="206"/>
    </row>
    <row r="758" customFormat="false" ht="15" hidden="false" customHeight="false" outlineLevel="0" collapsed="false">
      <c r="A758" s="198" t="s">
        <v>1040</v>
      </c>
      <c r="B758" s="199" t="s">
        <v>1248</v>
      </c>
      <c r="C758" s="198" t="s">
        <v>1249</v>
      </c>
      <c r="D758" s="199" t="s">
        <v>1192</v>
      </c>
      <c r="E758" s="200" t="n">
        <v>0.4</v>
      </c>
      <c r="F758" s="201" t="n">
        <v>16.28</v>
      </c>
      <c r="G758" s="201" t="n">
        <v>6.51</v>
      </c>
      <c r="H758" s="206"/>
      <c r="I758" s="206"/>
      <c r="J758" s="206"/>
      <c r="K758" s="206"/>
      <c r="L758" s="206"/>
      <c r="M758" s="206"/>
      <c r="N758" s="206"/>
      <c r="O758" s="206"/>
      <c r="P758" s="206"/>
      <c r="Q758" s="206"/>
      <c r="R758" s="206"/>
      <c r="S758" s="206"/>
      <c r="T758" s="206"/>
      <c r="U758" s="206"/>
      <c r="V758" s="206"/>
      <c r="W758" s="206"/>
      <c r="X758" s="206"/>
      <c r="Y758" s="206"/>
      <c r="Z758" s="206"/>
    </row>
    <row r="759" customFormat="false" ht="15" hidden="false" customHeight="false" outlineLevel="0" collapsed="false">
      <c r="A759" s="202" t="s">
        <v>1043</v>
      </c>
      <c r="B759" s="203" t="s">
        <v>1777</v>
      </c>
      <c r="C759" s="202" t="s">
        <v>1778</v>
      </c>
      <c r="D759" s="203" t="s">
        <v>1483</v>
      </c>
      <c r="E759" s="204" t="n">
        <v>1.05</v>
      </c>
      <c r="F759" s="205" t="n">
        <v>3.72</v>
      </c>
      <c r="G759" s="205" t="n">
        <v>3.9</v>
      </c>
      <c r="H759" s="206"/>
      <c r="I759" s="206"/>
      <c r="J759" s="206"/>
      <c r="K759" s="206"/>
      <c r="L759" s="206"/>
      <c r="M759" s="206"/>
      <c r="N759" s="206"/>
      <c r="O759" s="206"/>
      <c r="P759" s="206"/>
      <c r="Q759" s="206"/>
      <c r="R759" s="206"/>
      <c r="S759" s="206"/>
      <c r="T759" s="206"/>
      <c r="U759" s="206"/>
      <c r="V759" s="206"/>
      <c r="W759" s="206"/>
      <c r="X759" s="206"/>
      <c r="Y759" s="206"/>
      <c r="Z759" s="206"/>
    </row>
    <row r="760" customFormat="false" ht="15" hidden="false" customHeight="false" outlineLevel="0" collapsed="false">
      <c r="A760" s="193"/>
      <c r="B760" s="194"/>
      <c r="C760" s="193"/>
      <c r="D760" s="193"/>
      <c r="E760" s="195"/>
      <c r="F760" s="196"/>
      <c r="G760" s="196"/>
      <c r="H760" s="206"/>
      <c r="I760" s="206"/>
      <c r="J760" s="206"/>
      <c r="K760" s="206"/>
      <c r="L760" s="206"/>
      <c r="M760" s="206"/>
      <c r="N760" s="206"/>
      <c r="O760" s="206"/>
      <c r="P760" s="206"/>
      <c r="Q760" s="206"/>
      <c r="R760" s="206"/>
      <c r="S760" s="206"/>
      <c r="T760" s="206"/>
      <c r="U760" s="206"/>
      <c r="V760" s="206"/>
      <c r="W760" s="206"/>
      <c r="X760" s="206"/>
      <c r="Y760" s="206"/>
      <c r="Z760" s="206"/>
    </row>
    <row r="761" customFormat="false" ht="15" hidden="false" customHeight="false" outlineLevel="0" collapsed="false">
      <c r="A761" s="183" t="s">
        <v>1779</v>
      </c>
      <c r="B761" s="184" t="s">
        <v>1028</v>
      </c>
      <c r="C761" s="183" t="s">
        <v>1029</v>
      </c>
      <c r="D761" s="184" t="s">
        <v>1030</v>
      </c>
      <c r="E761" s="185" t="s">
        <v>1031</v>
      </c>
      <c r="F761" s="197" t="s">
        <v>1032</v>
      </c>
      <c r="G761" s="197" t="s">
        <v>1033</v>
      </c>
      <c r="H761" s="206"/>
      <c r="I761" s="206"/>
      <c r="J761" s="206"/>
      <c r="K761" s="206"/>
      <c r="L761" s="206"/>
      <c r="M761" s="206"/>
      <c r="N761" s="206"/>
      <c r="O761" s="206"/>
      <c r="P761" s="206"/>
      <c r="Q761" s="206"/>
      <c r="R761" s="206"/>
      <c r="S761" s="206"/>
      <c r="T761" s="206"/>
      <c r="U761" s="206"/>
      <c r="V761" s="206"/>
      <c r="W761" s="206"/>
      <c r="X761" s="206"/>
      <c r="Y761" s="206"/>
      <c r="Z761" s="206"/>
    </row>
    <row r="762" customFormat="false" ht="15" hidden="false" customHeight="false" outlineLevel="0" collapsed="false">
      <c r="A762" s="189" t="s">
        <v>1034</v>
      </c>
      <c r="B762" s="190" t="s">
        <v>1780</v>
      </c>
      <c r="C762" s="189" t="s">
        <v>1781</v>
      </c>
      <c r="D762" s="190" t="s">
        <v>152</v>
      </c>
      <c r="E762" s="191" t="n">
        <v>1</v>
      </c>
      <c r="F762" s="192" t="n">
        <v>26.62</v>
      </c>
      <c r="G762" s="192" t="n">
        <v>26.62</v>
      </c>
      <c r="H762" s="206"/>
      <c r="I762" s="206"/>
      <c r="J762" s="206"/>
      <c r="K762" s="206"/>
      <c r="L762" s="206"/>
      <c r="M762" s="206"/>
      <c r="N762" s="206"/>
      <c r="O762" s="206"/>
      <c r="P762" s="206"/>
      <c r="Q762" s="206"/>
      <c r="R762" s="206"/>
      <c r="S762" s="206"/>
      <c r="T762" s="206"/>
      <c r="U762" s="206"/>
      <c r="V762" s="206"/>
      <c r="W762" s="206"/>
      <c r="X762" s="206"/>
      <c r="Y762" s="206"/>
      <c r="Z762" s="206"/>
    </row>
    <row r="763" customFormat="false" ht="15" hidden="false" customHeight="false" outlineLevel="0" collapsed="false">
      <c r="A763" s="198" t="s">
        <v>1040</v>
      </c>
      <c r="B763" s="199" t="s">
        <v>1279</v>
      </c>
      <c r="C763" s="198" t="s">
        <v>1273</v>
      </c>
      <c r="D763" s="199" t="s">
        <v>1192</v>
      </c>
      <c r="E763" s="200" t="n">
        <v>0.2</v>
      </c>
      <c r="F763" s="201" t="n">
        <v>22.45</v>
      </c>
      <c r="G763" s="201" t="n">
        <v>4.49</v>
      </c>
      <c r="H763" s="206"/>
      <c r="I763" s="206"/>
      <c r="J763" s="206"/>
      <c r="K763" s="206"/>
      <c r="L763" s="206"/>
      <c r="M763" s="206"/>
      <c r="N763" s="206"/>
      <c r="O763" s="206"/>
      <c r="P763" s="206"/>
      <c r="Q763" s="206"/>
      <c r="R763" s="206"/>
      <c r="S763" s="206"/>
      <c r="T763" s="206"/>
      <c r="U763" s="206"/>
      <c r="V763" s="206"/>
      <c r="W763" s="206"/>
      <c r="X763" s="206"/>
      <c r="Y763" s="206"/>
      <c r="Z763" s="206"/>
    </row>
    <row r="764" customFormat="false" ht="15" hidden="false" customHeight="false" outlineLevel="0" collapsed="false">
      <c r="A764" s="198" t="s">
        <v>1040</v>
      </c>
      <c r="B764" s="199" t="s">
        <v>1248</v>
      </c>
      <c r="C764" s="198" t="s">
        <v>1249</v>
      </c>
      <c r="D764" s="199" t="s">
        <v>1192</v>
      </c>
      <c r="E764" s="200" t="n">
        <v>0.1</v>
      </c>
      <c r="F764" s="201" t="n">
        <v>16.28</v>
      </c>
      <c r="G764" s="201" t="n">
        <v>1.62</v>
      </c>
      <c r="H764" s="206"/>
      <c r="I764" s="206"/>
      <c r="J764" s="206"/>
      <c r="K764" s="206"/>
      <c r="L764" s="206"/>
      <c r="M764" s="206"/>
      <c r="N764" s="206"/>
      <c r="O764" s="206"/>
      <c r="P764" s="206"/>
      <c r="Q764" s="206"/>
      <c r="R764" s="206"/>
      <c r="S764" s="206"/>
      <c r="T764" s="206"/>
      <c r="U764" s="206"/>
      <c r="V764" s="206"/>
      <c r="W764" s="206"/>
      <c r="X764" s="206"/>
      <c r="Y764" s="206"/>
      <c r="Z764" s="206"/>
    </row>
    <row r="765" customFormat="false" ht="15" hidden="false" customHeight="false" outlineLevel="0" collapsed="false">
      <c r="A765" s="202" t="s">
        <v>1043</v>
      </c>
      <c r="B765" s="203" t="s">
        <v>1782</v>
      </c>
      <c r="C765" s="202" t="s">
        <v>1783</v>
      </c>
      <c r="D765" s="203" t="s">
        <v>1199</v>
      </c>
      <c r="E765" s="204" t="n">
        <v>0.6666666</v>
      </c>
      <c r="F765" s="205" t="n">
        <v>30.78</v>
      </c>
      <c r="G765" s="205" t="n">
        <v>20.51</v>
      </c>
      <c r="H765" s="206"/>
      <c r="I765" s="206"/>
      <c r="J765" s="206"/>
      <c r="K765" s="206"/>
      <c r="L765" s="206"/>
      <c r="M765" s="206"/>
      <c r="N765" s="206"/>
      <c r="O765" s="206"/>
      <c r="P765" s="206"/>
      <c r="Q765" s="206"/>
      <c r="R765" s="206"/>
      <c r="S765" s="206"/>
      <c r="T765" s="206"/>
      <c r="U765" s="206"/>
      <c r="V765" s="206"/>
      <c r="W765" s="206"/>
      <c r="X765" s="206"/>
      <c r="Y765" s="206"/>
      <c r="Z765" s="206"/>
    </row>
    <row r="766" customFormat="false" ht="15" hidden="false" customHeight="false" outlineLevel="0" collapsed="false">
      <c r="A766" s="193"/>
      <c r="B766" s="194"/>
      <c r="C766" s="193"/>
      <c r="D766" s="193"/>
      <c r="E766" s="195"/>
      <c r="F766" s="196"/>
      <c r="G766" s="196"/>
      <c r="H766" s="206"/>
      <c r="I766" s="206"/>
      <c r="J766" s="206"/>
      <c r="K766" s="206"/>
      <c r="L766" s="206"/>
      <c r="M766" s="206"/>
      <c r="N766" s="206"/>
      <c r="O766" s="206"/>
      <c r="P766" s="206"/>
      <c r="Q766" s="206"/>
      <c r="R766" s="206"/>
      <c r="S766" s="206"/>
      <c r="T766" s="206"/>
      <c r="U766" s="206"/>
      <c r="V766" s="206"/>
      <c r="W766" s="206"/>
      <c r="X766" s="206"/>
      <c r="Y766" s="206"/>
      <c r="Z766" s="206"/>
    </row>
    <row r="767" customFormat="false" ht="15" hidden="false" customHeight="false" outlineLevel="0" collapsed="false">
      <c r="A767" s="183" t="s">
        <v>1784</v>
      </c>
      <c r="B767" s="184" t="s">
        <v>1028</v>
      </c>
      <c r="C767" s="183" t="s">
        <v>1029</v>
      </c>
      <c r="D767" s="184" t="s">
        <v>1030</v>
      </c>
      <c r="E767" s="185" t="s">
        <v>1031</v>
      </c>
      <c r="F767" s="197" t="s">
        <v>1032</v>
      </c>
      <c r="G767" s="197" t="s">
        <v>1033</v>
      </c>
      <c r="H767" s="206"/>
      <c r="I767" s="206"/>
      <c r="J767" s="206"/>
      <c r="K767" s="206"/>
      <c r="L767" s="206"/>
      <c r="M767" s="206"/>
      <c r="N767" s="206"/>
      <c r="O767" s="206"/>
      <c r="P767" s="206"/>
      <c r="Q767" s="206"/>
      <c r="R767" s="206"/>
      <c r="S767" s="206"/>
      <c r="T767" s="206"/>
      <c r="U767" s="206"/>
      <c r="V767" s="206"/>
      <c r="W767" s="206"/>
      <c r="X767" s="206"/>
      <c r="Y767" s="206"/>
      <c r="Z767" s="206"/>
    </row>
    <row r="768" customFormat="false" ht="15" hidden="false" customHeight="false" outlineLevel="0" collapsed="false">
      <c r="A768" s="189" t="s">
        <v>1034</v>
      </c>
      <c r="B768" s="190" t="s">
        <v>1785</v>
      </c>
      <c r="C768" s="189" t="s">
        <v>295</v>
      </c>
      <c r="D768" s="190" t="s">
        <v>1100</v>
      </c>
      <c r="E768" s="191" t="n">
        <v>1</v>
      </c>
      <c r="F768" s="192" t="n">
        <v>7.51</v>
      </c>
      <c r="G768" s="192" t="n">
        <v>7.51</v>
      </c>
      <c r="H768" s="206"/>
      <c r="I768" s="206"/>
      <c r="J768" s="206"/>
      <c r="K768" s="206"/>
      <c r="L768" s="206"/>
      <c r="M768" s="206"/>
      <c r="N768" s="206"/>
      <c r="O768" s="206"/>
      <c r="P768" s="206"/>
      <c r="Q768" s="206"/>
      <c r="R768" s="206"/>
      <c r="S768" s="206"/>
      <c r="T768" s="206"/>
      <c r="U768" s="206"/>
      <c r="V768" s="206"/>
      <c r="W768" s="206"/>
      <c r="X768" s="206"/>
      <c r="Y768" s="206"/>
      <c r="Z768" s="206"/>
    </row>
    <row r="769" customFormat="false" ht="15" hidden="false" customHeight="false" outlineLevel="0" collapsed="false">
      <c r="A769" s="198" t="s">
        <v>1040</v>
      </c>
      <c r="B769" s="199" t="s">
        <v>1279</v>
      </c>
      <c r="C769" s="198" t="s">
        <v>1273</v>
      </c>
      <c r="D769" s="199" t="s">
        <v>1192</v>
      </c>
      <c r="E769" s="200" t="n">
        <v>0.0666666</v>
      </c>
      <c r="F769" s="201" t="n">
        <v>22.45</v>
      </c>
      <c r="G769" s="201" t="n">
        <v>1.49</v>
      </c>
      <c r="H769" s="206"/>
      <c r="I769" s="206"/>
      <c r="J769" s="206"/>
      <c r="K769" s="206"/>
      <c r="L769" s="206"/>
      <c r="M769" s="206"/>
      <c r="N769" s="206"/>
      <c r="O769" s="206"/>
      <c r="P769" s="206"/>
      <c r="Q769" s="206"/>
      <c r="R769" s="206"/>
      <c r="S769" s="206"/>
      <c r="T769" s="206"/>
      <c r="U769" s="206"/>
      <c r="V769" s="206"/>
      <c r="W769" s="206"/>
      <c r="X769" s="206"/>
      <c r="Y769" s="206"/>
      <c r="Z769" s="206"/>
    </row>
    <row r="770" customFormat="false" ht="15" hidden="false" customHeight="false" outlineLevel="0" collapsed="false">
      <c r="A770" s="198" t="s">
        <v>1040</v>
      </c>
      <c r="B770" s="199" t="s">
        <v>1248</v>
      </c>
      <c r="C770" s="198" t="s">
        <v>1249</v>
      </c>
      <c r="D770" s="199" t="s">
        <v>1192</v>
      </c>
      <c r="E770" s="200" t="n">
        <v>0.0666666</v>
      </c>
      <c r="F770" s="201" t="n">
        <v>16.28</v>
      </c>
      <c r="G770" s="201" t="n">
        <v>1.08</v>
      </c>
      <c r="H770" s="206"/>
      <c r="I770" s="206"/>
      <c r="J770" s="206"/>
      <c r="K770" s="206"/>
      <c r="L770" s="206"/>
      <c r="M770" s="206"/>
      <c r="N770" s="206"/>
      <c r="O770" s="206"/>
      <c r="P770" s="206"/>
      <c r="Q770" s="206"/>
      <c r="R770" s="206"/>
      <c r="S770" s="206"/>
      <c r="T770" s="206"/>
      <c r="U770" s="206"/>
      <c r="V770" s="206"/>
      <c r="W770" s="206"/>
      <c r="X770" s="206"/>
      <c r="Y770" s="206"/>
      <c r="Z770" s="206"/>
    </row>
    <row r="771" customFormat="false" ht="15" hidden="false" customHeight="false" outlineLevel="0" collapsed="false">
      <c r="A771" s="202" t="s">
        <v>1043</v>
      </c>
      <c r="B771" s="203" t="s">
        <v>1786</v>
      </c>
      <c r="C771" s="202" t="s">
        <v>1787</v>
      </c>
      <c r="D771" s="203" t="s">
        <v>1100</v>
      </c>
      <c r="E771" s="204" t="n">
        <v>1.05</v>
      </c>
      <c r="F771" s="205" t="n">
        <v>4.71</v>
      </c>
      <c r="G771" s="205" t="n">
        <v>4.94</v>
      </c>
      <c r="H771" s="206"/>
      <c r="I771" s="206"/>
      <c r="J771" s="206"/>
      <c r="K771" s="206"/>
      <c r="L771" s="206"/>
      <c r="M771" s="206"/>
      <c r="N771" s="206"/>
      <c r="O771" s="206"/>
      <c r="P771" s="206"/>
      <c r="Q771" s="206"/>
      <c r="R771" s="206"/>
      <c r="S771" s="206"/>
      <c r="T771" s="206"/>
      <c r="U771" s="206"/>
      <c r="V771" s="206"/>
      <c r="W771" s="206"/>
      <c r="X771" s="206"/>
      <c r="Y771" s="206"/>
      <c r="Z771" s="206"/>
    </row>
    <row r="772" customFormat="false" ht="15" hidden="false" customHeight="false" outlineLevel="0" collapsed="false">
      <c r="A772" s="193"/>
      <c r="B772" s="194"/>
      <c r="C772" s="193"/>
      <c r="D772" s="193"/>
      <c r="E772" s="195"/>
      <c r="F772" s="196"/>
      <c r="G772" s="196"/>
      <c r="H772" s="206"/>
      <c r="I772" s="206"/>
      <c r="J772" s="206"/>
      <c r="K772" s="206"/>
      <c r="L772" s="206"/>
      <c r="M772" s="206"/>
      <c r="N772" s="206"/>
      <c r="O772" s="206"/>
      <c r="P772" s="206"/>
      <c r="Q772" s="206"/>
      <c r="R772" s="206"/>
      <c r="S772" s="206"/>
      <c r="T772" s="206"/>
      <c r="U772" s="206"/>
      <c r="V772" s="206"/>
      <c r="W772" s="206"/>
      <c r="X772" s="206"/>
      <c r="Y772" s="206"/>
      <c r="Z772" s="206"/>
    </row>
    <row r="773" customFormat="false" ht="15" hidden="false" customHeight="false" outlineLevel="0" collapsed="false">
      <c r="A773" s="183" t="s">
        <v>1788</v>
      </c>
      <c r="B773" s="184" t="s">
        <v>1028</v>
      </c>
      <c r="C773" s="183" t="s">
        <v>1029</v>
      </c>
      <c r="D773" s="184" t="s">
        <v>1030</v>
      </c>
      <c r="E773" s="185" t="s">
        <v>1031</v>
      </c>
      <c r="F773" s="197" t="s">
        <v>1032</v>
      </c>
      <c r="G773" s="197" t="s">
        <v>1033</v>
      </c>
      <c r="H773" s="206"/>
      <c r="I773" s="206"/>
      <c r="J773" s="206"/>
      <c r="K773" s="206"/>
      <c r="L773" s="206"/>
      <c r="M773" s="206"/>
      <c r="N773" s="206"/>
      <c r="O773" s="206"/>
      <c r="P773" s="206"/>
      <c r="Q773" s="206"/>
      <c r="R773" s="206"/>
      <c r="S773" s="206"/>
      <c r="T773" s="206"/>
      <c r="U773" s="206"/>
      <c r="V773" s="206"/>
      <c r="W773" s="206"/>
      <c r="X773" s="206"/>
      <c r="Y773" s="206"/>
      <c r="Z773" s="206"/>
    </row>
    <row r="774" customFormat="false" ht="15" hidden="false" customHeight="false" outlineLevel="0" collapsed="false">
      <c r="A774" s="189" t="s">
        <v>1034</v>
      </c>
      <c r="B774" s="190" t="s">
        <v>299</v>
      </c>
      <c r="C774" s="189" t="s">
        <v>1789</v>
      </c>
      <c r="D774" s="190" t="s">
        <v>152</v>
      </c>
      <c r="E774" s="191" t="n">
        <v>1</v>
      </c>
      <c r="F774" s="192" t="n">
        <v>1143.05</v>
      </c>
      <c r="G774" s="192" t="n">
        <v>1143.05</v>
      </c>
      <c r="H774" s="206"/>
      <c r="I774" s="206"/>
      <c r="J774" s="206"/>
      <c r="K774" s="206"/>
      <c r="L774" s="206"/>
      <c r="M774" s="206"/>
      <c r="N774" s="206"/>
      <c r="O774" s="206"/>
      <c r="P774" s="206"/>
      <c r="Q774" s="206"/>
      <c r="R774" s="206"/>
      <c r="S774" s="206"/>
      <c r="T774" s="206"/>
      <c r="U774" s="206"/>
      <c r="V774" s="206"/>
      <c r="W774" s="206"/>
      <c r="X774" s="206"/>
      <c r="Y774" s="206"/>
      <c r="Z774" s="206"/>
    </row>
    <row r="775" customFormat="false" ht="15" hidden="false" customHeight="false" outlineLevel="0" collapsed="false">
      <c r="A775" s="198" t="s">
        <v>1040</v>
      </c>
      <c r="B775" s="199" t="s">
        <v>1790</v>
      </c>
      <c r="C775" s="198" t="s">
        <v>1791</v>
      </c>
      <c r="D775" s="199" t="s">
        <v>25</v>
      </c>
      <c r="E775" s="200" t="n">
        <v>2.754</v>
      </c>
      <c r="F775" s="201" t="n">
        <v>22.24</v>
      </c>
      <c r="G775" s="201" t="n">
        <v>74.57</v>
      </c>
      <c r="H775" s="206"/>
      <c r="I775" s="206"/>
      <c r="J775" s="206"/>
      <c r="K775" s="206"/>
      <c r="L775" s="206"/>
      <c r="M775" s="206"/>
      <c r="N775" s="206"/>
      <c r="O775" s="206"/>
      <c r="P775" s="206"/>
      <c r="Q775" s="206"/>
      <c r="R775" s="206"/>
      <c r="S775" s="206"/>
      <c r="T775" s="206"/>
      <c r="U775" s="206"/>
      <c r="V775" s="206"/>
      <c r="W775" s="206"/>
      <c r="X775" s="206"/>
      <c r="Y775" s="206"/>
      <c r="Z775" s="206"/>
    </row>
    <row r="776" customFormat="false" ht="15" hidden="false" customHeight="false" outlineLevel="0" collapsed="false">
      <c r="A776" s="198" t="s">
        <v>1040</v>
      </c>
      <c r="B776" s="199" t="s">
        <v>1792</v>
      </c>
      <c r="C776" s="198" t="s">
        <v>1793</v>
      </c>
      <c r="D776" s="199" t="s">
        <v>25</v>
      </c>
      <c r="E776" s="200" t="n">
        <v>3.353</v>
      </c>
      <c r="F776" s="201" t="n">
        <v>17.96</v>
      </c>
      <c r="G776" s="201" t="n">
        <v>49.46</v>
      </c>
      <c r="H776" s="206"/>
      <c r="I776" s="206"/>
      <c r="J776" s="206"/>
      <c r="K776" s="206"/>
      <c r="L776" s="206"/>
      <c r="M776" s="206"/>
      <c r="N776" s="206"/>
      <c r="O776" s="206"/>
      <c r="P776" s="206"/>
      <c r="Q776" s="206"/>
      <c r="R776" s="206"/>
      <c r="S776" s="206"/>
      <c r="T776" s="206"/>
      <c r="U776" s="206"/>
      <c r="V776" s="206"/>
      <c r="W776" s="206"/>
      <c r="X776" s="206"/>
      <c r="Y776" s="206"/>
      <c r="Z776" s="206"/>
    </row>
    <row r="777" customFormat="false" ht="15" hidden="false" customHeight="false" outlineLevel="0" collapsed="false">
      <c r="A777" s="202" t="s">
        <v>1043</v>
      </c>
      <c r="B777" s="203" t="s">
        <v>1794</v>
      </c>
      <c r="C777" s="202" t="s">
        <v>1795</v>
      </c>
      <c r="D777" s="203" t="s">
        <v>65</v>
      </c>
      <c r="E777" s="204" t="n">
        <v>1.4</v>
      </c>
      <c r="F777" s="205" t="n">
        <v>12.55</v>
      </c>
      <c r="G777" s="205" t="n">
        <v>17.57</v>
      </c>
      <c r="H777" s="206"/>
      <c r="I777" s="206"/>
      <c r="J777" s="206"/>
      <c r="K777" s="206"/>
      <c r="L777" s="206"/>
      <c r="M777" s="206"/>
      <c r="N777" s="206"/>
      <c r="O777" s="206"/>
      <c r="P777" s="206"/>
      <c r="Q777" s="206"/>
      <c r="R777" s="206"/>
      <c r="S777" s="206"/>
      <c r="T777" s="206"/>
      <c r="U777" s="206"/>
      <c r="V777" s="206"/>
      <c r="W777" s="206"/>
      <c r="X777" s="206"/>
      <c r="Y777" s="206"/>
      <c r="Z777" s="206"/>
    </row>
    <row r="778" customFormat="false" ht="15" hidden="false" customHeight="false" outlineLevel="0" collapsed="false">
      <c r="A778" s="202" t="s">
        <v>1043</v>
      </c>
      <c r="B778" s="203" t="s">
        <v>1796</v>
      </c>
      <c r="C778" s="202" t="s">
        <v>1797</v>
      </c>
      <c r="D778" s="203" t="s">
        <v>65</v>
      </c>
      <c r="E778" s="204" t="n">
        <v>0.003</v>
      </c>
      <c r="F778" s="205" t="n">
        <v>61.79</v>
      </c>
      <c r="G778" s="205" t="n">
        <v>0.18</v>
      </c>
      <c r="H778" s="206"/>
      <c r="I778" s="206"/>
      <c r="J778" s="206"/>
      <c r="K778" s="206"/>
      <c r="L778" s="206"/>
      <c r="M778" s="206"/>
      <c r="N778" s="206"/>
      <c r="O778" s="206"/>
      <c r="P778" s="206"/>
      <c r="Q778" s="206"/>
      <c r="R778" s="206"/>
      <c r="S778" s="206"/>
      <c r="T778" s="206"/>
      <c r="U778" s="206"/>
      <c r="V778" s="206"/>
      <c r="W778" s="206"/>
      <c r="X778" s="206"/>
      <c r="Y778" s="206"/>
      <c r="Z778" s="206"/>
    </row>
    <row r="779" customFormat="false" ht="15" hidden="false" customHeight="false" outlineLevel="0" collapsed="false">
      <c r="A779" s="202" t="s">
        <v>1043</v>
      </c>
      <c r="B779" s="203" t="s">
        <v>1798</v>
      </c>
      <c r="C779" s="202" t="s">
        <v>1799</v>
      </c>
      <c r="D779" s="203" t="s">
        <v>7</v>
      </c>
      <c r="E779" s="204" t="n">
        <v>5</v>
      </c>
      <c r="F779" s="205" t="n">
        <v>2.91</v>
      </c>
      <c r="G779" s="205" t="n">
        <v>9.69</v>
      </c>
      <c r="H779" s="206"/>
      <c r="I779" s="206"/>
      <c r="J779" s="206"/>
      <c r="K779" s="206"/>
      <c r="L779" s="206"/>
      <c r="M779" s="206"/>
      <c r="N779" s="206"/>
      <c r="O779" s="206"/>
      <c r="P779" s="206"/>
      <c r="Q779" s="206"/>
      <c r="R779" s="206"/>
      <c r="S779" s="206"/>
      <c r="T779" s="206"/>
      <c r="U779" s="206"/>
      <c r="V779" s="206"/>
      <c r="W779" s="206"/>
      <c r="X779" s="206"/>
      <c r="Y779" s="206"/>
      <c r="Z779" s="206"/>
    </row>
    <row r="780" customFormat="false" ht="15" hidden="false" customHeight="false" outlineLevel="0" collapsed="false">
      <c r="A780" s="202" t="s">
        <v>1043</v>
      </c>
      <c r="B780" s="203" t="s">
        <v>1800</v>
      </c>
      <c r="C780" s="202" t="s">
        <v>1801</v>
      </c>
      <c r="D780" s="203" t="s">
        <v>7</v>
      </c>
      <c r="E780" s="204" t="n">
        <v>3.333</v>
      </c>
      <c r="F780" s="205" t="n">
        <v>0.55</v>
      </c>
      <c r="G780" s="205" t="n">
        <v>2.75</v>
      </c>
      <c r="H780" s="206"/>
      <c r="I780" s="206"/>
      <c r="J780" s="206"/>
      <c r="K780" s="206"/>
      <c r="L780" s="206"/>
      <c r="M780" s="206"/>
      <c r="N780" s="206"/>
      <c r="O780" s="206"/>
      <c r="P780" s="206"/>
      <c r="Q780" s="206"/>
      <c r="R780" s="206"/>
      <c r="S780" s="206"/>
      <c r="T780" s="206"/>
      <c r="U780" s="206"/>
      <c r="V780" s="206"/>
      <c r="W780" s="206"/>
      <c r="X780" s="206"/>
      <c r="Y780" s="206"/>
      <c r="Z780" s="206"/>
    </row>
    <row r="781" customFormat="false" ht="15" hidden="false" customHeight="false" outlineLevel="0" collapsed="false">
      <c r="A781" s="202" t="s">
        <v>1043</v>
      </c>
      <c r="B781" s="203" t="s">
        <v>1802</v>
      </c>
      <c r="C781" s="202" t="s">
        <v>1803</v>
      </c>
      <c r="D781" s="203" t="s">
        <v>65</v>
      </c>
      <c r="E781" s="204" t="n">
        <v>3.409</v>
      </c>
      <c r="F781" s="205" t="n">
        <v>11</v>
      </c>
      <c r="G781" s="205" t="n">
        <v>34.63</v>
      </c>
      <c r="H781" s="206"/>
      <c r="I781" s="206"/>
      <c r="J781" s="206"/>
      <c r="K781" s="206"/>
      <c r="L781" s="206"/>
      <c r="M781" s="206"/>
      <c r="N781" s="206"/>
      <c r="O781" s="206"/>
      <c r="P781" s="206"/>
      <c r="Q781" s="206"/>
      <c r="R781" s="206"/>
      <c r="S781" s="206"/>
      <c r="T781" s="206"/>
      <c r="U781" s="206"/>
      <c r="V781" s="206"/>
      <c r="W781" s="206"/>
      <c r="X781" s="206"/>
      <c r="Y781" s="206"/>
      <c r="Z781" s="206"/>
    </row>
    <row r="782" customFormat="false" ht="15" hidden="false" customHeight="false" outlineLevel="0" collapsed="false">
      <c r="A782" s="202" t="s">
        <v>1043</v>
      </c>
      <c r="B782" s="203" t="s">
        <v>1804</v>
      </c>
      <c r="C782" s="202" t="s">
        <v>1805</v>
      </c>
      <c r="D782" s="203" t="s">
        <v>152</v>
      </c>
      <c r="E782" s="204" t="n">
        <v>3.149</v>
      </c>
      <c r="F782" s="205" t="n">
        <v>79.33</v>
      </c>
      <c r="G782" s="205" t="n">
        <v>270.43</v>
      </c>
      <c r="H782" s="206"/>
      <c r="I782" s="206"/>
      <c r="J782" s="206"/>
      <c r="K782" s="206"/>
      <c r="L782" s="206"/>
      <c r="M782" s="206"/>
      <c r="N782" s="206"/>
      <c r="O782" s="206"/>
      <c r="P782" s="206"/>
      <c r="Q782" s="206"/>
      <c r="R782" s="206"/>
      <c r="S782" s="206"/>
      <c r="T782" s="206"/>
      <c r="U782" s="206"/>
      <c r="V782" s="206"/>
      <c r="W782" s="206"/>
      <c r="X782" s="206"/>
      <c r="Y782" s="206"/>
      <c r="Z782" s="206"/>
    </row>
    <row r="783" customFormat="false" ht="15" hidden="false" customHeight="false" outlineLevel="0" collapsed="false">
      <c r="A783" s="202" t="s">
        <v>1043</v>
      </c>
      <c r="B783" s="203" t="s">
        <v>1806</v>
      </c>
      <c r="C783" s="202" t="s">
        <v>1807</v>
      </c>
      <c r="D783" s="203" t="s">
        <v>7</v>
      </c>
      <c r="E783" s="204" t="n">
        <v>0.855</v>
      </c>
      <c r="F783" s="205" t="n">
        <v>17.55</v>
      </c>
      <c r="G783" s="205" t="n">
        <v>15</v>
      </c>
      <c r="H783" s="206"/>
      <c r="I783" s="206"/>
      <c r="J783" s="206"/>
      <c r="K783" s="206"/>
      <c r="L783" s="206"/>
      <c r="M783" s="206"/>
      <c r="N783" s="206"/>
      <c r="O783" s="206"/>
      <c r="P783" s="206"/>
      <c r="Q783" s="206"/>
      <c r="R783" s="206"/>
      <c r="S783" s="206"/>
      <c r="T783" s="206"/>
      <c r="U783" s="206"/>
      <c r="V783" s="206"/>
      <c r="W783" s="206"/>
      <c r="X783" s="206"/>
      <c r="Y783" s="206"/>
      <c r="Z783" s="206"/>
    </row>
    <row r="784" customFormat="false" ht="15" hidden="false" customHeight="false" outlineLevel="0" collapsed="false">
      <c r="A784" s="202" t="s">
        <v>1043</v>
      </c>
      <c r="B784" s="203" t="s">
        <v>1808</v>
      </c>
      <c r="C784" s="202" t="s">
        <v>1809</v>
      </c>
      <c r="D784" s="203" t="s">
        <v>1100</v>
      </c>
      <c r="E784" s="204" t="n">
        <v>0.998</v>
      </c>
      <c r="F784" s="205" t="n">
        <v>670.12</v>
      </c>
      <c r="G784" s="205" t="n">
        <v>668.77</v>
      </c>
      <c r="H784" s="206"/>
      <c r="I784" s="206"/>
      <c r="J784" s="206"/>
      <c r="K784" s="206"/>
      <c r="L784" s="206"/>
      <c r="M784" s="206"/>
      <c r="N784" s="206"/>
      <c r="O784" s="206"/>
      <c r="P784" s="206"/>
      <c r="Q784" s="206"/>
      <c r="R784" s="206"/>
      <c r="S784" s="206"/>
      <c r="T784" s="206"/>
      <c r="U784" s="206"/>
      <c r="V784" s="206"/>
      <c r="W784" s="206"/>
      <c r="X784" s="206"/>
      <c r="Y784" s="206"/>
      <c r="Z784" s="206"/>
    </row>
    <row r="785" customFormat="false" ht="15" hidden="false" customHeight="false" outlineLevel="0" collapsed="false">
      <c r="A785" s="193"/>
      <c r="B785" s="194"/>
      <c r="C785" s="193"/>
      <c r="D785" s="193"/>
      <c r="E785" s="195"/>
      <c r="F785" s="196"/>
      <c r="G785" s="196"/>
      <c r="H785" s="206"/>
      <c r="I785" s="206"/>
      <c r="J785" s="206"/>
      <c r="K785" s="206"/>
      <c r="L785" s="206"/>
      <c r="M785" s="206"/>
      <c r="N785" s="206"/>
      <c r="O785" s="206"/>
      <c r="P785" s="206"/>
      <c r="Q785" s="206"/>
      <c r="R785" s="206"/>
      <c r="S785" s="206"/>
      <c r="T785" s="206"/>
      <c r="U785" s="206"/>
      <c r="V785" s="206"/>
      <c r="W785" s="206"/>
      <c r="X785" s="206"/>
      <c r="Y785" s="206"/>
      <c r="Z785" s="206"/>
    </row>
    <row r="786" customFormat="false" ht="15" hidden="false" customHeight="false" outlineLevel="0" collapsed="false">
      <c r="A786" s="183" t="s">
        <v>1810</v>
      </c>
      <c r="B786" s="184" t="s">
        <v>1028</v>
      </c>
      <c r="C786" s="183" t="s">
        <v>1029</v>
      </c>
      <c r="D786" s="184" t="s">
        <v>1030</v>
      </c>
      <c r="E786" s="185" t="s">
        <v>1031</v>
      </c>
      <c r="F786" s="197" t="s">
        <v>1032</v>
      </c>
      <c r="G786" s="197" t="s">
        <v>1033</v>
      </c>
      <c r="H786" s="206"/>
      <c r="I786" s="206"/>
      <c r="J786" s="206"/>
      <c r="K786" s="206"/>
      <c r="L786" s="206"/>
      <c r="M786" s="206"/>
      <c r="N786" s="206"/>
      <c r="O786" s="206"/>
      <c r="P786" s="206"/>
      <c r="Q786" s="206"/>
      <c r="R786" s="206"/>
      <c r="S786" s="206"/>
      <c r="T786" s="206"/>
      <c r="U786" s="206"/>
      <c r="V786" s="206"/>
      <c r="W786" s="206"/>
      <c r="X786" s="206"/>
      <c r="Y786" s="206"/>
      <c r="Z786" s="206"/>
    </row>
    <row r="787" customFormat="false" ht="15" hidden="false" customHeight="false" outlineLevel="0" collapsed="false">
      <c r="A787" s="189" t="s">
        <v>1034</v>
      </c>
      <c r="B787" s="190" t="s">
        <v>302</v>
      </c>
      <c r="C787" s="189" t="s">
        <v>1811</v>
      </c>
      <c r="D787" s="190" t="s">
        <v>7</v>
      </c>
      <c r="E787" s="191" t="n">
        <v>1</v>
      </c>
      <c r="F787" s="192" t="n">
        <v>34.26</v>
      </c>
      <c r="G787" s="192" t="n">
        <v>34.26</v>
      </c>
      <c r="H787" s="206"/>
      <c r="I787" s="206"/>
      <c r="J787" s="206"/>
      <c r="K787" s="206"/>
      <c r="L787" s="206"/>
      <c r="M787" s="206"/>
      <c r="N787" s="206"/>
      <c r="O787" s="206"/>
      <c r="P787" s="206"/>
      <c r="Q787" s="206"/>
      <c r="R787" s="206"/>
      <c r="S787" s="206"/>
      <c r="T787" s="206"/>
      <c r="U787" s="206"/>
      <c r="V787" s="206"/>
      <c r="W787" s="206"/>
      <c r="X787" s="206"/>
      <c r="Y787" s="206"/>
      <c r="Z787" s="206"/>
    </row>
    <row r="788" customFormat="false" ht="15" hidden="false" customHeight="false" outlineLevel="0" collapsed="false">
      <c r="A788" s="198" t="s">
        <v>1040</v>
      </c>
      <c r="B788" s="199" t="s">
        <v>1812</v>
      </c>
      <c r="C788" s="198" t="s">
        <v>1813</v>
      </c>
      <c r="D788" s="199" t="s">
        <v>25</v>
      </c>
      <c r="E788" s="200" t="n">
        <v>0.3162</v>
      </c>
      <c r="F788" s="201" t="n">
        <v>16.21</v>
      </c>
      <c r="G788" s="201" t="n">
        <v>1.61</v>
      </c>
      <c r="H788" s="206"/>
      <c r="I788" s="206"/>
      <c r="J788" s="206"/>
      <c r="K788" s="206"/>
      <c r="L788" s="206"/>
      <c r="M788" s="206"/>
      <c r="N788" s="206"/>
      <c r="O788" s="206"/>
      <c r="P788" s="206"/>
      <c r="Q788" s="206"/>
      <c r="R788" s="206"/>
      <c r="S788" s="206"/>
      <c r="T788" s="206"/>
      <c r="U788" s="206"/>
      <c r="V788" s="206"/>
      <c r="W788" s="206"/>
      <c r="X788" s="206"/>
      <c r="Y788" s="206"/>
      <c r="Z788" s="206"/>
    </row>
    <row r="789" customFormat="false" ht="15" hidden="false" customHeight="false" outlineLevel="0" collapsed="false">
      <c r="A789" s="198" t="s">
        <v>1040</v>
      </c>
      <c r="B789" s="199" t="s">
        <v>1274</v>
      </c>
      <c r="C789" s="198" t="s">
        <v>1249</v>
      </c>
      <c r="D789" s="199" t="s">
        <v>25</v>
      </c>
      <c r="E789" s="200" t="n">
        <v>0.0996</v>
      </c>
      <c r="F789" s="201" t="n">
        <v>21.76</v>
      </c>
      <c r="G789" s="201" t="n">
        <v>6.88</v>
      </c>
      <c r="H789" s="206"/>
      <c r="I789" s="206"/>
      <c r="J789" s="206"/>
      <c r="K789" s="206"/>
      <c r="L789" s="206"/>
      <c r="M789" s="206"/>
      <c r="N789" s="206"/>
      <c r="O789" s="206"/>
      <c r="P789" s="206"/>
      <c r="Q789" s="206"/>
      <c r="R789" s="206"/>
      <c r="S789" s="206"/>
      <c r="T789" s="206"/>
      <c r="U789" s="206"/>
      <c r="V789" s="206"/>
      <c r="W789" s="206"/>
      <c r="X789" s="206"/>
      <c r="Y789" s="206"/>
      <c r="Z789" s="206"/>
    </row>
    <row r="790" customFormat="false" ht="15" hidden="false" customHeight="false" outlineLevel="0" collapsed="false">
      <c r="A790" s="202" t="s">
        <v>1043</v>
      </c>
      <c r="B790" s="203" t="s">
        <v>1814</v>
      </c>
      <c r="C790" s="202" t="s">
        <v>1815</v>
      </c>
      <c r="D790" s="203" t="s">
        <v>7</v>
      </c>
      <c r="E790" s="204" t="n">
        <v>1</v>
      </c>
      <c r="F790" s="205" t="n">
        <v>25.77</v>
      </c>
      <c r="G790" s="205" t="n">
        <v>25.77</v>
      </c>
      <c r="H790" s="206"/>
      <c r="I790" s="206"/>
      <c r="J790" s="206"/>
      <c r="K790" s="206"/>
      <c r="L790" s="206"/>
      <c r="M790" s="206"/>
      <c r="N790" s="206"/>
      <c r="O790" s="206"/>
      <c r="P790" s="206"/>
      <c r="Q790" s="206"/>
      <c r="R790" s="206"/>
      <c r="S790" s="206"/>
      <c r="T790" s="206"/>
      <c r="U790" s="206"/>
      <c r="V790" s="206"/>
      <c r="W790" s="206"/>
      <c r="X790" s="206"/>
      <c r="Y790" s="206"/>
      <c r="Z790" s="206"/>
    </row>
    <row r="791" customFormat="false" ht="15" hidden="false" customHeight="false" outlineLevel="0" collapsed="false">
      <c r="A791" s="193"/>
      <c r="B791" s="194"/>
      <c r="C791" s="193"/>
      <c r="D791" s="193"/>
      <c r="E791" s="195"/>
      <c r="F791" s="196"/>
      <c r="G791" s="196"/>
      <c r="H791" s="206"/>
      <c r="I791" s="206"/>
      <c r="J791" s="206"/>
      <c r="K791" s="206"/>
      <c r="L791" s="206"/>
      <c r="M791" s="206"/>
      <c r="N791" s="206"/>
      <c r="O791" s="206"/>
      <c r="P791" s="206"/>
      <c r="Q791" s="206"/>
      <c r="R791" s="206"/>
      <c r="S791" s="206"/>
      <c r="T791" s="206"/>
      <c r="U791" s="206"/>
      <c r="V791" s="206"/>
      <c r="W791" s="206"/>
      <c r="X791" s="206"/>
      <c r="Y791" s="206"/>
      <c r="Z791" s="206"/>
    </row>
    <row r="792" customFormat="false" ht="15" hidden="false" customHeight="false" outlineLevel="0" collapsed="false">
      <c r="A792" s="183" t="s">
        <v>1816</v>
      </c>
      <c r="B792" s="184" t="s">
        <v>1028</v>
      </c>
      <c r="C792" s="183" t="s">
        <v>1029</v>
      </c>
      <c r="D792" s="184" t="s">
        <v>1030</v>
      </c>
      <c r="E792" s="185" t="s">
        <v>1031</v>
      </c>
      <c r="F792" s="197" t="s">
        <v>1032</v>
      </c>
      <c r="G792" s="197" t="s">
        <v>1033</v>
      </c>
      <c r="H792" s="206"/>
      <c r="I792" s="206"/>
      <c r="J792" s="206"/>
      <c r="K792" s="206"/>
      <c r="L792" s="206"/>
      <c r="M792" s="206"/>
      <c r="N792" s="206"/>
      <c r="O792" s="206"/>
      <c r="P792" s="206"/>
      <c r="Q792" s="206"/>
      <c r="R792" s="206"/>
      <c r="S792" s="206"/>
      <c r="T792" s="206"/>
      <c r="U792" s="206"/>
      <c r="V792" s="206"/>
      <c r="W792" s="206"/>
      <c r="X792" s="206"/>
      <c r="Y792" s="206"/>
      <c r="Z792" s="206"/>
    </row>
    <row r="793" customFormat="false" ht="15" hidden="false" customHeight="false" outlineLevel="0" collapsed="false">
      <c r="A793" s="189" t="s">
        <v>1034</v>
      </c>
      <c r="B793" s="190" t="s">
        <v>305</v>
      </c>
      <c r="C793" s="189" t="s">
        <v>306</v>
      </c>
      <c r="D793" s="190" t="s">
        <v>1202</v>
      </c>
      <c r="E793" s="191" t="n">
        <v>1</v>
      </c>
      <c r="F793" s="192" t="n">
        <v>56.17</v>
      </c>
      <c r="G793" s="192" t="n">
        <v>56.17</v>
      </c>
      <c r="H793" s="206"/>
      <c r="I793" s="206"/>
      <c r="J793" s="206"/>
      <c r="K793" s="206"/>
      <c r="L793" s="206"/>
      <c r="M793" s="206"/>
      <c r="N793" s="206"/>
      <c r="O793" s="206"/>
      <c r="P793" s="206"/>
      <c r="Q793" s="206"/>
      <c r="R793" s="206"/>
      <c r="S793" s="206"/>
      <c r="T793" s="206"/>
      <c r="U793" s="206"/>
      <c r="V793" s="206"/>
      <c r="W793" s="206"/>
      <c r="X793" s="206"/>
      <c r="Y793" s="206"/>
      <c r="Z793" s="206"/>
    </row>
    <row r="794" customFormat="false" ht="15" hidden="false" customHeight="false" outlineLevel="0" collapsed="false">
      <c r="A794" s="198" t="s">
        <v>1040</v>
      </c>
      <c r="B794" s="199" t="s">
        <v>1279</v>
      </c>
      <c r="C794" s="198" t="s">
        <v>1273</v>
      </c>
      <c r="D794" s="199" t="s">
        <v>1192</v>
      </c>
      <c r="E794" s="200" t="n">
        <v>1</v>
      </c>
      <c r="F794" s="201" t="n">
        <v>22.45</v>
      </c>
      <c r="G794" s="201" t="n">
        <v>22.45</v>
      </c>
      <c r="H794" s="206"/>
      <c r="I794" s="206"/>
      <c r="J794" s="206"/>
      <c r="K794" s="206"/>
      <c r="L794" s="206"/>
      <c r="M794" s="206"/>
      <c r="N794" s="206"/>
      <c r="O794" s="206"/>
      <c r="P794" s="206"/>
      <c r="Q794" s="206"/>
      <c r="R794" s="206"/>
      <c r="S794" s="206"/>
      <c r="T794" s="206"/>
      <c r="U794" s="206"/>
      <c r="V794" s="206"/>
      <c r="W794" s="206"/>
      <c r="X794" s="206"/>
      <c r="Y794" s="206"/>
      <c r="Z794" s="206"/>
    </row>
    <row r="795" customFormat="false" ht="15" hidden="false" customHeight="false" outlineLevel="0" collapsed="false">
      <c r="A795" s="202" t="s">
        <v>1043</v>
      </c>
      <c r="B795" s="203" t="s">
        <v>1817</v>
      </c>
      <c r="C795" s="202" t="s">
        <v>1818</v>
      </c>
      <c r="D795" s="203" t="s">
        <v>1199</v>
      </c>
      <c r="E795" s="204" t="n">
        <v>1</v>
      </c>
      <c r="F795" s="205" t="n">
        <v>33.72</v>
      </c>
      <c r="G795" s="205" t="n">
        <v>33.72</v>
      </c>
      <c r="H795" s="206"/>
      <c r="I795" s="206"/>
      <c r="J795" s="206"/>
      <c r="K795" s="206"/>
      <c r="L795" s="206"/>
      <c r="M795" s="206"/>
      <c r="N795" s="206"/>
      <c r="O795" s="206"/>
      <c r="P795" s="206"/>
      <c r="Q795" s="206"/>
      <c r="R795" s="206"/>
      <c r="S795" s="206"/>
      <c r="T795" s="206"/>
      <c r="U795" s="206"/>
      <c r="V795" s="206"/>
      <c r="W795" s="206"/>
      <c r="X795" s="206"/>
      <c r="Y795" s="206"/>
      <c r="Z795" s="206"/>
    </row>
    <row r="796" customFormat="false" ht="15" hidden="false" customHeight="false" outlineLevel="0" collapsed="false">
      <c r="A796" s="193"/>
      <c r="B796" s="194"/>
      <c r="C796" s="193"/>
      <c r="D796" s="193"/>
      <c r="E796" s="195"/>
      <c r="F796" s="196"/>
      <c r="G796" s="196"/>
      <c r="H796" s="206"/>
      <c r="I796" s="206"/>
      <c r="J796" s="206"/>
      <c r="K796" s="206"/>
      <c r="L796" s="206"/>
      <c r="M796" s="206"/>
      <c r="N796" s="206"/>
      <c r="O796" s="206"/>
      <c r="P796" s="206"/>
      <c r="Q796" s="206"/>
      <c r="R796" s="206"/>
      <c r="S796" s="206"/>
      <c r="T796" s="206"/>
      <c r="U796" s="206"/>
      <c r="V796" s="206"/>
      <c r="W796" s="206"/>
      <c r="X796" s="206"/>
      <c r="Y796" s="206"/>
      <c r="Z796" s="206"/>
    </row>
    <row r="797" customFormat="false" ht="15" hidden="false" customHeight="false" outlineLevel="0" collapsed="false">
      <c r="A797" s="183" t="s">
        <v>1819</v>
      </c>
      <c r="B797" s="184" t="s">
        <v>1028</v>
      </c>
      <c r="C797" s="183" t="s">
        <v>1029</v>
      </c>
      <c r="D797" s="184" t="s">
        <v>1030</v>
      </c>
      <c r="E797" s="185" t="s">
        <v>1031</v>
      </c>
      <c r="F797" s="197" t="s">
        <v>1032</v>
      </c>
      <c r="G797" s="197" t="s">
        <v>1033</v>
      </c>
      <c r="H797" s="206"/>
      <c r="I797" s="206"/>
      <c r="J797" s="206"/>
      <c r="K797" s="206"/>
      <c r="L797" s="206"/>
      <c r="M797" s="206"/>
      <c r="N797" s="206"/>
      <c r="O797" s="206"/>
      <c r="P797" s="206"/>
      <c r="Q797" s="206"/>
      <c r="R797" s="206"/>
      <c r="S797" s="206"/>
      <c r="T797" s="206"/>
      <c r="U797" s="206"/>
      <c r="V797" s="206"/>
      <c r="W797" s="206"/>
      <c r="X797" s="206"/>
      <c r="Y797" s="206"/>
      <c r="Z797" s="206"/>
    </row>
    <row r="798" customFormat="false" ht="15" hidden="false" customHeight="false" outlineLevel="0" collapsed="false">
      <c r="A798" s="189" t="s">
        <v>1034</v>
      </c>
      <c r="B798" s="190" t="s">
        <v>308</v>
      </c>
      <c r="C798" s="189" t="s">
        <v>309</v>
      </c>
      <c r="D798" s="190" t="s">
        <v>1202</v>
      </c>
      <c r="E798" s="191" t="n">
        <v>1</v>
      </c>
      <c r="F798" s="192" t="n">
        <v>50.91</v>
      </c>
      <c r="G798" s="192" t="n">
        <v>50.91</v>
      </c>
      <c r="H798" s="206"/>
      <c r="I798" s="206"/>
      <c r="J798" s="206"/>
      <c r="K798" s="206"/>
      <c r="L798" s="206"/>
      <c r="M798" s="206"/>
      <c r="N798" s="206"/>
      <c r="O798" s="206"/>
      <c r="P798" s="206"/>
      <c r="Q798" s="206"/>
      <c r="R798" s="206"/>
      <c r="S798" s="206"/>
      <c r="T798" s="206"/>
      <c r="U798" s="206"/>
      <c r="V798" s="206"/>
      <c r="W798" s="206"/>
      <c r="X798" s="206"/>
      <c r="Y798" s="206"/>
      <c r="Z798" s="206"/>
    </row>
    <row r="799" customFormat="false" ht="15" hidden="false" customHeight="false" outlineLevel="0" collapsed="false">
      <c r="A799" s="198" t="s">
        <v>1040</v>
      </c>
      <c r="B799" s="199" t="s">
        <v>1279</v>
      </c>
      <c r="C799" s="198" t="s">
        <v>1273</v>
      </c>
      <c r="D799" s="199" t="s">
        <v>1192</v>
      </c>
      <c r="E799" s="200" t="n">
        <v>1</v>
      </c>
      <c r="F799" s="201" t="n">
        <v>22.45</v>
      </c>
      <c r="G799" s="201" t="n">
        <v>22.45</v>
      </c>
      <c r="H799" s="206"/>
      <c r="I799" s="206"/>
      <c r="J799" s="206"/>
      <c r="K799" s="206"/>
      <c r="L799" s="206"/>
      <c r="M799" s="206"/>
      <c r="N799" s="206"/>
      <c r="O799" s="206"/>
      <c r="P799" s="206"/>
      <c r="Q799" s="206"/>
      <c r="R799" s="206"/>
      <c r="S799" s="206"/>
      <c r="T799" s="206"/>
      <c r="U799" s="206"/>
      <c r="V799" s="206"/>
      <c r="W799" s="206"/>
      <c r="X799" s="206"/>
      <c r="Y799" s="206"/>
      <c r="Z799" s="206"/>
    </row>
    <row r="800" customFormat="false" ht="15" hidden="false" customHeight="false" outlineLevel="0" collapsed="false">
      <c r="A800" s="202" t="s">
        <v>1043</v>
      </c>
      <c r="B800" s="203" t="s">
        <v>1820</v>
      </c>
      <c r="C800" s="202" t="s">
        <v>309</v>
      </c>
      <c r="D800" s="203" t="s">
        <v>1202</v>
      </c>
      <c r="E800" s="204" t="n">
        <v>1</v>
      </c>
      <c r="F800" s="205" t="n">
        <v>28.46</v>
      </c>
      <c r="G800" s="205" t="n">
        <v>28.46</v>
      </c>
      <c r="H800" s="206"/>
      <c r="I800" s="206"/>
      <c r="J800" s="206"/>
      <c r="K800" s="206"/>
      <c r="L800" s="206"/>
      <c r="M800" s="206"/>
      <c r="N800" s="206"/>
      <c r="O800" s="206"/>
      <c r="P800" s="206"/>
      <c r="Q800" s="206"/>
      <c r="R800" s="206"/>
      <c r="S800" s="206"/>
      <c r="T800" s="206"/>
      <c r="U800" s="206"/>
      <c r="V800" s="206"/>
      <c r="W800" s="206"/>
      <c r="X800" s="206"/>
      <c r="Y800" s="206"/>
      <c r="Z800" s="206"/>
    </row>
    <row r="801" customFormat="false" ht="15" hidden="false" customHeight="false" outlineLevel="0" collapsed="false">
      <c r="A801" s="193"/>
      <c r="B801" s="194"/>
      <c r="C801" s="193"/>
      <c r="D801" s="193"/>
      <c r="E801" s="195"/>
      <c r="F801" s="196"/>
      <c r="G801" s="196"/>
      <c r="H801" s="206"/>
      <c r="I801" s="206"/>
      <c r="J801" s="206"/>
      <c r="K801" s="206"/>
      <c r="L801" s="206"/>
      <c r="M801" s="206"/>
      <c r="N801" s="206"/>
      <c r="O801" s="206"/>
      <c r="P801" s="206"/>
      <c r="Q801" s="206"/>
      <c r="R801" s="206"/>
      <c r="S801" s="206"/>
      <c r="T801" s="206"/>
      <c r="U801" s="206"/>
      <c r="V801" s="206"/>
      <c r="W801" s="206"/>
      <c r="X801" s="206"/>
      <c r="Y801" s="206"/>
      <c r="Z801" s="206"/>
    </row>
    <row r="802" customFormat="false" ht="15" hidden="false" customHeight="false" outlineLevel="0" collapsed="false">
      <c r="A802" s="183" t="s">
        <v>1821</v>
      </c>
      <c r="B802" s="184" t="s">
        <v>1028</v>
      </c>
      <c r="C802" s="183" t="s">
        <v>1029</v>
      </c>
      <c r="D802" s="184" t="s">
        <v>1030</v>
      </c>
      <c r="E802" s="185" t="s">
        <v>1031</v>
      </c>
      <c r="F802" s="197" t="s">
        <v>1032</v>
      </c>
      <c r="G802" s="197" t="s">
        <v>1033</v>
      </c>
      <c r="H802" s="206"/>
      <c r="I802" s="206"/>
      <c r="J802" s="206"/>
      <c r="K802" s="206"/>
      <c r="L802" s="206"/>
      <c r="M802" s="206"/>
      <c r="N802" s="206"/>
      <c r="O802" s="206"/>
      <c r="P802" s="206"/>
      <c r="Q802" s="206"/>
      <c r="R802" s="206"/>
      <c r="S802" s="206"/>
      <c r="T802" s="206"/>
      <c r="U802" s="206"/>
      <c r="V802" s="206"/>
      <c r="W802" s="206"/>
      <c r="X802" s="206"/>
      <c r="Y802" s="206"/>
      <c r="Z802" s="206"/>
    </row>
    <row r="803" customFormat="false" ht="15" hidden="false" customHeight="false" outlineLevel="0" collapsed="false">
      <c r="A803" s="189" t="s">
        <v>1034</v>
      </c>
      <c r="B803" s="190" t="s">
        <v>311</v>
      </c>
      <c r="C803" s="189" t="s">
        <v>312</v>
      </c>
      <c r="D803" s="190" t="s">
        <v>7</v>
      </c>
      <c r="E803" s="191" t="n">
        <v>1</v>
      </c>
      <c r="F803" s="192" t="n">
        <v>107.07</v>
      </c>
      <c r="G803" s="192" t="n">
        <v>107.07</v>
      </c>
      <c r="H803" s="206"/>
      <c r="I803" s="206"/>
      <c r="J803" s="206"/>
      <c r="K803" s="206"/>
      <c r="L803" s="206"/>
      <c r="M803" s="206"/>
      <c r="N803" s="206"/>
      <c r="O803" s="206"/>
      <c r="P803" s="206"/>
      <c r="Q803" s="206"/>
      <c r="R803" s="206"/>
      <c r="S803" s="206"/>
      <c r="T803" s="206"/>
      <c r="U803" s="206"/>
      <c r="V803" s="206"/>
      <c r="W803" s="206"/>
      <c r="X803" s="206"/>
      <c r="Y803" s="206"/>
      <c r="Z803" s="206"/>
    </row>
    <row r="804" customFormat="false" ht="15" hidden="false" customHeight="false" outlineLevel="0" collapsed="false">
      <c r="A804" s="198" t="s">
        <v>1040</v>
      </c>
      <c r="B804" s="199" t="s">
        <v>1279</v>
      </c>
      <c r="C804" s="198" t="s">
        <v>1273</v>
      </c>
      <c r="D804" s="199" t="s">
        <v>1192</v>
      </c>
      <c r="E804" s="200" t="n">
        <v>0.2444444</v>
      </c>
      <c r="F804" s="201" t="n">
        <v>22.45</v>
      </c>
      <c r="G804" s="201" t="n">
        <v>5.48</v>
      </c>
      <c r="H804" s="206"/>
      <c r="I804" s="206"/>
      <c r="J804" s="206"/>
      <c r="K804" s="206"/>
      <c r="L804" s="206"/>
      <c r="M804" s="206"/>
      <c r="N804" s="206"/>
      <c r="O804" s="206"/>
      <c r="P804" s="206"/>
      <c r="Q804" s="206"/>
      <c r="R804" s="206"/>
      <c r="S804" s="206"/>
      <c r="T804" s="206"/>
      <c r="U804" s="206"/>
      <c r="V804" s="206"/>
      <c r="W804" s="206"/>
      <c r="X804" s="206"/>
      <c r="Y804" s="206"/>
      <c r="Z804" s="206"/>
    </row>
    <row r="805" customFormat="false" ht="15" hidden="false" customHeight="false" outlineLevel="0" collapsed="false">
      <c r="A805" s="198" t="s">
        <v>1040</v>
      </c>
      <c r="B805" s="199" t="s">
        <v>1248</v>
      </c>
      <c r="C805" s="198" t="s">
        <v>1249</v>
      </c>
      <c r="D805" s="199" t="s">
        <v>1192</v>
      </c>
      <c r="E805" s="200" t="n">
        <v>0.2444444</v>
      </c>
      <c r="F805" s="201" t="n">
        <v>16.28</v>
      </c>
      <c r="G805" s="201" t="n">
        <v>3.97</v>
      </c>
      <c r="H805" s="206"/>
      <c r="I805" s="206"/>
      <c r="J805" s="206"/>
      <c r="K805" s="206"/>
      <c r="L805" s="206"/>
      <c r="M805" s="206"/>
      <c r="N805" s="206"/>
      <c r="O805" s="206"/>
      <c r="P805" s="206"/>
      <c r="Q805" s="206"/>
      <c r="R805" s="206"/>
      <c r="S805" s="206"/>
      <c r="T805" s="206"/>
      <c r="U805" s="206"/>
      <c r="V805" s="206"/>
      <c r="W805" s="206"/>
      <c r="X805" s="206"/>
      <c r="Y805" s="206"/>
      <c r="Z805" s="206"/>
    </row>
    <row r="806" customFormat="false" ht="15" hidden="false" customHeight="false" outlineLevel="0" collapsed="false">
      <c r="A806" s="202" t="s">
        <v>1043</v>
      </c>
      <c r="B806" s="203" t="s">
        <v>1822</v>
      </c>
      <c r="C806" s="202" t="s">
        <v>1823</v>
      </c>
      <c r="D806" s="203" t="s">
        <v>1199</v>
      </c>
      <c r="E806" s="204" t="n">
        <v>4</v>
      </c>
      <c r="F806" s="205" t="n">
        <v>3.42</v>
      </c>
      <c r="G806" s="205" t="n">
        <v>13.68</v>
      </c>
      <c r="H806" s="206"/>
      <c r="I806" s="206"/>
      <c r="J806" s="206"/>
      <c r="K806" s="206"/>
      <c r="L806" s="206"/>
      <c r="M806" s="206"/>
      <c r="N806" s="206"/>
      <c r="O806" s="206"/>
      <c r="P806" s="206"/>
      <c r="Q806" s="206"/>
      <c r="R806" s="206"/>
      <c r="S806" s="206"/>
      <c r="T806" s="206"/>
      <c r="U806" s="206"/>
      <c r="V806" s="206"/>
      <c r="W806" s="206"/>
      <c r="X806" s="206"/>
      <c r="Y806" s="206"/>
      <c r="Z806" s="206"/>
    </row>
    <row r="807" customFormat="false" ht="15" hidden="false" customHeight="false" outlineLevel="0" collapsed="false">
      <c r="A807" s="202" t="s">
        <v>1043</v>
      </c>
      <c r="B807" s="203" t="s">
        <v>1824</v>
      </c>
      <c r="C807" s="202" t="s">
        <v>1825</v>
      </c>
      <c r="D807" s="203" t="s">
        <v>1100</v>
      </c>
      <c r="E807" s="204" t="n">
        <v>0.24</v>
      </c>
      <c r="F807" s="205" t="n">
        <v>349.77</v>
      </c>
      <c r="G807" s="205" t="n">
        <v>83.94</v>
      </c>
      <c r="H807" s="206"/>
      <c r="I807" s="206"/>
      <c r="J807" s="206"/>
      <c r="K807" s="206"/>
      <c r="L807" s="206"/>
      <c r="M807" s="206"/>
      <c r="N807" s="206"/>
      <c r="O807" s="206"/>
      <c r="P807" s="206"/>
      <c r="Q807" s="206"/>
      <c r="R807" s="206"/>
      <c r="S807" s="206"/>
      <c r="T807" s="206"/>
      <c r="U807" s="206"/>
      <c r="V807" s="206"/>
      <c r="W807" s="206"/>
      <c r="X807" s="206"/>
      <c r="Y807" s="206"/>
      <c r="Z807" s="206"/>
    </row>
    <row r="808" customFormat="false" ht="15" hidden="false" customHeight="false" outlineLevel="0" collapsed="false">
      <c r="A808" s="193"/>
      <c r="B808" s="194"/>
      <c r="C808" s="193"/>
      <c r="D808" s="193"/>
      <c r="E808" s="195"/>
      <c r="F808" s="196"/>
      <c r="G808" s="196"/>
      <c r="H808" s="206"/>
      <c r="I808" s="206"/>
      <c r="J808" s="206"/>
      <c r="K808" s="206"/>
      <c r="L808" s="206"/>
      <c r="M808" s="206"/>
      <c r="N808" s="206"/>
      <c r="O808" s="206"/>
      <c r="P808" s="206"/>
      <c r="Q808" s="206"/>
      <c r="R808" s="206"/>
      <c r="S808" s="206"/>
      <c r="T808" s="206"/>
      <c r="U808" s="206"/>
      <c r="V808" s="206"/>
      <c r="W808" s="206"/>
      <c r="X808" s="206"/>
      <c r="Y808" s="206"/>
      <c r="Z808" s="206"/>
    </row>
    <row r="809" customFormat="false" ht="15" hidden="false" customHeight="false" outlineLevel="0" collapsed="false">
      <c r="A809" s="183" t="s">
        <v>1826</v>
      </c>
      <c r="B809" s="184" t="s">
        <v>1028</v>
      </c>
      <c r="C809" s="183" t="s">
        <v>1029</v>
      </c>
      <c r="D809" s="184" t="s">
        <v>1030</v>
      </c>
      <c r="E809" s="185" t="s">
        <v>1031</v>
      </c>
      <c r="F809" s="197" t="s">
        <v>1032</v>
      </c>
      <c r="G809" s="197" t="s">
        <v>1033</v>
      </c>
      <c r="H809" s="206"/>
      <c r="I809" s="206"/>
      <c r="J809" s="206"/>
      <c r="K809" s="206"/>
      <c r="L809" s="206"/>
      <c r="M809" s="206"/>
      <c r="N809" s="206"/>
      <c r="O809" s="206"/>
      <c r="P809" s="206"/>
      <c r="Q809" s="206"/>
      <c r="R809" s="206"/>
      <c r="S809" s="206"/>
      <c r="T809" s="206"/>
      <c r="U809" s="206"/>
      <c r="V809" s="206"/>
      <c r="W809" s="206"/>
      <c r="X809" s="206"/>
      <c r="Y809" s="206"/>
      <c r="Z809" s="206"/>
    </row>
    <row r="810" customFormat="false" ht="15" hidden="false" customHeight="false" outlineLevel="0" collapsed="false">
      <c r="A810" s="189" t="s">
        <v>1034</v>
      </c>
      <c r="B810" s="190" t="s">
        <v>314</v>
      </c>
      <c r="C810" s="189" t="s">
        <v>315</v>
      </c>
      <c r="D810" s="190" t="s">
        <v>7</v>
      </c>
      <c r="E810" s="191" t="n">
        <v>1</v>
      </c>
      <c r="F810" s="192" t="n">
        <v>189.29</v>
      </c>
      <c r="G810" s="192" t="n">
        <v>189.29</v>
      </c>
      <c r="H810" s="206"/>
      <c r="I810" s="206"/>
      <c r="J810" s="206"/>
      <c r="K810" s="206"/>
      <c r="L810" s="206"/>
      <c r="M810" s="206"/>
      <c r="N810" s="206"/>
      <c r="O810" s="206"/>
      <c r="P810" s="206"/>
      <c r="Q810" s="206"/>
      <c r="R810" s="206"/>
      <c r="S810" s="206"/>
      <c r="T810" s="206"/>
      <c r="U810" s="206"/>
      <c r="V810" s="206"/>
      <c r="W810" s="206"/>
      <c r="X810" s="206"/>
      <c r="Y810" s="206"/>
      <c r="Z810" s="206"/>
    </row>
    <row r="811" customFormat="false" ht="15" hidden="false" customHeight="false" outlineLevel="0" collapsed="false">
      <c r="A811" s="198" t="s">
        <v>1040</v>
      </c>
      <c r="B811" s="199" t="s">
        <v>1279</v>
      </c>
      <c r="C811" s="198" t="s">
        <v>1273</v>
      </c>
      <c r="D811" s="199" t="s">
        <v>1192</v>
      </c>
      <c r="E811" s="200" t="n">
        <v>0.4888889</v>
      </c>
      <c r="F811" s="201" t="n">
        <v>22.45</v>
      </c>
      <c r="G811" s="201" t="n">
        <v>10.97</v>
      </c>
      <c r="H811" s="206"/>
      <c r="I811" s="206"/>
      <c r="J811" s="206"/>
      <c r="K811" s="206"/>
      <c r="L811" s="206"/>
      <c r="M811" s="206"/>
      <c r="N811" s="206"/>
      <c r="O811" s="206"/>
      <c r="P811" s="206"/>
      <c r="Q811" s="206"/>
      <c r="R811" s="206"/>
      <c r="S811" s="206"/>
      <c r="T811" s="206"/>
      <c r="U811" s="206"/>
      <c r="V811" s="206"/>
      <c r="W811" s="206"/>
      <c r="X811" s="206"/>
      <c r="Y811" s="206"/>
      <c r="Z811" s="206"/>
    </row>
    <row r="812" customFormat="false" ht="15" hidden="false" customHeight="false" outlineLevel="0" collapsed="false">
      <c r="A812" s="198" t="s">
        <v>1040</v>
      </c>
      <c r="B812" s="199" t="s">
        <v>1248</v>
      </c>
      <c r="C812" s="198" t="s">
        <v>1249</v>
      </c>
      <c r="D812" s="199" t="s">
        <v>1192</v>
      </c>
      <c r="E812" s="200" t="n">
        <v>0.4888889</v>
      </c>
      <c r="F812" s="201" t="n">
        <v>16.28</v>
      </c>
      <c r="G812" s="201" t="n">
        <v>7.95</v>
      </c>
      <c r="H812" s="206"/>
      <c r="I812" s="206"/>
      <c r="J812" s="206"/>
      <c r="K812" s="206"/>
      <c r="L812" s="206"/>
      <c r="M812" s="206"/>
      <c r="N812" s="206"/>
      <c r="O812" s="206"/>
      <c r="P812" s="206"/>
      <c r="Q812" s="206"/>
      <c r="R812" s="206"/>
      <c r="S812" s="206"/>
      <c r="T812" s="206"/>
      <c r="U812" s="206"/>
      <c r="V812" s="206"/>
      <c r="W812" s="206"/>
      <c r="X812" s="206"/>
      <c r="Y812" s="206"/>
      <c r="Z812" s="206"/>
    </row>
    <row r="813" customFormat="false" ht="15" hidden="false" customHeight="false" outlineLevel="0" collapsed="false">
      <c r="A813" s="202" t="s">
        <v>1043</v>
      </c>
      <c r="B813" s="203" t="s">
        <v>1827</v>
      </c>
      <c r="C813" s="202" t="s">
        <v>1828</v>
      </c>
      <c r="D813" s="203" t="s">
        <v>1199</v>
      </c>
      <c r="E813" s="204" t="n">
        <v>1</v>
      </c>
      <c r="F813" s="205" t="n">
        <v>169.05</v>
      </c>
      <c r="G813" s="205" t="n">
        <v>169.05</v>
      </c>
      <c r="H813" s="206"/>
      <c r="I813" s="206"/>
      <c r="J813" s="206"/>
      <c r="K813" s="206"/>
      <c r="L813" s="206"/>
      <c r="M813" s="206"/>
      <c r="N813" s="206"/>
      <c r="O813" s="206"/>
      <c r="P813" s="206"/>
      <c r="Q813" s="206"/>
      <c r="R813" s="206"/>
      <c r="S813" s="206"/>
      <c r="T813" s="206"/>
      <c r="U813" s="206"/>
      <c r="V813" s="206"/>
      <c r="W813" s="206"/>
      <c r="X813" s="206"/>
      <c r="Y813" s="206"/>
      <c r="Z813" s="206"/>
    </row>
    <row r="814" customFormat="false" ht="15" hidden="false" customHeight="false" outlineLevel="0" collapsed="false">
      <c r="A814" s="202" t="s">
        <v>1043</v>
      </c>
      <c r="B814" s="203" t="s">
        <v>1829</v>
      </c>
      <c r="C814" s="202" t="s">
        <v>1830</v>
      </c>
      <c r="D814" s="203" t="s">
        <v>1199</v>
      </c>
      <c r="E814" s="204" t="n">
        <v>6</v>
      </c>
      <c r="F814" s="205" t="n">
        <v>0.22</v>
      </c>
      <c r="G814" s="205" t="n">
        <v>1.32</v>
      </c>
      <c r="H814" s="206"/>
      <c r="I814" s="206"/>
      <c r="J814" s="206"/>
      <c r="K814" s="206"/>
      <c r="L814" s="206"/>
      <c r="M814" s="206"/>
      <c r="N814" s="206"/>
      <c r="O814" s="206"/>
      <c r="P814" s="206"/>
      <c r="Q814" s="206"/>
      <c r="R814" s="206"/>
      <c r="S814" s="206"/>
      <c r="T814" s="206"/>
      <c r="U814" s="206"/>
      <c r="V814" s="206"/>
      <c r="W814" s="206"/>
      <c r="X814" s="206"/>
      <c r="Y814" s="206"/>
      <c r="Z814" s="206"/>
    </row>
    <row r="815" customFormat="false" ht="15" hidden="false" customHeight="false" outlineLevel="0" collapsed="false">
      <c r="A815" s="193"/>
      <c r="B815" s="194"/>
      <c r="C815" s="193"/>
      <c r="D815" s="193"/>
      <c r="E815" s="195"/>
      <c r="F815" s="196"/>
      <c r="G815" s="196"/>
      <c r="H815" s="206"/>
      <c r="I815" s="206"/>
      <c r="J815" s="206"/>
      <c r="K815" s="206"/>
      <c r="L815" s="206"/>
      <c r="M815" s="206"/>
      <c r="N815" s="206"/>
      <c r="O815" s="206"/>
      <c r="P815" s="206"/>
      <c r="Q815" s="206"/>
      <c r="R815" s="206"/>
      <c r="S815" s="206"/>
      <c r="T815" s="206"/>
      <c r="U815" s="206"/>
      <c r="V815" s="206"/>
      <c r="W815" s="206"/>
      <c r="X815" s="206"/>
      <c r="Y815" s="206"/>
      <c r="Z815" s="206"/>
    </row>
    <row r="816" customFormat="false" ht="15" hidden="false" customHeight="false" outlineLevel="0" collapsed="false">
      <c r="A816" s="183" t="s">
        <v>1831</v>
      </c>
      <c r="B816" s="184" t="s">
        <v>1028</v>
      </c>
      <c r="C816" s="183" t="s">
        <v>1029</v>
      </c>
      <c r="D816" s="184" t="s">
        <v>1030</v>
      </c>
      <c r="E816" s="185" t="s">
        <v>1031</v>
      </c>
      <c r="F816" s="197" t="s">
        <v>1032</v>
      </c>
      <c r="G816" s="197" t="s">
        <v>1033</v>
      </c>
      <c r="H816" s="206"/>
      <c r="I816" s="206"/>
      <c r="J816" s="206"/>
      <c r="K816" s="206"/>
      <c r="L816" s="206"/>
      <c r="M816" s="206"/>
      <c r="N816" s="206"/>
      <c r="O816" s="206"/>
      <c r="P816" s="206"/>
      <c r="Q816" s="206"/>
      <c r="R816" s="206"/>
      <c r="S816" s="206"/>
      <c r="T816" s="206"/>
      <c r="U816" s="206"/>
      <c r="V816" s="206"/>
      <c r="W816" s="206"/>
      <c r="X816" s="206"/>
      <c r="Y816" s="206"/>
      <c r="Z816" s="206"/>
    </row>
    <row r="817" customFormat="false" ht="15" hidden="false" customHeight="false" outlineLevel="0" collapsed="false">
      <c r="A817" s="189" t="s">
        <v>1034</v>
      </c>
      <c r="B817" s="190" t="s">
        <v>317</v>
      </c>
      <c r="C817" s="189" t="s">
        <v>318</v>
      </c>
      <c r="D817" s="190" t="s">
        <v>7</v>
      </c>
      <c r="E817" s="191" t="n">
        <v>1</v>
      </c>
      <c r="F817" s="192" t="n">
        <v>224.62</v>
      </c>
      <c r="G817" s="192" t="n">
        <v>224.62</v>
      </c>
      <c r="H817" s="206"/>
      <c r="I817" s="206"/>
      <c r="J817" s="206"/>
      <c r="K817" s="206"/>
      <c r="L817" s="206"/>
      <c r="M817" s="206"/>
      <c r="N817" s="206"/>
      <c r="O817" s="206"/>
      <c r="P817" s="206"/>
      <c r="Q817" s="206"/>
      <c r="R817" s="206"/>
      <c r="S817" s="206"/>
      <c r="T817" s="206"/>
      <c r="U817" s="206"/>
      <c r="V817" s="206"/>
      <c r="W817" s="206"/>
      <c r="X817" s="206"/>
      <c r="Y817" s="206"/>
      <c r="Z817" s="206"/>
    </row>
    <row r="818" customFormat="false" ht="15" hidden="false" customHeight="false" outlineLevel="0" collapsed="false">
      <c r="A818" s="198" t="s">
        <v>1040</v>
      </c>
      <c r="B818" s="199" t="s">
        <v>1279</v>
      </c>
      <c r="C818" s="198" t="s">
        <v>1273</v>
      </c>
      <c r="D818" s="199" t="s">
        <v>1192</v>
      </c>
      <c r="E818" s="200" t="n">
        <v>0.4888889</v>
      </c>
      <c r="F818" s="201" t="n">
        <v>22.45</v>
      </c>
      <c r="G818" s="201" t="n">
        <v>10.97</v>
      </c>
      <c r="H818" s="206"/>
      <c r="I818" s="206"/>
      <c r="J818" s="206"/>
      <c r="K818" s="206"/>
      <c r="L818" s="206"/>
      <c r="M818" s="206"/>
      <c r="N818" s="206"/>
      <c r="O818" s="206"/>
      <c r="P818" s="206"/>
      <c r="Q818" s="206"/>
      <c r="R818" s="206"/>
      <c r="S818" s="206"/>
      <c r="T818" s="206"/>
      <c r="U818" s="206"/>
      <c r="V818" s="206"/>
      <c r="W818" s="206"/>
      <c r="X818" s="206"/>
      <c r="Y818" s="206"/>
      <c r="Z818" s="206"/>
    </row>
    <row r="819" customFormat="false" ht="15" hidden="false" customHeight="false" outlineLevel="0" collapsed="false">
      <c r="A819" s="198" t="s">
        <v>1040</v>
      </c>
      <c r="B819" s="199" t="s">
        <v>1248</v>
      </c>
      <c r="C819" s="198" t="s">
        <v>1249</v>
      </c>
      <c r="D819" s="199" t="s">
        <v>1192</v>
      </c>
      <c r="E819" s="200" t="n">
        <v>0.4888889</v>
      </c>
      <c r="F819" s="201" t="n">
        <v>16.28</v>
      </c>
      <c r="G819" s="201" t="n">
        <v>7.95</v>
      </c>
      <c r="H819" s="206"/>
      <c r="I819" s="206"/>
      <c r="J819" s="206"/>
      <c r="K819" s="206"/>
      <c r="L819" s="206"/>
      <c r="M819" s="206"/>
      <c r="N819" s="206"/>
      <c r="O819" s="206"/>
      <c r="P819" s="206"/>
      <c r="Q819" s="206"/>
      <c r="R819" s="206"/>
      <c r="S819" s="206"/>
      <c r="T819" s="206"/>
      <c r="U819" s="206"/>
      <c r="V819" s="206"/>
      <c r="W819" s="206"/>
      <c r="X819" s="206"/>
      <c r="Y819" s="206"/>
      <c r="Z819" s="206"/>
    </row>
    <row r="820" customFormat="false" ht="15" hidden="false" customHeight="false" outlineLevel="0" collapsed="false">
      <c r="A820" s="202" t="s">
        <v>1043</v>
      </c>
      <c r="B820" s="203" t="s">
        <v>1832</v>
      </c>
      <c r="C820" s="202" t="s">
        <v>1833</v>
      </c>
      <c r="D820" s="203" t="s">
        <v>1199</v>
      </c>
      <c r="E820" s="204" t="n">
        <v>1</v>
      </c>
      <c r="F820" s="205" t="n">
        <v>0.22</v>
      </c>
      <c r="G820" s="205" t="n">
        <v>1.32</v>
      </c>
      <c r="H820" s="206"/>
      <c r="I820" s="206"/>
      <c r="J820" s="206"/>
      <c r="K820" s="206"/>
      <c r="L820" s="206"/>
      <c r="M820" s="206"/>
      <c r="N820" s="206"/>
      <c r="O820" s="206"/>
      <c r="P820" s="206"/>
      <c r="Q820" s="206"/>
      <c r="R820" s="206"/>
      <c r="S820" s="206"/>
      <c r="T820" s="206"/>
      <c r="U820" s="206"/>
      <c r="V820" s="206"/>
      <c r="W820" s="206"/>
      <c r="X820" s="206"/>
      <c r="Y820" s="206"/>
      <c r="Z820" s="206"/>
    </row>
    <row r="821" customFormat="false" ht="15" hidden="false" customHeight="false" outlineLevel="0" collapsed="false">
      <c r="A821" s="202" t="s">
        <v>1043</v>
      </c>
      <c r="B821" s="203" t="s">
        <v>1829</v>
      </c>
      <c r="C821" s="202" t="s">
        <v>1830</v>
      </c>
      <c r="D821" s="203" t="s">
        <v>1199</v>
      </c>
      <c r="E821" s="204" t="n">
        <v>6</v>
      </c>
      <c r="F821" s="205" t="n">
        <v>204.38</v>
      </c>
      <c r="G821" s="205" t="n">
        <v>204.38</v>
      </c>
      <c r="H821" s="206"/>
      <c r="I821" s="206"/>
      <c r="J821" s="206"/>
      <c r="K821" s="206"/>
      <c r="L821" s="206"/>
      <c r="M821" s="206"/>
      <c r="N821" s="206"/>
      <c r="O821" s="206"/>
      <c r="P821" s="206"/>
      <c r="Q821" s="206"/>
      <c r="R821" s="206"/>
      <c r="S821" s="206"/>
      <c r="T821" s="206"/>
      <c r="U821" s="206"/>
      <c r="V821" s="206"/>
      <c r="W821" s="206"/>
      <c r="X821" s="206"/>
      <c r="Y821" s="206"/>
      <c r="Z821" s="206"/>
    </row>
    <row r="822" customFormat="false" ht="15" hidden="false" customHeight="false" outlineLevel="0" collapsed="false">
      <c r="A822" s="193"/>
      <c r="B822" s="194"/>
      <c r="C822" s="193"/>
      <c r="D822" s="193"/>
      <c r="E822" s="195"/>
      <c r="F822" s="196"/>
      <c r="G822" s="196"/>
      <c r="H822" s="206"/>
      <c r="I822" s="206"/>
      <c r="J822" s="206"/>
      <c r="K822" s="206"/>
      <c r="L822" s="206"/>
      <c r="M822" s="206"/>
      <c r="N822" s="206"/>
      <c r="O822" s="206"/>
      <c r="P822" s="206"/>
      <c r="Q822" s="206"/>
      <c r="R822" s="206"/>
      <c r="S822" s="206"/>
      <c r="T822" s="206"/>
      <c r="U822" s="206"/>
      <c r="V822" s="206"/>
      <c r="W822" s="206"/>
      <c r="X822" s="206"/>
      <c r="Y822" s="206"/>
      <c r="Z822" s="206"/>
    </row>
    <row r="823" customFormat="false" ht="15" hidden="false" customHeight="false" outlineLevel="0" collapsed="false">
      <c r="A823" s="183" t="s">
        <v>1834</v>
      </c>
      <c r="B823" s="184" t="s">
        <v>1028</v>
      </c>
      <c r="C823" s="183" t="s">
        <v>1029</v>
      </c>
      <c r="D823" s="184" t="s">
        <v>1030</v>
      </c>
      <c r="E823" s="185" t="s">
        <v>1031</v>
      </c>
      <c r="F823" s="197" t="s">
        <v>1032</v>
      </c>
      <c r="G823" s="197" t="s">
        <v>1033</v>
      </c>
      <c r="H823" s="206"/>
      <c r="I823" s="206"/>
      <c r="J823" s="206"/>
      <c r="K823" s="206"/>
      <c r="L823" s="206"/>
      <c r="M823" s="206"/>
      <c r="N823" s="206"/>
      <c r="O823" s="206"/>
      <c r="P823" s="206"/>
      <c r="Q823" s="206"/>
      <c r="R823" s="206"/>
      <c r="S823" s="206"/>
      <c r="T823" s="206"/>
      <c r="U823" s="206"/>
      <c r="V823" s="206"/>
      <c r="W823" s="206"/>
      <c r="X823" s="206"/>
      <c r="Y823" s="206"/>
      <c r="Z823" s="206"/>
    </row>
    <row r="824" customFormat="false" ht="15" hidden="false" customHeight="false" outlineLevel="0" collapsed="false">
      <c r="A824" s="189" t="s">
        <v>1034</v>
      </c>
      <c r="B824" s="190" t="s">
        <v>320</v>
      </c>
      <c r="C824" s="189" t="s">
        <v>321</v>
      </c>
      <c r="D824" s="190" t="s">
        <v>152</v>
      </c>
      <c r="E824" s="191" t="n">
        <v>1</v>
      </c>
      <c r="F824" s="192" t="n">
        <v>753.08</v>
      </c>
      <c r="G824" s="192" t="n">
        <v>753.08</v>
      </c>
      <c r="H824" s="206"/>
      <c r="I824" s="206"/>
      <c r="J824" s="206"/>
      <c r="K824" s="206"/>
      <c r="L824" s="206"/>
      <c r="M824" s="206"/>
      <c r="N824" s="206"/>
      <c r="O824" s="206"/>
      <c r="P824" s="206"/>
      <c r="Q824" s="206"/>
      <c r="R824" s="206"/>
      <c r="S824" s="206"/>
      <c r="T824" s="206"/>
      <c r="U824" s="206"/>
      <c r="V824" s="206"/>
      <c r="W824" s="206"/>
      <c r="X824" s="206"/>
      <c r="Y824" s="206"/>
      <c r="Z824" s="206"/>
    </row>
    <row r="825" customFormat="false" ht="15" hidden="false" customHeight="false" outlineLevel="0" collapsed="false">
      <c r="A825" s="198" t="s">
        <v>1040</v>
      </c>
      <c r="B825" s="199" t="s">
        <v>1279</v>
      </c>
      <c r="C825" s="198" t="s">
        <v>1273</v>
      </c>
      <c r="D825" s="199" t="s">
        <v>1192</v>
      </c>
      <c r="E825" s="200" t="n">
        <v>1</v>
      </c>
      <c r="F825" s="201" t="n">
        <v>22.45</v>
      </c>
      <c r="G825" s="201" t="n">
        <v>22.45</v>
      </c>
      <c r="H825" s="206"/>
      <c r="I825" s="206"/>
      <c r="J825" s="206"/>
      <c r="K825" s="206"/>
      <c r="L825" s="206"/>
      <c r="M825" s="206"/>
      <c r="N825" s="206"/>
      <c r="O825" s="206"/>
      <c r="P825" s="206"/>
      <c r="Q825" s="206"/>
      <c r="R825" s="206"/>
      <c r="S825" s="206"/>
      <c r="T825" s="206"/>
      <c r="U825" s="206"/>
      <c r="V825" s="206"/>
      <c r="W825" s="206"/>
      <c r="X825" s="206"/>
      <c r="Y825" s="206"/>
      <c r="Z825" s="206"/>
    </row>
    <row r="826" customFormat="false" ht="15" hidden="false" customHeight="false" outlineLevel="0" collapsed="false">
      <c r="A826" s="198" t="s">
        <v>1040</v>
      </c>
      <c r="B826" s="199" t="s">
        <v>1248</v>
      </c>
      <c r="C826" s="198" t="s">
        <v>1249</v>
      </c>
      <c r="D826" s="199" t="s">
        <v>1192</v>
      </c>
      <c r="E826" s="200" t="n">
        <v>1</v>
      </c>
      <c r="F826" s="201" t="n">
        <v>16.28</v>
      </c>
      <c r="G826" s="201" t="n">
        <v>16.28</v>
      </c>
      <c r="H826" s="206"/>
      <c r="I826" s="206"/>
      <c r="J826" s="206"/>
      <c r="K826" s="206"/>
      <c r="L826" s="206"/>
      <c r="M826" s="206"/>
      <c r="N826" s="206"/>
      <c r="O826" s="206"/>
      <c r="P826" s="206"/>
      <c r="Q826" s="206"/>
      <c r="R826" s="206"/>
      <c r="S826" s="206"/>
      <c r="T826" s="206"/>
      <c r="U826" s="206"/>
      <c r="V826" s="206"/>
      <c r="W826" s="206"/>
      <c r="X826" s="206"/>
      <c r="Y826" s="206"/>
      <c r="Z826" s="206"/>
    </row>
    <row r="827" customFormat="false" ht="15" hidden="false" customHeight="false" outlineLevel="0" collapsed="false">
      <c r="A827" s="202" t="s">
        <v>1043</v>
      </c>
      <c r="B827" s="203" t="s">
        <v>1835</v>
      </c>
      <c r="C827" s="202" t="s">
        <v>1836</v>
      </c>
      <c r="D827" s="203" t="s">
        <v>1483</v>
      </c>
      <c r="E827" s="204" t="n">
        <v>1</v>
      </c>
      <c r="F827" s="205" t="n">
        <v>714.35</v>
      </c>
      <c r="G827" s="205" t="n">
        <v>714.35</v>
      </c>
      <c r="H827" s="206"/>
      <c r="I827" s="206"/>
      <c r="J827" s="206"/>
      <c r="K827" s="206"/>
      <c r="L827" s="206"/>
      <c r="M827" s="206"/>
      <c r="N827" s="206"/>
      <c r="O827" s="206"/>
      <c r="P827" s="206"/>
      <c r="Q827" s="206"/>
      <c r="R827" s="206"/>
      <c r="S827" s="206"/>
      <c r="T827" s="206"/>
      <c r="U827" s="206"/>
      <c r="V827" s="206"/>
      <c r="W827" s="206"/>
      <c r="X827" s="206"/>
      <c r="Y827" s="206"/>
      <c r="Z827" s="206"/>
    </row>
    <row r="828" customFormat="false" ht="15" hidden="false" customHeight="false" outlineLevel="0" collapsed="false">
      <c r="A828" s="193"/>
      <c r="B828" s="194"/>
      <c r="C828" s="193"/>
      <c r="D828" s="193"/>
      <c r="E828" s="195"/>
      <c r="F828" s="196"/>
      <c r="G828" s="196"/>
      <c r="H828" s="206"/>
      <c r="I828" s="206"/>
      <c r="J828" s="206"/>
      <c r="K828" s="206"/>
      <c r="L828" s="206"/>
      <c r="M828" s="206"/>
      <c r="N828" s="206"/>
      <c r="O828" s="206"/>
      <c r="P828" s="206"/>
      <c r="Q828" s="206"/>
      <c r="R828" s="206"/>
      <c r="S828" s="206"/>
      <c r="T828" s="206"/>
      <c r="U828" s="206"/>
      <c r="V828" s="206"/>
      <c r="W828" s="206"/>
      <c r="X828" s="206"/>
      <c r="Y828" s="206"/>
      <c r="Z828" s="206"/>
    </row>
    <row r="829" customFormat="false" ht="15" hidden="false" customHeight="false" outlineLevel="0" collapsed="false">
      <c r="A829" s="183" t="s">
        <v>1837</v>
      </c>
      <c r="B829" s="184" t="s">
        <v>1028</v>
      </c>
      <c r="C829" s="183" t="s">
        <v>1029</v>
      </c>
      <c r="D829" s="184" t="s">
        <v>1030</v>
      </c>
      <c r="E829" s="185" t="s">
        <v>1031</v>
      </c>
      <c r="F829" s="197" t="s">
        <v>1032</v>
      </c>
      <c r="G829" s="197" t="s">
        <v>1033</v>
      </c>
      <c r="H829" s="206"/>
      <c r="I829" s="206"/>
      <c r="J829" s="206"/>
      <c r="K829" s="206"/>
      <c r="L829" s="206"/>
      <c r="M829" s="206"/>
      <c r="N829" s="206"/>
      <c r="O829" s="206"/>
      <c r="P829" s="206"/>
      <c r="Q829" s="206"/>
      <c r="R829" s="206"/>
      <c r="S829" s="206"/>
      <c r="T829" s="206"/>
      <c r="U829" s="206"/>
      <c r="V829" s="206"/>
      <c r="W829" s="206"/>
      <c r="X829" s="206"/>
      <c r="Y829" s="206"/>
      <c r="Z829" s="206"/>
    </row>
    <row r="830" customFormat="false" ht="15" hidden="false" customHeight="false" outlineLevel="0" collapsed="false">
      <c r="A830" s="189" t="s">
        <v>1034</v>
      </c>
      <c r="B830" s="190" t="s">
        <v>325</v>
      </c>
      <c r="C830" s="189" t="s">
        <v>1838</v>
      </c>
      <c r="D830" s="190" t="s">
        <v>1100</v>
      </c>
      <c r="E830" s="191" t="n">
        <v>1</v>
      </c>
      <c r="F830" s="192" t="n">
        <v>0.34</v>
      </c>
      <c r="G830" s="192" t="n">
        <v>0.34</v>
      </c>
      <c r="H830" s="206"/>
      <c r="I830" s="206"/>
      <c r="J830" s="206"/>
      <c r="K830" s="206"/>
      <c r="L830" s="206"/>
      <c r="M830" s="206"/>
      <c r="N830" s="206"/>
      <c r="O830" s="206"/>
      <c r="P830" s="206"/>
      <c r="Q830" s="206"/>
      <c r="R830" s="206"/>
      <c r="S830" s="206"/>
      <c r="T830" s="206"/>
      <c r="U830" s="206"/>
      <c r="V830" s="206"/>
      <c r="W830" s="206"/>
      <c r="X830" s="206"/>
      <c r="Y830" s="206"/>
      <c r="Z830" s="206"/>
    </row>
    <row r="831" customFormat="false" ht="15" hidden="false" customHeight="false" outlineLevel="0" collapsed="false">
      <c r="A831" s="198" t="s">
        <v>1040</v>
      </c>
      <c r="B831" s="199" t="s">
        <v>1839</v>
      </c>
      <c r="C831" s="198" t="s">
        <v>1840</v>
      </c>
      <c r="D831" s="199" t="s">
        <v>1220</v>
      </c>
      <c r="E831" s="200" t="n">
        <v>0.0006</v>
      </c>
      <c r="F831" s="201" t="n">
        <v>61.14</v>
      </c>
      <c r="G831" s="201" t="n">
        <v>0.14</v>
      </c>
      <c r="H831" s="206"/>
      <c r="I831" s="206"/>
      <c r="J831" s="206"/>
      <c r="K831" s="206"/>
      <c r="L831" s="206"/>
      <c r="M831" s="206"/>
      <c r="N831" s="206"/>
      <c r="O831" s="206"/>
      <c r="P831" s="206"/>
      <c r="Q831" s="206"/>
      <c r="R831" s="206"/>
      <c r="S831" s="206"/>
      <c r="T831" s="206"/>
      <c r="U831" s="206"/>
      <c r="V831" s="206"/>
      <c r="W831" s="206"/>
      <c r="X831" s="206"/>
      <c r="Y831" s="206"/>
      <c r="Z831" s="206"/>
    </row>
    <row r="832" customFormat="false" ht="15" hidden="false" customHeight="false" outlineLevel="0" collapsed="false">
      <c r="A832" s="198" t="s">
        <v>1040</v>
      </c>
      <c r="B832" s="199" t="s">
        <v>1841</v>
      </c>
      <c r="C832" s="198" t="s">
        <v>1842</v>
      </c>
      <c r="D832" s="199" t="s">
        <v>1223</v>
      </c>
      <c r="E832" s="200" t="n">
        <v>0.0024</v>
      </c>
      <c r="F832" s="201" t="n">
        <v>191.74</v>
      </c>
      <c r="G832" s="201" t="n">
        <v>0.11</v>
      </c>
      <c r="H832" s="206"/>
      <c r="I832" s="206"/>
      <c r="J832" s="206"/>
      <c r="K832" s="206"/>
      <c r="L832" s="206"/>
      <c r="M832" s="206"/>
      <c r="N832" s="206"/>
      <c r="O832" s="206"/>
      <c r="P832" s="206"/>
      <c r="Q832" s="206"/>
      <c r="R832" s="206"/>
      <c r="S832" s="206"/>
      <c r="T832" s="206"/>
      <c r="U832" s="206"/>
      <c r="V832" s="206"/>
      <c r="W832" s="206"/>
      <c r="X832" s="206"/>
      <c r="Y832" s="206"/>
      <c r="Z832" s="206"/>
    </row>
    <row r="833" customFormat="false" ht="15" hidden="false" customHeight="false" outlineLevel="0" collapsed="false">
      <c r="A833" s="198" t="s">
        <v>1040</v>
      </c>
      <c r="B833" s="199" t="s">
        <v>1523</v>
      </c>
      <c r="C833" s="198" t="s">
        <v>1524</v>
      </c>
      <c r="D833" s="199" t="s">
        <v>25</v>
      </c>
      <c r="E833" s="200" t="n">
        <v>0.003</v>
      </c>
      <c r="F833" s="201" t="n">
        <v>19.86</v>
      </c>
      <c r="G833" s="201" t="n">
        <v>0.05</v>
      </c>
      <c r="H833" s="206"/>
      <c r="I833" s="206"/>
      <c r="J833" s="206"/>
      <c r="K833" s="206"/>
      <c r="L833" s="206"/>
      <c r="M833" s="206"/>
      <c r="N833" s="206"/>
      <c r="O833" s="206"/>
      <c r="P833" s="206"/>
      <c r="Q833" s="206"/>
      <c r="R833" s="206"/>
      <c r="S833" s="206"/>
      <c r="T833" s="206"/>
      <c r="U833" s="206"/>
      <c r="V833" s="206"/>
      <c r="W833" s="206"/>
      <c r="X833" s="206"/>
      <c r="Y833" s="206"/>
      <c r="Z833" s="206"/>
    </row>
    <row r="834" customFormat="false" ht="15" hidden="false" customHeight="false" outlineLevel="0" collapsed="false">
      <c r="A834" s="198" t="s">
        <v>1040</v>
      </c>
      <c r="B834" s="199" t="s">
        <v>1274</v>
      </c>
      <c r="C834" s="198" t="s">
        <v>1249</v>
      </c>
      <c r="D834" s="199" t="s">
        <v>25</v>
      </c>
      <c r="E834" s="200" t="n">
        <v>0.003</v>
      </c>
      <c r="F834" s="201" t="n">
        <v>16.21</v>
      </c>
      <c r="G834" s="201" t="n">
        <v>0.04</v>
      </c>
      <c r="H834" s="206"/>
      <c r="I834" s="206"/>
      <c r="J834" s="206"/>
      <c r="K834" s="206"/>
      <c r="L834" s="206"/>
      <c r="M834" s="206"/>
      <c r="N834" s="206"/>
      <c r="O834" s="206"/>
      <c r="P834" s="206"/>
      <c r="Q834" s="206"/>
      <c r="R834" s="206"/>
      <c r="S834" s="206"/>
      <c r="T834" s="206"/>
      <c r="U834" s="206"/>
      <c r="V834" s="206"/>
      <c r="W834" s="206"/>
      <c r="X834" s="206"/>
      <c r="Y834" s="206"/>
      <c r="Z834" s="206"/>
    </row>
    <row r="835" customFormat="false" ht="15" hidden="false" customHeight="false" outlineLevel="0" collapsed="false">
      <c r="A835" s="193"/>
      <c r="B835" s="194"/>
      <c r="C835" s="193"/>
      <c r="D835" s="193"/>
      <c r="E835" s="195"/>
      <c r="F835" s="196"/>
      <c r="G835" s="196"/>
      <c r="H835" s="206"/>
      <c r="I835" s="206"/>
      <c r="J835" s="206"/>
      <c r="K835" s="206"/>
      <c r="L835" s="206"/>
      <c r="M835" s="206"/>
      <c r="N835" s="206"/>
      <c r="O835" s="206"/>
      <c r="P835" s="206"/>
      <c r="Q835" s="206"/>
      <c r="R835" s="206"/>
      <c r="S835" s="206"/>
      <c r="T835" s="206"/>
      <c r="U835" s="206"/>
      <c r="V835" s="206"/>
      <c r="W835" s="206"/>
      <c r="X835" s="206"/>
      <c r="Y835" s="206"/>
      <c r="Z835" s="206"/>
    </row>
    <row r="836" customFormat="false" ht="15" hidden="false" customHeight="false" outlineLevel="0" collapsed="false">
      <c r="A836" s="183" t="s">
        <v>1843</v>
      </c>
      <c r="B836" s="184" t="s">
        <v>1028</v>
      </c>
      <c r="C836" s="183" t="s">
        <v>1029</v>
      </c>
      <c r="D836" s="184" t="s">
        <v>1030</v>
      </c>
      <c r="E836" s="185" t="s">
        <v>1031</v>
      </c>
      <c r="F836" s="197" t="s">
        <v>1032</v>
      </c>
      <c r="G836" s="197" t="s">
        <v>1033</v>
      </c>
      <c r="H836" s="206"/>
      <c r="I836" s="206"/>
      <c r="J836" s="206"/>
      <c r="K836" s="206"/>
      <c r="L836" s="206"/>
      <c r="M836" s="206"/>
      <c r="N836" s="206"/>
      <c r="O836" s="206"/>
      <c r="P836" s="206"/>
      <c r="Q836" s="206"/>
      <c r="R836" s="206"/>
      <c r="S836" s="206"/>
      <c r="T836" s="206"/>
      <c r="U836" s="206"/>
      <c r="V836" s="206"/>
      <c r="W836" s="206"/>
      <c r="X836" s="206"/>
      <c r="Y836" s="206"/>
      <c r="Z836" s="206"/>
    </row>
    <row r="837" customFormat="false" ht="15" hidden="false" customHeight="false" outlineLevel="0" collapsed="false">
      <c r="A837" s="189" t="s">
        <v>1034</v>
      </c>
      <c r="B837" s="190" t="s">
        <v>328</v>
      </c>
      <c r="C837" s="189" t="s">
        <v>1844</v>
      </c>
      <c r="D837" s="190" t="s">
        <v>1100</v>
      </c>
      <c r="E837" s="191" t="n">
        <v>1</v>
      </c>
      <c r="F837" s="192" t="n">
        <v>2.04</v>
      </c>
      <c r="G837" s="192" t="n">
        <v>2.04</v>
      </c>
      <c r="H837" s="206"/>
      <c r="I837" s="206"/>
      <c r="J837" s="206"/>
      <c r="K837" s="206"/>
      <c r="L837" s="206"/>
      <c r="M837" s="206"/>
      <c r="N837" s="206"/>
      <c r="O837" s="206"/>
      <c r="P837" s="206"/>
      <c r="Q837" s="206"/>
      <c r="R837" s="206"/>
      <c r="S837" s="206"/>
      <c r="T837" s="206"/>
      <c r="U837" s="206"/>
      <c r="V837" s="206"/>
      <c r="W837" s="206"/>
      <c r="X837" s="206"/>
      <c r="Y837" s="206"/>
      <c r="Z837" s="206"/>
    </row>
    <row r="838" customFormat="false" ht="15" hidden="false" customHeight="false" outlineLevel="0" collapsed="false">
      <c r="A838" s="198" t="s">
        <v>1040</v>
      </c>
      <c r="B838" s="199" t="s">
        <v>1845</v>
      </c>
      <c r="C838" s="198" t="s">
        <v>1846</v>
      </c>
      <c r="D838" s="199" t="s">
        <v>1220</v>
      </c>
      <c r="E838" s="200" t="n">
        <v>0.001</v>
      </c>
      <c r="F838" s="201" t="n">
        <v>48.81</v>
      </c>
      <c r="G838" s="201" t="n">
        <v>0.29</v>
      </c>
      <c r="H838" s="206"/>
      <c r="I838" s="206"/>
      <c r="J838" s="206"/>
      <c r="K838" s="206"/>
      <c r="L838" s="206"/>
      <c r="M838" s="206"/>
      <c r="N838" s="206"/>
      <c r="O838" s="206"/>
      <c r="P838" s="206"/>
      <c r="Q838" s="206"/>
      <c r="R838" s="206"/>
      <c r="S838" s="206"/>
      <c r="T838" s="206"/>
      <c r="U838" s="206"/>
      <c r="V838" s="206"/>
      <c r="W838" s="206"/>
      <c r="X838" s="206"/>
      <c r="Y838" s="206"/>
      <c r="Z838" s="206"/>
    </row>
    <row r="839" customFormat="false" ht="15" hidden="false" customHeight="false" outlineLevel="0" collapsed="false">
      <c r="A839" s="198" t="s">
        <v>1040</v>
      </c>
      <c r="B839" s="199" t="s">
        <v>1847</v>
      </c>
      <c r="C839" s="198" t="s">
        <v>1848</v>
      </c>
      <c r="D839" s="199" t="s">
        <v>1220</v>
      </c>
      <c r="E839" s="200" t="n">
        <v>0.0001</v>
      </c>
      <c r="F839" s="201" t="n">
        <v>183.02</v>
      </c>
      <c r="G839" s="201" t="n">
        <v>0.36</v>
      </c>
      <c r="H839" s="206"/>
      <c r="I839" s="206"/>
      <c r="J839" s="206"/>
      <c r="K839" s="206"/>
      <c r="L839" s="206"/>
      <c r="M839" s="206"/>
      <c r="N839" s="206"/>
      <c r="O839" s="206"/>
      <c r="P839" s="206"/>
      <c r="Q839" s="206"/>
      <c r="R839" s="206"/>
      <c r="S839" s="206"/>
      <c r="T839" s="206"/>
      <c r="U839" s="206"/>
      <c r="V839" s="206"/>
      <c r="W839" s="206"/>
      <c r="X839" s="206"/>
      <c r="Y839" s="206"/>
      <c r="Z839" s="206"/>
    </row>
    <row r="840" customFormat="false" ht="15" hidden="false" customHeight="false" outlineLevel="0" collapsed="false">
      <c r="A840" s="198" t="s">
        <v>1040</v>
      </c>
      <c r="B840" s="199" t="s">
        <v>1849</v>
      </c>
      <c r="C840" s="198" t="s">
        <v>1850</v>
      </c>
      <c r="D840" s="199" t="s">
        <v>1220</v>
      </c>
      <c r="E840" s="200" t="n">
        <v>0.002</v>
      </c>
      <c r="F840" s="201" t="n">
        <v>51.08</v>
      </c>
      <c r="G840" s="201" t="n">
        <v>0.35</v>
      </c>
      <c r="H840" s="206"/>
      <c r="I840" s="206"/>
      <c r="J840" s="206"/>
      <c r="K840" s="206"/>
      <c r="L840" s="206"/>
      <c r="M840" s="206"/>
      <c r="N840" s="206"/>
      <c r="O840" s="206"/>
      <c r="P840" s="206"/>
      <c r="Q840" s="206"/>
      <c r="R840" s="206"/>
      <c r="S840" s="206"/>
      <c r="T840" s="206"/>
      <c r="U840" s="206"/>
      <c r="V840" s="206"/>
      <c r="W840" s="206"/>
      <c r="X840" s="206"/>
      <c r="Y840" s="206"/>
      <c r="Z840" s="206"/>
    </row>
    <row r="841" customFormat="false" ht="15" hidden="false" customHeight="false" outlineLevel="0" collapsed="false">
      <c r="A841" s="198" t="s">
        <v>1040</v>
      </c>
      <c r="B841" s="199" t="s">
        <v>1851</v>
      </c>
      <c r="C841" s="198" t="s">
        <v>1852</v>
      </c>
      <c r="D841" s="199" t="s">
        <v>1223</v>
      </c>
      <c r="E841" s="200" t="n">
        <v>0.007</v>
      </c>
      <c r="F841" s="201" t="n">
        <v>235.78</v>
      </c>
      <c r="G841" s="201" t="n">
        <v>0.02</v>
      </c>
      <c r="H841" s="206"/>
      <c r="I841" s="206"/>
      <c r="J841" s="206"/>
      <c r="K841" s="206"/>
      <c r="L841" s="206"/>
      <c r="M841" s="206"/>
      <c r="N841" s="206"/>
      <c r="O841" s="206"/>
      <c r="P841" s="206"/>
      <c r="Q841" s="206"/>
      <c r="R841" s="206"/>
      <c r="S841" s="206"/>
      <c r="T841" s="206"/>
      <c r="U841" s="206"/>
      <c r="V841" s="206"/>
      <c r="W841" s="206"/>
      <c r="X841" s="206"/>
      <c r="Y841" s="206"/>
      <c r="Z841" s="206"/>
    </row>
    <row r="842" customFormat="false" ht="15" hidden="false" customHeight="false" outlineLevel="0" collapsed="false">
      <c r="A842" s="198" t="s">
        <v>1040</v>
      </c>
      <c r="B842" s="199" t="s">
        <v>1853</v>
      </c>
      <c r="C842" s="198" t="s">
        <v>1854</v>
      </c>
      <c r="D842" s="199" t="s">
        <v>1223</v>
      </c>
      <c r="E842" s="200" t="n">
        <v>0.008</v>
      </c>
      <c r="F842" s="201" t="n">
        <v>73.78</v>
      </c>
      <c r="G842" s="201" t="n">
        <v>0.59</v>
      </c>
      <c r="H842" s="206"/>
      <c r="I842" s="206"/>
      <c r="J842" s="206"/>
      <c r="K842" s="206"/>
      <c r="L842" s="206"/>
      <c r="M842" s="206"/>
      <c r="N842" s="206"/>
      <c r="O842" s="206"/>
      <c r="P842" s="206"/>
      <c r="Q842" s="206"/>
      <c r="R842" s="206"/>
      <c r="S842" s="206"/>
      <c r="T842" s="206"/>
      <c r="U842" s="206"/>
      <c r="V842" s="206"/>
      <c r="W842" s="206"/>
      <c r="X842" s="206"/>
      <c r="Y842" s="206"/>
      <c r="Z842" s="206"/>
    </row>
    <row r="843" customFormat="false" ht="15" hidden="false" customHeight="false" outlineLevel="0" collapsed="false">
      <c r="A843" s="198" t="s">
        <v>1040</v>
      </c>
      <c r="B843" s="199" t="s">
        <v>1855</v>
      </c>
      <c r="C843" s="198" t="s">
        <v>1856</v>
      </c>
      <c r="D843" s="199" t="s">
        <v>1223</v>
      </c>
      <c r="E843" s="200" t="n">
        <v>0.006</v>
      </c>
      <c r="F843" s="201" t="n">
        <v>311.57</v>
      </c>
      <c r="G843" s="201" t="n">
        <v>0.31</v>
      </c>
      <c r="H843" s="206"/>
      <c r="I843" s="206"/>
      <c r="J843" s="206"/>
      <c r="K843" s="206"/>
      <c r="L843" s="206"/>
      <c r="M843" s="206"/>
      <c r="N843" s="206"/>
      <c r="O843" s="206"/>
      <c r="P843" s="206"/>
      <c r="Q843" s="206"/>
      <c r="R843" s="206"/>
      <c r="S843" s="206"/>
      <c r="T843" s="206"/>
      <c r="U843" s="206"/>
      <c r="V843" s="206"/>
      <c r="W843" s="206"/>
      <c r="X843" s="206"/>
      <c r="Y843" s="206"/>
      <c r="Z843" s="206"/>
    </row>
    <row r="844" customFormat="false" ht="15" hidden="false" customHeight="false" outlineLevel="0" collapsed="false">
      <c r="A844" s="198" t="s">
        <v>1040</v>
      </c>
      <c r="B844" s="199" t="s">
        <v>1274</v>
      </c>
      <c r="C844" s="198" t="s">
        <v>1249</v>
      </c>
      <c r="D844" s="199" t="s">
        <v>25</v>
      </c>
      <c r="E844" s="200" t="n">
        <v>0.008</v>
      </c>
      <c r="F844" s="201" t="n">
        <v>16.21</v>
      </c>
      <c r="G844" s="201" t="n">
        <v>0.12</v>
      </c>
      <c r="H844" s="206"/>
      <c r="I844" s="206"/>
      <c r="J844" s="206"/>
      <c r="K844" s="206"/>
      <c r="L844" s="206"/>
      <c r="M844" s="206"/>
      <c r="N844" s="206"/>
      <c r="O844" s="206"/>
      <c r="P844" s="206"/>
      <c r="Q844" s="206"/>
      <c r="R844" s="206"/>
      <c r="S844" s="206"/>
      <c r="T844" s="206"/>
      <c r="U844" s="206"/>
      <c r="V844" s="206"/>
      <c r="W844" s="206"/>
      <c r="X844" s="206"/>
      <c r="Y844" s="206"/>
      <c r="Z844" s="206"/>
    </row>
    <row r="845" customFormat="false" ht="15" hidden="false" customHeight="false" outlineLevel="0" collapsed="false">
      <c r="A845" s="193"/>
      <c r="B845" s="194"/>
      <c r="C845" s="193"/>
      <c r="D845" s="193"/>
      <c r="E845" s="195"/>
      <c r="F845" s="196"/>
      <c r="G845" s="196"/>
      <c r="H845" s="206"/>
      <c r="I845" s="206"/>
      <c r="J845" s="206"/>
      <c r="K845" s="206"/>
      <c r="L845" s="206"/>
      <c r="M845" s="206"/>
      <c r="N845" s="206"/>
      <c r="O845" s="206"/>
      <c r="P845" s="206"/>
      <c r="Q845" s="206"/>
      <c r="R845" s="206"/>
      <c r="S845" s="206"/>
      <c r="T845" s="206"/>
      <c r="U845" s="206"/>
      <c r="V845" s="206"/>
      <c r="W845" s="206"/>
      <c r="X845" s="206"/>
      <c r="Y845" s="206"/>
      <c r="Z845" s="206"/>
    </row>
    <row r="846" customFormat="false" ht="15" hidden="false" customHeight="false" outlineLevel="0" collapsed="false">
      <c r="A846" s="183" t="s">
        <v>1857</v>
      </c>
      <c r="B846" s="184" t="s">
        <v>1028</v>
      </c>
      <c r="C846" s="183" t="s">
        <v>1029</v>
      </c>
      <c r="D846" s="184" t="s">
        <v>1030</v>
      </c>
      <c r="E846" s="185" t="s">
        <v>1031</v>
      </c>
      <c r="F846" s="197" t="s">
        <v>1032</v>
      </c>
      <c r="G846" s="197" t="s">
        <v>1033</v>
      </c>
      <c r="H846" s="206"/>
      <c r="I846" s="206"/>
      <c r="J846" s="206"/>
      <c r="K846" s="206"/>
      <c r="L846" s="206"/>
      <c r="M846" s="206"/>
      <c r="N846" s="206"/>
      <c r="O846" s="206"/>
      <c r="P846" s="206"/>
      <c r="Q846" s="206"/>
      <c r="R846" s="206"/>
      <c r="S846" s="206"/>
      <c r="T846" s="206"/>
      <c r="U846" s="206"/>
      <c r="V846" s="206"/>
      <c r="W846" s="206"/>
      <c r="X846" s="206"/>
      <c r="Y846" s="206"/>
      <c r="Z846" s="206"/>
    </row>
    <row r="847" customFormat="false" ht="15" hidden="false" customHeight="false" outlineLevel="0" collapsed="false">
      <c r="A847" s="189" t="s">
        <v>1034</v>
      </c>
      <c r="B847" s="190" t="s">
        <v>331</v>
      </c>
      <c r="C847" s="189" t="s">
        <v>1858</v>
      </c>
      <c r="D847" s="190" t="s">
        <v>1100</v>
      </c>
      <c r="E847" s="191" t="n">
        <v>1</v>
      </c>
      <c r="F847" s="192" t="n">
        <v>85.87</v>
      </c>
      <c r="G847" s="192" t="n">
        <v>85.87</v>
      </c>
      <c r="H847" s="206"/>
      <c r="I847" s="206"/>
      <c r="J847" s="206"/>
      <c r="K847" s="206"/>
      <c r="L847" s="206"/>
      <c r="M847" s="206"/>
      <c r="N847" s="206"/>
      <c r="O847" s="206"/>
      <c r="P847" s="206"/>
      <c r="Q847" s="206"/>
      <c r="R847" s="206"/>
      <c r="S847" s="206"/>
      <c r="T847" s="206"/>
      <c r="U847" s="206"/>
      <c r="V847" s="206"/>
      <c r="W847" s="206"/>
      <c r="X847" s="206"/>
      <c r="Y847" s="206"/>
      <c r="Z847" s="206"/>
    </row>
    <row r="848" customFormat="false" ht="15" hidden="false" customHeight="false" outlineLevel="0" collapsed="false">
      <c r="A848" s="198" t="s">
        <v>1040</v>
      </c>
      <c r="B848" s="199" t="s">
        <v>1859</v>
      </c>
      <c r="C848" s="198" t="s">
        <v>1860</v>
      </c>
      <c r="D848" s="199" t="s">
        <v>1220</v>
      </c>
      <c r="E848" s="200" t="n">
        <v>0.0069</v>
      </c>
      <c r="F848" s="201" t="n">
        <v>0.58</v>
      </c>
      <c r="G848" s="201" t="n">
        <v>0.09</v>
      </c>
      <c r="H848" s="206"/>
      <c r="I848" s="206"/>
      <c r="J848" s="206"/>
      <c r="K848" s="206"/>
      <c r="L848" s="206"/>
      <c r="M848" s="206"/>
      <c r="N848" s="206"/>
      <c r="O848" s="206"/>
      <c r="P848" s="206"/>
      <c r="Q848" s="206"/>
      <c r="R848" s="206"/>
      <c r="S848" s="206"/>
      <c r="T848" s="206"/>
      <c r="U848" s="206"/>
      <c r="V848" s="206"/>
      <c r="W848" s="206"/>
      <c r="X848" s="206"/>
      <c r="Y848" s="206"/>
      <c r="Z848" s="206"/>
    </row>
    <row r="849" customFormat="false" ht="15" hidden="false" customHeight="false" outlineLevel="0" collapsed="false">
      <c r="A849" s="198" t="s">
        <v>1040</v>
      </c>
      <c r="B849" s="199" t="s">
        <v>1861</v>
      </c>
      <c r="C849" s="198" t="s">
        <v>1862</v>
      </c>
      <c r="D849" s="199" t="s">
        <v>1220</v>
      </c>
      <c r="E849" s="200" t="n">
        <v>0.0037</v>
      </c>
      <c r="F849" s="201" t="n">
        <v>12.09</v>
      </c>
      <c r="G849" s="201" t="n">
        <v>0.08</v>
      </c>
      <c r="H849" s="206"/>
      <c r="I849" s="206"/>
      <c r="J849" s="206"/>
      <c r="K849" s="206"/>
      <c r="L849" s="206"/>
      <c r="M849" s="206"/>
      <c r="N849" s="206"/>
      <c r="O849" s="206"/>
      <c r="P849" s="206"/>
      <c r="Q849" s="206"/>
      <c r="R849" s="206"/>
      <c r="S849" s="206"/>
      <c r="T849" s="206"/>
      <c r="U849" s="206"/>
      <c r="V849" s="206"/>
      <c r="W849" s="206"/>
      <c r="X849" s="206"/>
      <c r="Y849" s="206"/>
      <c r="Z849" s="206"/>
    </row>
    <row r="850" customFormat="false" ht="15" hidden="false" customHeight="false" outlineLevel="0" collapsed="false">
      <c r="A850" s="198" t="s">
        <v>1040</v>
      </c>
      <c r="B850" s="199" t="s">
        <v>1863</v>
      </c>
      <c r="C850" s="198" t="s">
        <v>1864</v>
      </c>
      <c r="D850" s="199" t="s">
        <v>1223</v>
      </c>
      <c r="E850" s="200" t="n">
        <v>0.1665</v>
      </c>
      <c r="F850" s="201" t="n">
        <v>0.76</v>
      </c>
      <c r="G850" s="201" t="n">
        <v>0.12</v>
      </c>
      <c r="H850" s="206"/>
      <c r="I850" s="206"/>
      <c r="J850" s="206"/>
      <c r="K850" s="206"/>
      <c r="L850" s="206"/>
      <c r="M850" s="206"/>
      <c r="N850" s="206"/>
      <c r="O850" s="206"/>
      <c r="P850" s="206"/>
      <c r="Q850" s="206"/>
      <c r="R850" s="206"/>
      <c r="S850" s="206"/>
      <c r="T850" s="206"/>
      <c r="U850" s="206"/>
      <c r="V850" s="206"/>
      <c r="W850" s="206"/>
      <c r="X850" s="206"/>
      <c r="Y850" s="206"/>
      <c r="Z850" s="206"/>
    </row>
    <row r="851" customFormat="false" ht="15" hidden="false" customHeight="false" outlineLevel="0" collapsed="false">
      <c r="A851" s="198" t="s">
        <v>1040</v>
      </c>
      <c r="B851" s="199" t="s">
        <v>1865</v>
      </c>
      <c r="C851" s="198" t="s">
        <v>1866</v>
      </c>
      <c r="D851" s="199" t="s">
        <v>1223</v>
      </c>
      <c r="E851" s="200" t="n">
        <v>0.1696</v>
      </c>
      <c r="F851" s="201" t="n">
        <v>12.56</v>
      </c>
      <c r="G851" s="201" t="n">
        <v>0.04</v>
      </c>
      <c r="H851" s="206"/>
      <c r="I851" s="206"/>
      <c r="J851" s="206"/>
      <c r="K851" s="206"/>
      <c r="L851" s="206"/>
      <c r="M851" s="206"/>
      <c r="N851" s="206"/>
      <c r="O851" s="206"/>
      <c r="P851" s="206"/>
      <c r="Q851" s="206"/>
      <c r="R851" s="206"/>
      <c r="S851" s="206"/>
      <c r="T851" s="206"/>
      <c r="U851" s="206"/>
      <c r="V851" s="206"/>
      <c r="W851" s="206"/>
      <c r="X851" s="206"/>
      <c r="Y851" s="206"/>
      <c r="Z851" s="206"/>
    </row>
    <row r="852" customFormat="false" ht="15" hidden="false" customHeight="false" outlineLevel="0" collapsed="false">
      <c r="A852" s="198" t="s">
        <v>1040</v>
      </c>
      <c r="B852" s="199" t="s">
        <v>1867</v>
      </c>
      <c r="C852" s="198" t="s">
        <v>1868</v>
      </c>
      <c r="D852" s="199" t="s">
        <v>25</v>
      </c>
      <c r="E852" s="200" t="n">
        <v>0.3467</v>
      </c>
      <c r="F852" s="201" t="n">
        <v>17.27</v>
      </c>
      <c r="G852" s="201" t="n">
        <v>5.98</v>
      </c>
      <c r="H852" s="206"/>
      <c r="I852" s="206"/>
      <c r="J852" s="206"/>
      <c r="K852" s="206"/>
      <c r="L852" s="206"/>
      <c r="M852" s="206"/>
      <c r="N852" s="206"/>
      <c r="O852" s="206"/>
      <c r="P852" s="206"/>
      <c r="Q852" s="206"/>
      <c r="R852" s="206"/>
      <c r="S852" s="206"/>
      <c r="T852" s="206"/>
      <c r="U852" s="206"/>
      <c r="V852" s="206"/>
      <c r="W852" s="206"/>
      <c r="X852" s="206"/>
      <c r="Y852" s="206"/>
      <c r="Z852" s="206"/>
    </row>
    <row r="853" customFormat="false" ht="15" hidden="false" customHeight="false" outlineLevel="0" collapsed="false">
      <c r="A853" s="198" t="s">
        <v>1040</v>
      </c>
      <c r="B853" s="199" t="s">
        <v>1274</v>
      </c>
      <c r="C853" s="198" t="s">
        <v>1249</v>
      </c>
      <c r="D853" s="199" t="s">
        <v>25</v>
      </c>
      <c r="E853" s="200" t="n">
        <v>0.3467</v>
      </c>
      <c r="F853" s="201" t="n">
        <v>16.21</v>
      </c>
      <c r="G853" s="201" t="n">
        <v>5.62</v>
      </c>
      <c r="H853" s="206"/>
      <c r="I853" s="206"/>
      <c r="J853" s="206"/>
      <c r="K853" s="206"/>
      <c r="L853" s="206"/>
      <c r="M853" s="206"/>
      <c r="N853" s="206"/>
      <c r="O853" s="206"/>
      <c r="P853" s="206"/>
      <c r="Q853" s="206"/>
      <c r="R853" s="206"/>
      <c r="S853" s="206"/>
      <c r="T853" s="206"/>
      <c r="U853" s="206"/>
      <c r="V853" s="206"/>
      <c r="W853" s="206"/>
      <c r="X853" s="206"/>
      <c r="Y853" s="206"/>
      <c r="Z853" s="206"/>
    </row>
    <row r="854" customFormat="false" ht="15" hidden="false" customHeight="false" outlineLevel="0" collapsed="false">
      <c r="A854" s="202" t="s">
        <v>1043</v>
      </c>
      <c r="B854" s="203" t="s">
        <v>1869</v>
      </c>
      <c r="C854" s="202" t="s">
        <v>1870</v>
      </c>
      <c r="D854" s="203" t="s">
        <v>1147</v>
      </c>
      <c r="E854" s="204" t="n">
        <v>0.0568</v>
      </c>
      <c r="F854" s="205" t="n">
        <v>67.32</v>
      </c>
      <c r="G854" s="205" t="n">
        <v>67.52</v>
      </c>
      <c r="H854" s="206"/>
      <c r="I854" s="206"/>
      <c r="J854" s="206"/>
      <c r="K854" s="206"/>
      <c r="L854" s="206"/>
      <c r="M854" s="206"/>
      <c r="N854" s="206"/>
      <c r="O854" s="206"/>
      <c r="P854" s="206"/>
      <c r="Q854" s="206"/>
      <c r="R854" s="206"/>
      <c r="S854" s="206"/>
      <c r="T854" s="206"/>
      <c r="U854" s="206"/>
      <c r="V854" s="206"/>
      <c r="W854" s="206"/>
      <c r="X854" s="206"/>
      <c r="Y854" s="206"/>
      <c r="Z854" s="206"/>
    </row>
    <row r="855" customFormat="false" ht="15" hidden="false" customHeight="false" outlineLevel="0" collapsed="false">
      <c r="A855" s="202" t="s">
        <v>1043</v>
      </c>
      <c r="B855" s="203" t="s">
        <v>1871</v>
      </c>
      <c r="C855" s="202" t="s">
        <v>1872</v>
      </c>
      <c r="D855" s="203" t="s">
        <v>1100</v>
      </c>
      <c r="E855" s="204" t="n">
        <v>1.0031</v>
      </c>
      <c r="F855" s="205" t="n">
        <v>95.84</v>
      </c>
      <c r="G855" s="205" t="n">
        <v>5.44</v>
      </c>
      <c r="H855" s="206"/>
      <c r="I855" s="206"/>
      <c r="J855" s="206"/>
      <c r="K855" s="206"/>
      <c r="L855" s="206"/>
      <c r="M855" s="206"/>
      <c r="N855" s="206"/>
      <c r="O855" s="206"/>
      <c r="P855" s="206"/>
      <c r="Q855" s="206"/>
      <c r="R855" s="206"/>
      <c r="S855" s="206"/>
      <c r="T855" s="206"/>
      <c r="U855" s="206"/>
      <c r="V855" s="206"/>
      <c r="W855" s="206"/>
      <c r="X855" s="206"/>
      <c r="Y855" s="206"/>
      <c r="Z855" s="206"/>
    </row>
    <row r="856" customFormat="false" ht="15" hidden="false" customHeight="false" outlineLevel="0" collapsed="false">
      <c r="A856" s="202" t="s">
        <v>1043</v>
      </c>
      <c r="B856" s="203" t="s">
        <v>1873</v>
      </c>
      <c r="C856" s="202" t="s">
        <v>1874</v>
      </c>
      <c r="D856" s="203" t="s">
        <v>1147</v>
      </c>
      <c r="E856" s="204" t="n">
        <v>0.0109</v>
      </c>
      <c r="F856" s="205" t="n">
        <v>90.65</v>
      </c>
      <c r="G856" s="205" t="n">
        <v>0.98</v>
      </c>
      <c r="H856" s="206"/>
      <c r="I856" s="206"/>
      <c r="J856" s="206"/>
      <c r="K856" s="206"/>
      <c r="L856" s="206"/>
      <c r="M856" s="206"/>
      <c r="N856" s="206"/>
      <c r="O856" s="206"/>
      <c r="P856" s="206"/>
      <c r="Q856" s="206"/>
      <c r="R856" s="206"/>
      <c r="S856" s="206"/>
      <c r="T856" s="206"/>
      <c r="U856" s="206"/>
      <c r="V856" s="206"/>
      <c r="W856" s="206"/>
      <c r="X856" s="206"/>
      <c r="Y856" s="206"/>
      <c r="Z856" s="206"/>
    </row>
    <row r="857" customFormat="false" ht="15" hidden="false" customHeight="false" outlineLevel="0" collapsed="false">
      <c r="A857" s="193"/>
      <c r="B857" s="194"/>
      <c r="C857" s="193"/>
      <c r="D857" s="193"/>
      <c r="E857" s="195"/>
      <c r="F857" s="196"/>
      <c r="G857" s="196"/>
      <c r="H857" s="206"/>
      <c r="I857" s="206"/>
      <c r="J857" s="206"/>
      <c r="K857" s="206"/>
      <c r="L857" s="206"/>
      <c r="M857" s="206"/>
      <c r="N857" s="206"/>
      <c r="O857" s="206"/>
      <c r="P857" s="206"/>
      <c r="Q857" s="206"/>
      <c r="R857" s="206"/>
      <c r="S857" s="206"/>
      <c r="T857" s="206"/>
      <c r="U857" s="206"/>
      <c r="V857" s="206"/>
      <c r="W857" s="206"/>
      <c r="X857" s="206"/>
      <c r="Y857" s="206"/>
      <c r="Z857" s="206"/>
    </row>
    <row r="858" customFormat="false" ht="15" hidden="false" customHeight="false" outlineLevel="0" collapsed="false">
      <c r="A858" s="183" t="s">
        <v>1875</v>
      </c>
      <c r="B858" s="184" t="s">
        <v>1028</v>
      </c>
      <c r="C858" s="183" t="s">
        <v>1029</v>
      </c>
      <c r="D858" s="184" t="s">
        <v>1030</v>
      </c>
      <c r="E858" s="185" t="s">
        <v>1031</v>
      </c>
      <c r="F858" s="197" t="s">
        <v>1032</v>
      </c>
      <c r="G858" s="197" t="s">
        <v>1033</v>
      </c>
      <c r="H858" s="206"/>
      <c r="I858" s="206"/>
      <c r="J858" s="206"/>
      <c r="K858" s="206"/>
      <c r="L858" s="206"/>
      <c r="M858" s="206"/>
      <c r="N858" s="206"/>
      <c r="O858" s="206"/>
      <c r="P858" s="206"/>
      <c r="Q858" s="206"/>
      <c r="R858" s="206"/>
      <c r="S858" s="206"/>
      <c r="T858" s="206"/>
      <c r="U858" s="206"/>
      <c r="V858" s="206"/>
      <c r="W858" s="206"/>
      <c r="X858" s="206"/>
      <c r="Y858" s="206"/>
      <c r="Z858" s="206"/>
    </row>
    <row r="859" customFormat="false" ht="15" hidden="false" customHeight="false" outlineLevel="0" collapsed="false">
      <c r="A859" s="189" t="s">
        <v>1034</v>
      </c>
      <c r="B859" s="190" t="s">
        <v>334</v>
      </c>
      <c r="C859" s="189" t="s">
        <v>1876</v>
      </c>
      <c r="D859" s="190" t="s">
        <v>152</v>
      </c>
      <c r="E859" s="191" t="n">
        <v>1</v>
      </c>
      <c r="F859" s="192" t="n">
        <v>62.96</v>
      </c>
      <c r="G859" s="192" t="n">
        <v>62.96</v>
      </c>
      <c r="H859" s="206"/>
      <c r="I859" s="206"/>
      <c r="J859" s="206"/>
      <c r="K859" s="206"/>
      <c r="L859" s="206"/>
      <c r="M859" s="206"/>
      <c r="N859" s="206"/>
      <c r="O859" s="206"/>
      <c r="P859" s="206"/>
      <c r="Q859" s="206"/>
      <c r="R859" s="206"/>
      <c r="S859" s="206"/>
      <c r="T859" s="206"/>
      <c r="U859" s="206"/>
      <c r="V859" s="206"/>
      <c r="W859" s="206"/>
      <c r="X859" s="206"/>
      <c r="Y859" s="206"/>
      <c r="Z859" s="206"/>
    </row>
    <row r="860" customFormat="false" ht="15" hidden="false" customHeight="false" outlineLevel="0" collapsed="false">
      <c r="A860" s="198" t="s">
        <v>1040</v>
      </c>
      <c r="B860" s="199" t="s">
        <v>1877</v>
      </c>
      <c r="C860" s="198" t="s">
        <v>1878</v>
      </c>
      <c r="D860" s="199" t="s">
        <v>1147</v>
      </c>
      <c r="E860" s="200" t="n">
        <v>0.001</v>
      </c>
      <c r="F860" s="201" t="n">
        <v>598.84</v>
      </c>
      <c r="G860" s="201" t="n">
        <v>0.59</v>
      </c>
      <c r="H860" s="206"/>
      <c r="I860" s="206"/>
      <c r="J860" s="206"/>
      <c r="K860" s="206"/>
      <c r="L860" s="206"/>
      <c r="M860" s="206"/>
      <c r="N860" s="206"/>
      <c r="O860" s="206"/>
      <c r="P860" s="206"/>
      <c r="Q860" s="206"/>
      <c r="R860" s="206"/>
      <c r="S860" s="206"/>
      <c r="T860" s="206"/>
      <c r="U860" s="206"/>
      <c r="V860" s="206"/>
      <c r="W860" s="206"/>
      <c r="X860" s="206"/>
      <c r="Y860" s="206"/>
      <c r="Z860" s="206"/>
    </row>
    <row r="861" customFormat="false" ht="15" hidden="false" customHeight="false" outlineLevel="0" collapsed="false">
      <c r="A861" s="198" t="s">
        <v>1040</v>
      </c>
      <c r="B861" s="199" t="s">
        <v>1272</v>
      </c>
      <c r="C861" s="198" t="s">
        <v>1273</v>
      </c>
      <c r="D861" s="199" t="s">
        <v>25</v>
      </c>
      <c r="E861" s="200" t="n">
        <v>0.394</v>
      </c>
      <c r="F861" s="201" t="n">
        <v>22.37</v>
      </c>
      <c r="G861" s="201" t="n">
        <v>8.81</v>
      </c>
      <c r="H861" s="206"/>
      <c r="I861" s="206"/>
      <c r="J861" s="206"/>
      <c r="K861" s="206"/>
      <c r="L861" s="206"/>
      <c r="M861" s="206"/>
      <c r="N861" s="206"/>
      <c r="O861" s="206"/>
      <c r="P861" s="206"/>
      <c r="Q861" s="206"/>
      <c r="R861" s="206"/>
      <c r="S861" s="206"/>
      <c r="T861" s="206"/>
      <c r="U861" s="206"/>
      <c r="V861" s="206"/>
      <c r="W861" s="206"/>
      <c r="X861" s="206"/>
      <c r="Y861" s="206"/>
      <c r="Z861" s="206"/>
    </row>
    <row r="862" customFormat="false" ht="15" hidden="false" customHeight="false" outlineLevel="0" collapsed="false">
      <c r="A862" s="198" t="s">
        <v>1040</v>
      </c>
      <c r="B862" s="199" t="s">
        <v>1274</v>
      </c>
      <c r="C862" s="198" t="s">
        <v>1249</v>
      </c>
      <c r="D862" s="199" t="s">
        <v>25</v>
      </c>
      <c r="E862" s="200" t="n">
        <v>0.394</v>
      </c>
      <c r="F862" s="201" t="n">
        <v>16.21</v>
      </c>
      <c r="G862" s="201" t="n">
        <v>6.38</v>
      </c>
      <c r="H862" s="206"/>
      <c r="I862" s="206"/>
      <c r="J862" s="206"/>
      <c r="K862" s="206"/>
      <c r="L862" s="206"/>
      <c r="M862" s="206"/>
      <c r="N862" s="206"/>
      <c r="O862" s="206"/>
      <c r="P862" s="206"/>
      <c r="Q862" s="206"/>
      <c r="R862" s="206"/>
      <c r="S862" s="206"/>
      <c r="T862" s="206"/>
      <c r="U862" s="206"/>
      <c r="V862" s="206"/>
      <c r="W862" s="206"/>
      <c r="X862" s="206"/>
      <c r="Y862" s="206"/>
      <c r="Z862" s="206"/>
    </row>
    <row r="863" customFormat="false" ht="15" hidden="false" customHeight="false" outlineLevel="0" collapsed="false">
      <c r="A863" s="202" t="s">
        <v>1043</v>
      </c>
      <c r="B863" s="203" t="s">
        <v>1869</v>
      </c>
      <c r="C863" s="202" t="s">
        <v>1870</v>
      </c>
      <c r="D863" s="203" t="s">
        <v>1147</v>
      </c>
      <c r="E863" s="204" t="n">
        <v>0.007</v>
      </c>
      <c r="F863" s="205" t="n">
        <v>95.84</v>
      </c>
      <c r="G863" s="205" t="n">
        <v>0.67</v>
      </c>
      <c r="H863" s="206"/>
      <c r="I863" s="206"/>
      <c r="J863" s="206"/>
      <c r="K863" s="206"/>
      <c r="L863" s="206"/>
      <c r="M863" s="206"/>
      <c r="N863" s="206"/>
      <c r="O863" s="206"/>
      <c r="P863" s="206"/>
      <c r="Q863" s="206"/>
      <c r="R863" s="206"/>
      <c r="S863" s="206"/>
      <c r="T863" s="206"/>
      <c r="U863" s="206"/>
      <c r="V863" s="206"/>
      <c r="W863" s="206"/>
      <c r="X863" s="206"/>
      <c r="Y863" s="206"/>
      <c r="Z863" s="206"/>
    </row>
    <row r="864" customFormat="false" ht="15" hidden="false" customHeight="false" outlineLevel="0" collapsed="false">
      <c r="A864" s="202" t="s">
        <v>1043</v>
      </c>
      <c r="B864" s="203" t="s">
        <v>1879</v>
      </c>
      <c r="C864" s="202" t="s">
        <v>1880</v>
      </c>
      <c r="D864" s="203" t="s">
        <v>7</v>
      </c>
      <c r="E864" s="204" t="n">
        <v>2.577</v>
      </c>
      <c r="F864" s="205" t="n">
        <v>18.05</v>
      </c>
      <c r="G864" s="205" t="n">
        <v>46.51</v>
      </c>
      <c r="H864" s="206"/>
      <c r="I864" s="206"/>
      <c r="J864" s="206"/>
      <c r="K864" s="206"/>
      <c r="L864" s="206"/>
      <c r="M864" s="206"/>
      <c r="N864" s="206"/>
      <c r="O864" s="206"/>
      <c r="P864" s="206"/>
      <c r="Q864" s="206"/>
      <c r="R864" s="206"/>
      <c r="S864" s="206"/>
      <c r="T864" s="206"/>
      <c r="U864" s="206"/>
      <c r="V864" s="206"/>
      <c r="W864" s="206"/>
      <c r="X864" s="206"/>
      <c r="Y864" s="206"/>
      <c r="Z864" s="206"/>
    </row>
    <row r="865" customFormat="false" ht="15" hidden="false" customHeight="false" outlineLevel="0" collapsed="false">
      <c r="A865" s="193"/>
      <c r="B865" s="194"/>
      <c r="C865" s="193"/>
      <c r="D865" s="193"/>
      <c r="E865" s="195"/>
      <c r="F865" s="196"/>
      <c r="G865" s="196"/>
      <c r="H865" s="206"/>
      <c r="I865" s="206"/>
      <c r="J865" s="206"/>
      <c r="K865" s="206"/>
      <c r="L865" s="206"/>
      <c r="M865" s="206"/>
      <c r="N865" s="206"/>
      <c r="O865" s="206"/>
      <c r="P865" s="206"/>
      <c r="Q865" s="206"/>
      <c r="R865" s="206"/>
      <c r="S865" s="206"/>
      <c r="T865" s="206"/>
      <c r="U865" s="206"/>
      <c r="V865" s="206"/>
      <c r="W865" s="206"/>
      <c r="X865" s="206"/>
      <c r="Y865" s="206"/>
      <c r="Z865" s="206"/>
    </row>
    <row r="866" customFormat="false" ht="15" hidden="false" customHeight="false" outlineLevel="0" collapsed="false">
      <c r="A866" s="183" t="s">
        <v>1881</v>
      </c>
      <c r="B866" s="184" t="s">
        <v>1028</v>
      </c>
      <c r="C866" s="183" t="s">
        <v>1029</v>
      </c>
      <c r="D866" s="184" t="s">
        <v>1030</v>
      </c>
      <c r="E866" s="185" t="s">
        <v>1031</v>
      </c>
      <c r="F866" s="197" t="s">
        <v>1032</v>
      </c>
      <c r="G866" s="197" t="s">
        <v>1033</v>
      </c>
      <c r="H866" s="206"/>
      <c r="I866" s="206"/>
      <c r="J866" s="206"/>
      <c r="K866" s="206"/>
      <c r="L866" s="206"/>
      <c r="M866" s="206"/>
      <c r="N866" s="206"/>
      <c r="O866" s="206"/>
      <c r="P866" s="206"/>
      <c r="Q866" s="206"/>
      <c r="R866" s="206"/>
      <c r="S866" s="206"/>
      <c r="T866" s="206"/>
      <c r="U866" s="206"/>
      <c r="V866" s="206"/>
      <c r="W866" s="206"/>
      <c r="X866" s="206"/>
      <c r="Y866" s="206"/>
      <c r="Z866" s="206"/>
    </row>
    <row r="867" customFormat="false" ht="15" hidden="false" customHeight="false" outlineLevel="0" collapsed="false">
      <c r="A867" s="189" t="s">
        <v>1034</v>
      </c>
      <c r="B867" s="190" t="s">
        <v>337</v>
      </c>
      <c r="C867" s="189" t="s">
        <v>1882</v>
      </c>
      <c r="D867" s="190" t="s">
        <v>1100</v>
      </c>
      <c r="E867" s="191" t="n">
        <v>1</v>
      </c>
      <c r="F867" s="192" t="n">
        <v>16.45</v>
      </c>
      <c r="G867" s="192" t="n">
        <v>16.45</v>
      </c>
      <c r="H867" s="206"/>
      <c r="I867" s="206"/>
      <c r="J867" s="206"/>
      <c r="K867" s="206"/>
      <c r="L867" s="206"/>
      <c r="M867" s="206"/>
      <c r="N867" s="206"/>
      <c r="O867" s="206"/>
      <c r="P867" s="206"/>
      <c r="Q867" s="206"/>
      <c r="R867" s="206"/>
      <c r="S867" s="206"/>
      <c r="T867" s="206"/>
      <c r="U867" s="206"/>
      <c r="V867" s="206"/>
      <c r="W867" s="206"/>
      <c r="X867" s="206"/>
      <c r="Y867" s="206"/>
      <c r="Z867" s="206"/>
    </row>
    <row r="868" customFormat="false" ht="15" hidden="false" customHeight="false" outlineLevel="0" collapsed="false">
      <c r="A868" s="183" t="s">
        <v>1883</v>
      </c>
      <c r="B868" s="184" t="s">
        <v>1028</v>
      </c>
      <c r="C868" s="183" t="s">
        <v>1884</v>
      </c>
      <c r="D868" s="209"/>
      <c r="E868" s="209"/>
      <c r="F868" s="209"/>
      <c r="G868" s="197" t="s">
        <v>1885</v>
      </c>
      <c r="H868" s="206"/>
      <c r="I868" s="206"/>
      <c r="J868" s="206"/>
      <c r="K868" s="206"/>
      <c r="L868" s="206"/>
      <c r="M868" s="206"/>
      <c r="N868" s="206"/>
      <c r="O868" s="206"/>
      <c r="P868" s="206"/>
      <c r="Q868" s="206"/>
      <c r="R868" s="206"/>
      <c r="S868" s="206"/>
      <c r="T868" s="206"/>
      <c r="U868" s="206"/>
      <c r="V868" s="206"/>
      <c r="W868" s="206"/>
      <c r="X868" s="206"/>
      <c r="Y868" s="206"/>
      <c r="Z868" s="206"/>
    </row>
    <row r="869" customFormat="false" ht="15" hidden="false" customHeight="false" outlineLevel="0" collapsed="false">
      <c r="A869" s="202" t="s">
        <v>1043</v>
      </c>
      <c r="B869" s="203" t="s">
        <v>1886</v>
      </c>
      <c r="C869" s="202" t="s">
        <v>1887</v>
      </c>
      <c r="D869" s="202"/>
      <c r="E869" s="210"/>
      <c r="F869" s="205" t="n">
        <v>16.1175</v>
      </c>
      <c r="G869" s="205" t="n">
        <v>16.1175</v>
      </c>
      <c r="H869" s="206"/>
      <c r="I869" s="206"/>
      <c r="J869" s="206"/>
      <c r="K869" s="206"/>
      <c r="L869" s="206"/>
      <c r="M869" s="206"/>
      <c r="N869" s="206"/>
      <c r="O869" s="206"/>
      <c r="P869" s="206"/>
      <c r="Q869" s="206"/>
      <c r="R869" s="206"/>
      <c r="S869" s="206"/>
      <c r="T869" s="206"/>
      <c r="U869" s="206"/>
      <c r="V869" s="206"/>
      <c r="W869" s="206"/>
      <c r="X869" s="206"/>
      <c r="Y869" s="206"/>
      <c r="Z869" s="206"/>
    </row>
    <row r="870" customFormat="false" ht="15" hidden="false" customHeight="false" outlineLevel="0" collapsed="false">
      <c r="A870" s="193"/>
      <c r="B870" s="194"/>
      <c r="C870" s="193"/>
      <c r="D870" s="193"/>
      <c r="E870" s="195"/>
      <c r="F870" s="196"/>
      <c r="G870" s="196"/>
      <c r="H870" s="206"/>
      <c r="I870" s="206"/>
      <c r="J870" s="206"/>
      <c r="K870" s="206"/>
      <c r="L870" s="206"/>
      <c r="M870" s="206"/>
      <c r="N870" s="206"/>
      <c r="O870" s="206"/>
      <c r="P870" s="206"/>
      <c r="Q870" s="206"/>
      <c r="R870" s="206"/>
      <c r="S870" s="206"/>
      <c r="T870" s="206"/>
      <c r="U870" s="206"/>
      <c r="V870" s="206"/>
      <c r="W870" s="206"/>
      <c r="X870" s="206"/>
      <c r="Y870" s="206"/>
      <c r="Z870" s="206"/>
    </row>
    <row r="871" customFormat="false" ht="15" hidden="false" customHeight="false" outlineLevel="0" collapsed="false">
      <c r="A871" s="183" t="s">
        <v>1888</v>
      </c>
      <c r="B871" s="184" t="s">
        <v>1028</v>
      </c>
      <c r="C871" s="183" t="s">
        <v>1029</v>
      </c>
      <c r="D871" s="184" t="s">
        <v>1030</v>
      </c>
      <c r="E871" s="185" t="s">
        <v>1031</v>
      </c>
      <c r="F871" s="197" t="s">
        <v>1032</v>
      </c>
      <c r="G871" s="197" t="s">
        <v>1033</v>
      </c>
      <c r="H871" s="206"/>
      <c r="I871" s="206"/>
      <c r="J871" s="206"/>
      <c r="K871" s="206"/>
      <c r="L871" s="206"/>
      <c r="M871" s="206"/>
      <c r="N871" s="206"/>
      <c r="O871" s="206"/>
      <c r="P871" s="206"/>
      <c r="Q871" s="206"/>
      <c r="R871" s="206"/>
      <c r="S871" s="206"/>
      <c r="T871" s="206"/>
      <c r="U871" s="206"/>
      <c r="V871" s="206"/>
      <c r="W871" s="206"/>
      <c r="X871" s="206"/>
      <c r="Y871" s="206"/>
      <c r="Z871" s="206"/>
    </row>
    <row r="872" customFormat="false" ht="15" hidden="false" customHeight="false" outlineLevel="0" collapsed="false">
      <c r="A872" s="189" t="s">
        <v>1034</v>
      </c>
      <c r="B872" s="190" t="s">
        <v>340</v>
      </c>
      <c r="C872" s="189" t="s">
        <v>1889</v>
      </c>
      <c r="D872" s="190" t="s">
        <v>1100</v>
      </c>
      <c r="E872" s="191" t="n">
        <v>1</v>
      </c>
      <c r="F872" s="192" t="n">
        <v>12.22</v>
      </c>
      <c r="G872" s="192" t="n">
        <v>12.22</v>
      </c>
      <c r="H872" s="206"/>
      <c r="I872" s="206"/>
      <c r="J872" s="206"/>
      <c r="K872" s="206"/>
      <c r="L872" s="206"/>
      <c r="M872" s="206"/>
      <c r="N872" s="206"/>
      <c r="O872" s="206"/>
      <c r="P872" s="206"/>
      <c r="Q872" s="206"/>
      <c r="R872" s="206"/>
      <c r="S872" s="206"/>
      <c r="T872" s="206"/>
      <c r="U872" s="206"/>
      <c r="V872" s="206"/>
      <c r="W872" s="206"/>
      <c r="X872" s="206"/>
      <c r="Y872" s="206"/>
      <c r="Z872" s="206"/>
    </row>
    <row r="873" customFormat="false" ht="15" hidden="false" customHeight="false" outlineLevel="0" collapsed="false">
      <c r="A873" s="198" t="s">
        <v>1040</v>
      </c>
      <c r="B873" s="199" t="s">
        <v>1274</v>
      </c>
      <c r="C873" s="198" t="s">
        <v>1249</v>
      </c>
      <c r="D873" s="199" t="s">
        <v>25</v>
      </c>
      <c r="E873" s="200" t="n">
        <v>0.1564</v>
      </c>
      <c r="F873" s="201" t="n">
        <v>19.86</v>
      </c>
      <c r="G873" s="201" t="n">
        <v>0.77</v>
      </c>
      <c r="H873" s="206"/>
      <c r="I873" s="206"/>
      <c r="J873" s="206"/>
      <c r="K873" s="206"/>
      <c r="L873" s="206"/>
      <c r="M873" s="206"/>
      <c r="N873" s="206"/>
      <c r="O873" s="206"/>
      <c r="P873" s="206"/>
      <c r="Q873" s="206"/>
      <c r="R873" s="206"/>
      <c r="S873" s="206"/>
      <c r="T873" s="206"/>
      <c r="U873" s="206"/>
      <c r="V873" s="206"/>
      <c r="W873" s="206"/>
      <c r="X873" s="206"/>
      <c r="Y873" s="206"/>
      <c r="Z873" s="206"/>
    </row>
    <row r="874" customFormat="false" ht="15" hidden="false" customHeight="false" outlineLevel="0" collapsed="false">
      <c r="A874" s="198" t="s">
        <v>1040</v>
      </c>
      <c r="B874" s="199" t="s">
        <v>1523</v>
      </c>
      <c r="C874" s="198" t="s">
        <v>1524</v>
      </c>
      <c r="D874" s="199" t="s">
        <v>25</v>
      </c>
      <c r="E874" s="200" t="n">
        <v>0.0391</v>
      </c>
      <c r="F874" s="201" t="n">
        <v>16.21</v>
      </c>
      <c r="G874" s="201" t="n">
        <v>2.53</v>
      </c>
      <c r="H874" s="206"/>
      <c r="I874" s="206"/>
      <c r="J874" s="206"/>
      <c r="K874" s="206"/>
      <c r="L874" s="206"/>
      <c r="M874" s="206"/>
      <c r="N874" s="206"/>
      <c r="O874" s="206"/>
      <c r="P874" s="206"/>
      <c r="Q874" s="206"/>
      <c r="R874" s="206"/>
      <c r="S874" s="206"/>
      <c r="T874" s="206"/>
      <c r="U874" s="206"/>
      <c r="V874" s="206"/>
      <c r="W874" s="206"/>
      <c r="X874" s="206"/>
      <c r="Y874" s="206"/>
      <c r="Z874" s="206"/>
    </row>
    <row r="875" customFormat="false" ht="15" hidden="false" customHeight="false" outlineLevel="0" collapsed="false">
      <c r="A875" s="202" t="s">
        <v>1043</v>
      </c>
      <c r="B875" s="203" t="s">
        <v>1890</v>
      </c>
      <c r="C875" s="202" t="s">
        <v>1891</v>
      </c>
      <c r="D875" s="203" t="s">
        <v>1100</v>
      </c>
      <c r="E875" s="204" t="n">
        <v>1</v>
      </c>
      <c r="F875" s="205" t="n">
        <v>8.92</v>
      </c>
      <c r="G875" s="205" t="n">
        <v>8.92</v>
      </c>
      <c r="H875" s="206"/>
      <c r="I875" s="206"/>
      <c r="J875" s="206"/>
      <c r="K875" s="206"/>
      <c r="L875" s="206"/>
      <c r="M875" s="206"/>
      <c r="N875" s="206"/>
      <c r="O875" s="206"/>
      <c r="P875" s="206"/>
      <c r="Q875" s="206"/>
      <c r="R875" s="206"/>
      <c r="S875" s="206"/>
      <c r="T875" s="206"/>
      <c r="U875" s="206"/>
      <c r="V875" s="206"/>
      <c r="W875" s="206"/>
      <c r="X875" s="206"/>
      <c r="Y875" s="206"/>
      <c r="Z875" s="206"/>
    </row>
    <row r="876" customFormat="false" ht="15" hidden="false" customHeight="false" outlineLevel="0" collapsed="false">
      <c r="A876" s="193"/>
      <c r="B876" s="194"/>
      <c r="C876" s="193"/>
      <c r="D876" s="193"/>
      <c r="E876" s="195"/>
      <c r="F876" s="196"/>
      <c r="G876" s="196"/>
      <c r="H876" s="206"/>
      <c r="I876" s="206"/>
      <c r="J876" s="206"/>
      <c r="K876" s="206"/>
      <c r="L876" s="206"/>
      <c r="M876" s="206"/>
      <c r="N876" s="206"/>
      <c r="O876" s="206"/>
      <c r="P876" s="206"/>
      <c r="Q876" s="206"/>
      <c r="R876" s="206"/>
      <c r="S876" s="206"/>
      <c r="T876" s="206"/>
      <c r="U876" s="206"/>
      <c r="V876" s="206"/>
      <c r="W876" s="206"/>
      <c r="X876" s="206"/>
      <c r="Y876" s="206"/>
      <c r="Z876" s="206"/>
    </row>
    <row r="877" customFormat="false" ht="15" hidden="false" customHeight="false" outlineLevel="0" collapsed="false">
      <c r="A877" s="183" t="s">
        <v>1892</v>
      </c>
      <c r="B877" s="184" t="s">
        <v>1028</v>
      </c>
      <c r="C877" s="183" t="s">
        <v>1029</v>
      </c>
      <c r="D877" s="184" t="s">
        <v>1030</v>
      </c>
      <c r="E877" s="185" t="s">
        <v>1031</v>
      </c>
      <c r="F877" s="197" t="s">
        <v>1032</v>
      </c>
      <c r="G877" s="197" t="s">
        <v>1033</v>
      </c>
      <c r="H877" s="206"/>
      <c r="I877" s="206"/>
      <c r="J877" s="206"/>
      <c r="K877" s="206"/>
      <c r="L877" s="206"/>
      <c r="M877" s="206"/>
      <c r="N877" s="206"/>
      <c r="O877" s="206"/>
      <c r="P877" s="206"/>
      <c r="Q877" s="206"/>
      <c r="R877" s="206"/>
      <c r="S877" s="206"/>
      <c r="T877" s="206"/>
      <c r="U877" s="206"/>
      <c r="V877" s="206"/>
      <c r="W877" s="206"/>
      <c r="X877" s="206"/>
      <c r="Y877" s="206"/>
      <c r="Z877" s="206"/>
    </row>
    <row r="878" customFormat="false" ht="15" hidden="false" customHeight="false" outlineLevel="0" collapsed="false">
      <c r="A878" s="189" t="s">
        <v>1034</v>
      </c>
      <c r="B878" s="190" t="s">
        <v>343</v>
      </c>
      <c r="C878" s="189" t="s">
        <v>1893</v>
      </c>
      <c r="D878" s="190" t="s">
        <v>1100</v>
      </c>
      <c r="E878" s="191" t="n">
        <v>1</v>
      </c>
      <c r="F878" s="192" t="n">
        <v>5.57</v>
      </c>
      <c r="G878" s="192" t="n">
        <v>5.57</v>
      </c>
      <c r="H878" s="206"/>
      <c r="I878" s="206"/>
      <c r="J878" s="206"/>
      <c r="K878" s="206"/>
      <c r="L878" s="206"/>
      <c r="M878" s="206"/>
      <c r="N878" s="206"/>
      <c r="O878" s="206"/>
      <c r="P878" s="206"/>
      <c r="Q878" s="206"/>
      <c r="R878" s="206"/>
      <c r="S878" s="206"/>
      <c r="T878" s="206"/>
      <c r="U878" s="206"/>
      <c r="V878" s="206"/>
      <c r="W878" s="206"/>
      <c r="X878" s="206"/>
      <c r="Y878" s="206"/>
      <c r="Z878" s="206"/>
    </row>
    <row r="879" customFormat="false" ht="15" hidden="false" customHeight="false" outlineLevel="0" collapsed="false">
      <c r="A879" s="198" t="s">
        <v>1040</v>
      </c>
      <c r="B879" s="199" t="s">
        <v>1274</v>
      </c>
      <c r="C879" s="198" t="s">
        <v>1249</v>
      </c>
      <c r="D879" s="199" t="s">
        <v>25</v>
      </c>
      <c r="E879" s="200" t="n">
        <v>0.0631</v>
      </c>
      <c r="F879" s="201" t="n">
        <v>19.86</v>
      </c>
      <c r="G879" s="201" t="n">
        <v>0.31</v>
      </c>
      <c r="H879" s="206"/>
      <c r="I879" s="206"/>
      <c r="J879" s="206"/>
      <c r="K879" s="206"/>
      <c r="L879" s="206"/>
      <c r="M879" s="206"/>
      <c r="N879" s="206"/>
      <c r="O879" s="206"/>
      <c r="P879" s="206"/>
      <c r="Q879" s="206"/>
      <c r="R879" s="206"/>
      <c r="S879" s="206"/>
      <c r="T879" s="206"/>
      <c r="U879" s="206"/>
      <c r="V879" s="206"/>
      <c r="W879" s="206"/>
      <c r="X879" s="206"/>
      <c r="Y879" s="206"/>
      <c r="Z879" s="206"/>
    </row>
    <row r="880" customFormat="false" ht="15" hidden="false" customHeight="false" outlineLevel="0" collapsed="false">
      <c r="A880" s="198" t="s">
        <v>1040</v>
      </c>
      <c r="B880" s="199" t="s">
        <v>1523</v>
      </c>
      <c r="C880" s="198" t="s">
        <v>1524</v>
      </c>
      <c r="D880" s="199" t="s">
        <v>25</v>
      </c>
      <c r="E880" s="200" t="n">
        <v>0.0158</v>
      </c>
      <c r="F880" s="201" t="n">
        <v>16.21</v>
      </c>
      <c r="G880" s="201" t="n">
        <v>1.02</v>
      </c>
      <c r="H880" s="206"/>
      <c r="I880" s="206"/>
      <c r="J880" s="206"/>
      <c r="K880" s="206"/>
      <c r="L880" s="206"/>
      <c r="M880" s="206"/>
      <c r="N880" s="206"/>
      <c r="O880" s="206"/>
      <c r="P880" s="206"/>
      <c r="Q880" s="206"/>
      <c r="R880" s="206"/>
      <c r="S880" s="206"/>
      <c r="T880" s="206"/>
      <c r="U880" s="206"/>
      <c r="V880" s="206"/>
      <c r="W880" s="206"/>
      <c r="X880" s="206"/>
      <c r="Y880" s="206"/>
      <c r="Z880" s="206"/>
    </row>
    <row r="881" customFormat="false" ht="15" hidden="false" customHeight="false" outlineLevel="0" collapsed="false">
      <c r="A881" s="202" t="s">
        <v>1043</v>
      </c>
      <c r="B881" s="203" t="s">
        <v>1894</v>
      </c>
      <c r="C881" s="202" t="s">
        <v>1895</v>
      </c>
      <c r="D881" s="203" t="s">
        <v>65</v>
      </c>
      <c r="E881" s="204" t="n">
        <v>2.5</v>
      </c>
      <c r="F881" s="205" t="n">
        <v>1.5</v>
      </c>
      <c r="G881" s="205" t="n">
        <v>3.75</v>
      </c>
      <c r="H881" s="206"/>
      <c r="I881" s="206"/>
      <c r="J881" s="206"/>
      <c r="K881" s="206"/>
      <c r="L881" s="206"/>
      <c r="M881" s="206"/>
      <c r="N881" s="206"/>
      <c r="O881" s="206"/>
      <c r="P881" s="206"/>
      <c r="Q881" s="206"/>
      <c r="R881" s="206"/>
      <c r="S881" s="206"/>
      <c r="T881" s="206"/>
      <c r="U881" s="206"/>
      <c r="V881" s="206"/>
      <c r="W881" s="206"/>
      <c r="X881" s="206"/>
      <c r="Y881" s="206"/>
      <c r="Z881" s="206"/>
    </row>
    <row r="882" customFormat="false" ht="15" hidden="false" customHeight="false" outlineLevel="0" collapsed="false">
      <c r="A882" s="202" t="s">
        <v>1043</v>
      </c>
      <c r="B882" s="203" t="s">
        <v>1896</v>
      </c>
      <c r="C882" s="202" t="s">
        <v>1897</v>
      </c>
      <c r="D882" s="203" t="s">
        <v>65</v>
      </c>
      <c r="E882" s="204" t="n">
        <v>0.1</v>
      </c>
      <c r="F882" s="205" t="n">
        <v>4.95</v>
      </c>
      <c r="G882" s="205" t="n">
        <v>0.49</v>
      </c>
      <c r="H882" s="206"/>
      <c r="I882" s="206"/>
      <c r="J882" s="206"/>
      <c r="K882" s="206"/>
      <c r="L882" s="206"/>
      <c r="M882" s="206"/>
      <c r="N882" s="206"/>
      <c r="O882" s="206"/>
      <c r="P882" s="206"/>
      <c r="Q882" s="206"/>
      <c r="R882" s="206"/>
      <c r="S882" s="206"/>
      <c r="T882" s="206"/>
      <c r="U882" s="206"/>
      <c r="V882" s="206"/>
      <c r="W882" s="206"/>
      <c r="X882" s="206"/>
      <c r="Y882" s="206"/>
      <c r="Z882" s="206"/>
    </row>
    <row r="883" customFormat="false" ht="15" hidden="false" customHeight="false" outlineLevel="0" collapsed="false">
      <c r="A883" s="193"/>
      <c r="B883" s="194"/>
      <c r="C883" s="193"/>
      <c r="D883" s="193"/>
      <c r="E883" s="195"/>
      <c r="F883" s="196"/>
      <c r="G883" s="196"/>
      <c r="H883" s="206"/>
      <c r="I883" s="206"/>
      <c r="J883" s="206"/>
      <c r="K883" s="206"/>
      <c r="L883" s="206"/>
      <c r="M883" s="206"/>
      <c r="N883" s="206"/>
      <c r="O883" s="206"/>
      <c r="P883" s="206"/>
      <c r="Q883" s="206"/>
      <c r="R883" s="206"/>
      <c r="S883" s="206"/>
      <c r="T883" s="206"/>
      <c r="U883" s="206"/>
      <c r="V883" s="206"/>
      <c r="W883" s="206"/>
      <c r="X883" s="206"/>
      <c r="Y883" s="206"/>
      <c r="Z883" s="206"/>
    </row>
    <row r="884" customFormat="false" ht="15" hidden="false" customHeight="false" outlineLevel="0" collapsed="false">
      <c r="A884" s="183" t="s">
        <v>1898</v>
      </c>
      <c r="B884" s="184" t="s">
        <v>1028</v>
      </c>
      <c r="C884" s="183" t="s">
        <v>1029</v>
      </c>
      <c r="D884" s="184" t="s">
        <v>1030</v>
      </c>
      <c r="E884" s="185" t="s">
        <v>1031</v>
      </c>
      <c r="F884" s="197" t="s">
        <v>1032</v>
      </c>
      <c r="G884" s="197" t="s">
        <v>1033</v>
      </c>
      <c r="H884" s="206"/>
      <c r="I884" s="206"/>
      <c r="J884" s="206"/>
      <c r="K884" s="206"/>
      <c r="L884" s="206"/>
      <c r="M884" s="206"/>
      <c r="N884" s="206"/>
      <c r="O884" s="206"/>
      <c r="P884" s="206"/>
      <c r="Q884" s="206"/>
      <c r="R884" s="206"/>
      <c r="S884" s="206"/>
      <c r="T884" s="206"/>
      <c r="U884" s="206"/>
      <c r="V884" s="206"/>
      <c r="W884" s="206"/>
      <c r="X884" s="206"/>
      <c r="Y884" s="206"/>
      <c r="Z884" s="206"/>
    </row>
    <row r="885" customFormat="false" ht="15" hidden="false" customHeight="false" outlineLevel="0" collapsed="false">
      <c r="A885" s="189" t="s">
        <v>1034</v>
      </c>
      <c r="B885" s="190" t="s">
        <v>346</v>
      </c>
      <c r="C885" s="189" t="s">
        <v>1899</v>
      </c>
      <c r="D885" s="190" t="s">
        <v>7</v>
      </c>
      <c r="E885" s="191" t="n">
        <v>1</v>
      </c>
      <c r="F885" s="192" t="n">
        <v>153.05</v>
      </c>
      <c r="G885" s="192" t="n">
        <v>153.05</v>
      </c>
      <c r="H885" s="206"/>
      <c r="I885" s="206"/>
      <c r="J885" s="206"/>
      <c r="K885" s="206"/>
      <c r="L885" s="206"/>
      <c r="M885" s="206"/>
      <c r="N885" s="206"/>
      <c r="O885" s="206"/>
      <c r="P885" s="206"/>
      <c r="Q885" s="206"/>
      <c r="R885" s="206"/>
      <c r="S885" s="206"/>
      <c r="T885" s="206"/>
      <c r="U885" s="206"/>
      <c r="V885" s="206"/>
      <c r="W885" s="206"/>
      <c r="X885" s="206"/>
      <c r="Y885" s="206"/>
      <c r="Z885" s="206"/>
    </row>
    <row r="886" customFormat="false" ht="15" hidden="false" customHeight="false" outlineLevel="0" collapsed="false">
      <c r="A886" s="198" t="s">
        <v>1040</v>
      </c>
      <c r="B886" s="199" t="s">
        <v>1523</v>
      </c>
      <c r="C886" s="198" t="s">
        <v>1524</v>
      </c>
      <c r="D886" s="199" t="s">
        <v>25</v>
      </c>
      <c r="E886" s="200" t="n">
        <v>0.26</v>
      </c>
      <c r="F886" s="201" t="n">
        <v>19.86</v>
      </c>
      <c r="G886" s="201" t="n">
        <v>5.16</v>
      </c>
      <c r="H886" s="206"/>
      <c r="I886" s="206"/>
      <c r="J886" s="206"/>
      <c r="K886" s="206"/>
      <c r="L886" s="206"/>
      <c r="M886" s="206"/>
      <c r="N886" s="206"/>
      <c r="O886" s="206"/>
      <c r="P886" s="206"/>
      <c r="Q886" s="206"/>
      <c r="R886" s="206"/>
      <c r="S886" s="206"/>
      <c r="T886" s="206"/>
      <c r="U886" s="206"/>
      <c r="V886" s="206"/>
      <c r="W886" s="206"/>
      <c r="X886" s="206"/>
      <c r="Y886" s="206"/>
      <c r="Z886" s="206"/>
    </row>
    <row r="887" customFormat="false" ht="15" hidden="false" customHeight="false" outlineLevel="0" collapsed="false">
      <c r="A887" s="198" t="s">
        <v>1040</v>
      </c>
      <c r="B887" s="199" t="s">
        <v>1274</v>
      </c>
      <c r="C887" s="198" t="s">
        <v>1249</v>
      </c>
      <c r="D887" s="199" t="s">
        <v>25</v>
      </c>
      <c r="E887" s="200" t="n">
        <v>1.0401</v>
      </c>
      <c r="F887" s="201" t="n">
        <v>16.21</v>
      </c>
      <c r="G887" s="201" t="n">
        <v>16.86</v>
      </c>
      <c r="H887" s="206"/>
      <c r="I887" s="206"/>
      <c r="J887" s="206"/>
      <c r="K887" s="206"/>
      <c r="L887" s="206"/>
      <c r="M887" s="206"/>
      <c r="N887" s="206"/>
      <c r="O887" s="206"/>
      <c r="P887" s="206"/>
      <c r="Q887" s="206"/>
      <c r="R887" s="206"/>
      <c r="S887" s="206"/>
      <c r="T887" s="206"/>
      <c r="U887" s="206"/>
      <c r="V887" s="206"/>
      <c r="W887" s="206"/>
      <c r="X887" s="206"/>
      <c r="Y887" s="206"/>
      <c r="Z887" s="206"/>
    </row>
    <row r="888" customFormat="false" ht="15" hidden="false" customHeight="false" outlineLevel="0" collapsed="false">
      <c r="A888" s="202" t="s">
        <v>1043</v>
      </c>
      <c r="B888" s="203" t="s">
        <v>1900</v>
      </c>
      <c r="C888" s="202" t="s">
        <v>1901</v>
      </c>
      <c r="D888" s="203" t="s">
        <v>7</v>
      </c>
      <c r="E888" s="204" t="n">
        <v>1</v>
      </c>
      <c r="F888" s="205" t="n">
        <v>131.03</v>
      </c>
      <c r="G888" s="205" t="n">
        <v>131.03</v>
      </c>
      <c r="H888" s="206"/>
      <c r="I888" s="206"/>
      <c r="J888" s="206"/>
      <c r="K888" s="206"/>
      <c r="L888" s="206"/>
      <c r="M888" s="206"/>
      <c r="N888" s="206"/>
      <c r="O888" s="206"/>
      <c r="P888" s="206"/>
      <c r="Q888" s="206"/>
      <c r="R888" s="206"/>
      <c r="S888" s="206"/>
      <c r="T888" s="206"/>
      <c r="U888" s="206"/>
      <c r="V888" s="206"/>
      <c r="W888" s="206"/>
      <c r="X888" s="206"/>
      <c r="Y888" s="206"/>
      <c r="Z888" s="206"/>
    </row>
    <row r="889" customFormat="false" ht="15" hidden="false" customHeight="false" outlineLevel="0" collapsed="false">
      <c r="A889" s="193"/>
      <c r="B889" s="194"/>
      <c r="C889" s="193"/>
      <c r="D889" s="193"/>
      <c r="E889" s="195"/>
      <c r="F889" s="196"/>
      <c r="G889" s="196"/>
      <c r="H889" s="206"/>
      <c r="I889" s="206"/>
      <c r="J889" s="206"/>
      <c r="K889" s="206"/>
      <c r="L889" s="206"/>
      <c r="M889" s="206"/>
      <c r="N889" s="206"/>
      <c r="O889" s="206"/>
      <c r="P889" s="206"/>
      <c r="Q889" s="206"/>
      <c r="R889" s="206"/>
      <c r="S889" s="206"/>
      <c r="T889" s="206"/>
      <c r="U889" s="206"/>
      <c r="V889" s="206"/>
      <c r="W889" s="206"/>
      <c r="X889" s="206"/>
      <c r="Y889" s="206"/>
      <c r="Z889" s="206"/>
    </row>
    <row r="890" customFormat="false" ht="15" hidden="false" customHeight="false" outlineLevel="0" collapsed="false">
      <c r="A890" s="183" t="s">
        <v>1902</v>
      </c>
      <c r="B890" s="184" t="s">
        <v>1028</v>
      </c>
      <c r="C890" s="183" t="s">
        <v>1029</v>
      </c>
      <c r="D890" s="184" t="s">
        <v>1030</v>
      </c>
      <c r="E890" s="185" t="s">
        <v>1031</v>
      </c>
      <c r="F890" s="197" t="s">
        <v>1032</v>
      </c>
      <c r="G890" s="197" t="s">
        <v>1033</v>
      </c>
      <c r="H890" s="206"/>
      <c r="I890" s="206"/>
      <c r="J890" s="206"/>
      <c r="K890" s="206"/>
      <c r="L890" s="206"/>
      <c r="M890" s="206"/>
      <c r="N890" s="206"/>
      <c r="O890" s="206"/>
      <c r="P890" s="206"/>
      <c r="Q890" s="206"/>
      <c r="R890" s="206"/>
      <c r="S890" s="206"/>
      <c r="T890" s="206"/>
      <c r="U890" s="206"/>
      <c r="V890" s="206"/>
      <c r="W890" s="206"/>
      <c r="X890" s="206"/>
      <c r="Y890" s="206"/>
      <c r="Z890" s="206"/>
    </row>
    <row r="891" customFormat="false" ht="15" hidden="false" customHeight="false" outlineLevel="0" collapsed="false">
      <c r="A891" s="189" t="s">
        <v>1034</v>
      </c>
      <c r="B891" s="190" t="s">
        <v>349</v>
      </c>
      <c r="C891" s="189" t="s">
        <v>1903</v>
      </c>
      <c r="D891" s="190" t="s">
        <v>7</v>
      </c>
      <c r="E891" s="191" t="n">
        <v>1</v>
      </c>
      <c r="F891" s="192" t="n">
        <v>341.43</v>
      </c>
      <c r="G891" s="192" t="n">
        <v>341.43</v>
      </c>
      <c r="H891" s="206"/>
      <c r="I891" s="206"/>
      <c r="J891" s="206"/>
      <c r="K891" s="206"/>
      <c r="L891" s="206"/>
      <c r="M891" s="206"/>
      <c r="N891" s="206"/>
      <c r="O891" s="206"/>
      <c r="P891" s="206"/>
      <c r="Q891" s="206"/>
      <c r="R891" s="206"/>
      <c r="S891" s="206"/>
      <c r="T891" s="206"/>
      <c r="U891" s="206"/>
      <c r="V891" s="206"/>
      <c r="W891" s="206"/>
      <c r="X891" s="206"/>
      <c r="Y891" s="206"/>
      <c r="Z891" s="206"/>
    </row>
    <row r="892" customFormat="false" ht="15" hidden="false" customHeight="false" outlineLevel="0" collapsed="false">
      <c r="A892" s="198" t="s">
        <v>1040</v>
      </c>
      <c r="B892" s="199" t="s">
        <v>1904</v>
      </c>
      <c r="C892" s="198" t="s">
        <v>1905</v>
      </c>
      <c r="D892" s="199" t="s">
        <v>1220</v>
      </c>
      <c r="E892" s="200" t="n">
        <v>0.2999</v>
      </c>
      <c r="F892" s="201" t="n">
        <v>224.55</v>
      </c>
      <c r="G892" s="201" t="n">
        <v>67.34</v>
      </c>
      <c r="H892" s="206"/>
      <c r="I892" s="206"/>
      <c r="J892" s="206"/>
      <c r="K892" s="206"/>
      <c r="L892" s="206"/>
      <c r="M892" s="206"/>
      <c r="N892" s="206"/>
      <c r="O892" s="206"/>
      <c r="P892" s="206"/>
      <c r="Q892" s="206"/>
      <c r="R892" s="206"/>
      <c r="S892" s="206"/>
      <c r="T892" s="206"/>
      <c r="U892" s="206"/>
      <c r="V892" s="206"/>
      <c r="W892" s="206"/>
      <c r="X892" s="206"/>
      <c r="Y892" s="206"/>
      <c r="Z892" s="206"/>
    </row>
    <row r="893" customFormat="false" ht="15" hidden="false" customHeight="false" outlineLevel="0" collapsed="false">
      <c r="A893" s="198" t="s">
        <v>1040</v>
      </c>
      <c r="B893" s="199" t="s">
        <v>1906</v>
      </c>
      <c r="C893" s="198" t="s">
        <v>1907</v>
      </c>
      <c r="D893" s="199" t="s">
        <v>1223</v>
      </c>
      <c r="E893" s="200" t="n">
        <v>1.2252</v>
      </c>
      <c r="F893" s="201" t="n">
        <v>42.8</v>
      </c>
      <c r="G893" s="201" t="n">
        <v>52.43</v>
      </c>
      <c r="H893" s="206"/>
      <c r="I893" s="206"/>
      <c r="J893" s="206"/>
      <c r="K893" s="206"/>
      <c r="L893" s="206"/>
      <c r="M893" s="206"/>
      <c r="N893" s="206"/>
      <c r="O893" s="206"/>
      <c r="P893" s="206"/>
      <c r="Q893" s="206"/>
      <c r="R893" s="206"/>
      <c r="S893" s="206"/>
      <c r="T893" s="206"/>
      <c r="U893" s="206"/>
      <c r="V893" s="206"/>
      <c r="W893" s="206"/>
      <c r="X893" s="206"/>
      <c r="Y893" s="206"/>
      <c r="Z893" s="206"/>
    </row>
    <row r="894" customFormat="false" ht="15" hidden="false" customHeight="false" outlineLevel="0" collapsed="false">
      <c r="A894" s="198" t="s">
        <v>1040</v>
      </c>
      <c r="B894" s="199" t="s">
        <v>1523</v>
      </c>
      <c r="C894" s="198" t="s">
        <v>1524</v>
      </c>
      <c r="D894" s="199" t="s">
        <v>25</v>
      </c>
      <c r="E894" s="200" t="n">
        <v>1.0905</v>
      </c>
      <c r="F894" s="201" t="n">
        <v>19.86</v>
      </c>
      <c r="G894" s="201" t="n">
        <v>21.65</v>
      </c>
      <c r="H894" s="206"/>
      <c r="I894" s="206"/>
      <c r="J894" s="206"/>
      <c r="K894" s="206"/>
      <c r="L894" s="206"/>
      <c r="M894" s="206"/>
      <c r="N894" s="206"/>
      <c r="O894" s="206"/>
      <c r="P894" s="206"/>
      <c r="Q894" s="206"/>
      <c r="R894" s="206"/>
      <c r="S894" s="206"/>
      <c r="T894" s="206"/>
      <c r="U894" s="206"/>
      <c r="V894" s="206"/>
      <c r="W894" s="206"/>
      <c r="X894" s="206"/>
      <c r="Y894" s="206"/>
      <c r="Z894" s="206"/>
    </row>
    <row r="895" customFormat="false" ht="15" hidden="false" customHeight="false" outlineLevel="0" collapsed="false">
      <c r="A895" s="198" t="s">
        <v>1040</v>
      </c>
      <c r="B895" s="199" t="s">
        <v>1274</v>
      </c>
      <c r="C895" s="198" t="s">
        <v>1249</v>
      </c>
      <c r="D895" s="199" t="s">
        <v>25</v>
      </c>
      <c r="E895" s="200" t="n">
        <v>4.362</v>
      </c>
      <c r="F895" s="201" t="n">
        <v>16.21</v>
      </c>
      <c r="G895" s="201" t="n">
        <v>70.7</v>
      </c>
      <c r="H895" s="206"/>
      <c r="I895" s="206"/>
      <c r="J895" s="206"/>
      <c r="K895" s="206"/>
      <c r="L895" s="206"/>
      <c r="M895" s="206"/>
      <c r="N895" s="206"/>
      <c r="O895" s="206"/>
      <c r="P895" s="206"/>
      <c r="Q895" s="206"/>
      <c r="R895" s="206"/>
      <c r="S895" s="206"/>
      <c r="T895" s="206"/>
      <c r="U895" s="206"/>
      <c r="V895" s="206"/>
      <c r="W895" s="206"/>
      <c r="X895" s="206"/>
      <c r="Y895" s="206"/>
      <c r="Z895" s="206"/>
    </row>
    <row r="896" customFormat="false" ht="15" hidden="false" customHeight="false" outlineLevel="0" collapsed="false">
      <c r="A896" s="202" t="s">
        <v>1043</v>
      </c>
      <c r="B896" s="203" t="s">
        <v>1908</v>
      </c>
      <c r="C896" s="202" t="s">
        <v>1909</v>
      </c>
      <c r="D896" s="203" t="s">
        <v>7</v>
      </c>
      <c r="E896" s="204" t="n">
        <v>1</v>
      </c>
      <c r="F896" s="205" t="n">
        <v>129.31</v>
      </c>
      <c r="G896" s="205" t="n">
        <v>129.31</v>
      </c>
      <c r="H896" s="206"/>
      <c r="I896" s="206"/>
      <c r="J896" s="206"/>
      <c r="K896" s="206"/>
      <c r="L896" s="206"/>
      <c r="M896" s="206"/>
      <c r="N896" s="206"/>
      <c r="O896" s="206"/>
      <c r="P896" s="206"/>
      <c r="Q896" s="206"/>
      <c r="R896" s="206"/>
      <c r="S896" s="206"/>
      <c r="T896" s="206"/>
      <c r="U896" s="206"/>
      <c r="V896" s="206"/>
      <c r="W896" s="206"/>
      <c r="X896" s="206"/>
      <c r="Y896" s="206"/>
      <c r="Z896" s="206"/>
    </row>
    <row r="897" customFormat="false" ht="15" hidden="false" customHeight="false" outlineLevel="0" collapsed="false">
      <c r="A897" s="193"/>
      <c r="B897" s="194"/>
      <c r="C897" s="193"/>
      <c r="D897" s="193"/>
      <c r="E897" s="195"/>
      <c r="F897" s="196"/>
      <c r="G897" s="196"/>
      <c r="H897" s="206"/>
      <c r="I897" s="206"/>
      <c r="J897" s="206"/>
      <c r="K897" s="206"/>
      <c r="L897" s="206"/>
      <c r="M897" s="206"/>
      <c r="N897" s="206"/>
      <c r="O897" s="206"/>
      <c r="P897" s="206"/>
      <c r="Q897" s="206"/>
      <c r="R897" s="206"/>
      <c r="S897" s="206"/>
      <c r="T897" s="206"/>
      <c r="U897" s="206"/>
      <c r="V897" s="206"/>
      <c r="W897" s="206"/>
      <c r="X897" s="206"/>
      <c r="Y897" s="206"/>
      <c r="Z897" s="206"/>
    </row>
    <row r="898" customFormat="false" ht="15" hidden="false" customHeight="false" outlineLevel="0" collapsed="false">
      <c r="A898" s="183" t="s">
        <v>1910</v>
      </c>
      <c r="B898" s="184" t="s">
        <v>1028</v>
      </c>
      <c r="C898" s="183" t="s">
        <v>1029</v>
      </c>
      <c r="D898" s="184" t="s">
        <v>1030</v>
      </c>
      <c r="E898" s="185" t="s">
        <v>1031</v>
      </c>
      <c r="F898" s="197" t="s">
        <v>1032</v>
      </c>
      <c r="G898" s="197" t="s">
        <v>1033</v>
      </c>
      <c r="H898" s="206"/>
      <c r="I898" s="206"/>
      <c r="J898" s="206"/>
      <c r="K898" s="206"/>
      <c r="L898" s="206"/>
      <c r="M898" s="206"/>
      <c r="N898" s="206"/>
      <c r="O898" s="206"/>
      <c r="P898" s="206"/>
      <c r="Q898" s="206"/>
      <c r="R898" s="206"/>
      <c r="S898" s="206"/>
      <c r="T898" s="206"/>
      <c r="U898" s="206"/>
      <c r="V898" s="206"/>
      <c r="W898" s="206"/>
      <c r="X898" s="206"/>
      <c r="Y898" s="206"/>
      <c r="Z898" s="206"/>
    </row>
    <row r="899" customFormat="false" ht="15" hidden="false" customHeight="false" outlineLevel="0" collapsed="false">
      <c r="A899" s="189" t="s">
        <v>1034</v>
      </c>
      <c r="B899" s="190" t="s">
        <v>352</v>
      </c>
      <c r="C899" s="189" t="s">
        <v>1911</v>
      </c>
      <c r="D899" s="190" t="s">
        <v>7</v>
      </c>
      <c r="E899" s="191" t="n">
        <v>1</v>
      </c>
      <c r="F899" s="192" t="n">
        <v>79.18</v>
      </c>
      <c r="G899" s="192" t="n">
        <v>79.18</v>
      </c>
      <c r="H899" s="206"/>
      <c r="I899" s="206"/>
      <c r="J899" s="206"/>
      <c r="K899" s="206"/>
      <c r="L899" s="206"/>
      <c r="M899" s="206"/>
      <c r="N899" s="206"/>
      <c r="O899" s="206"/>
      <c r="P899" s="206"/>
      <c r="Q899" s="206"/>
      <c r="R899" s="206"/>
      <c r="S899" s="206"/>
      <c r="T899" s="206"/>
      <c r="U899" s="206"/>
      <c r="V899" s="206"/>
      <c r="W899" s="206"/>
      <c r="X899" s="206"/>
      <c r="Y899" s="206"/>
      <c r="Z899" s="206"/>
    </row>
    <row r="900" customFormat="false" ht="15" hidden="false" customHeight="false" outlineLevel="0" collapsed="false">
      <c r="A900" s="198" t="s">
        <v>1040</v>
      </c>
      <c r="B900" s="199" t="s">
        <v>1523</v>
      </c>
      <c r="C900" s="198" t="s">
        <v>1524</v>
      </c>
      <c r="D900" s="199" t="s">
        <v>25</v>
      </c>
      <c r="E900" s="200" t="n">
        <v>0.1818</v>
      </c>
      <c r="F900" s="201" t="n">
        <v>19.86</v>
      </c>
      <c r="G900" s="201" t="n">
        <v>3.61</v>
      </c>
      <c r="H900" s="206"/>
      <c r="I900" s="206"/>
      <c r="J900" s="206"/>
      <c r="K900" s="206"/>
      <c r="L900" s="206"/>
      <c r="M900" s="206"/>
      <c r="N900" s="206"/>
      <c r="O900" s="206"/>
      <c r="P900" s="206"/>
      <c r="Q900" s="206"/>
      <c r="R900" s="206"/>
      <c r="S900" s="206"/>
      <c r="T900" s="206"/>
      <c r="U900" s="206"/>
      <c r="V900" s="206"/>
      <c r="W900" s="206"/>
      <c r="X900" s="206"/>
      <c r="Y900" s="206"/>
      <c r="Z900" s="206"/>
    </row>
    <row r="901" customFormat="false" ht="15" hidden="false" customHeight="false" outlineLevel="0" collapsed="false">
      <c r="A901" s="198" t="s">
        <v>1040</v>
      </c>
      <c r="B901" s="199" t="n">
        <v>88316</v>
      </c>
      <c r="C901" s="198" t="s">
        <v>1249</v>
      </c>
      <c r="D901" s="199" t="s">
        <v>25</v>
      </c>
      <c r="E901" s="200" t="n">
        <v>0.7272</v>
      </c>
      <c r="F901" s="201" t="n">
        <v>16.21</v>
      </c>
      <c r="G901" s="201" t="n">
        <v>11.78</v>
      </c>
      <c r="H901" s="206"/>
      <c r="I901" s="206"/>
      <c r="J901" s="206"/>
      <c r="K901" s="206"/>
      <c r="L901" s="206"/>
      <c r="M901" s="206"/>
      <c r="N901" s="206"/>
      <c r="O901" s="206"/>
      <c r="P901" s="206"/>
      <c r="Q901" s="206"/>
      <c r="R901" s="206"/>
      <c r="S901" s="206"/>
      <c r="T901" s="206"/>
      <c r="U901" s="206"/>
      <c r="V901" s="206"/>
      <c r="W901" s="206"/>
      <c r="X901" s="206"/>
      <c r="Y901" s="206"/>
      <c r="Z901" s="206"/>
    </row>
    <row r="902" customFormat="false" ht="15" hidden="false" customHeight="false" outlineLevel="0" collapsed="false">
      <c r="A902" s="202" t="s">
        <v>1043</v>
      </c>
      <c r="B902" s="203" t="s">
        <v>1912</v>
      </c>
      <c r="C902" s="202" t="s">
        <v>1913</v>
      </c>
      <c r="D902" s="203" t="s">
        <v>7</v>
      </c>
      <c r="E902" s="204" t="n">
        <v>1</v>
      </c>
      <c r="F902" s="205" t="n">
        <v>63.79</v>
      </c>
      <c r="G902" s="205" t="n">
        <v>63.79</v>
      </c>
      <c r="H902" s="206"/>
      <c r="I902" s="206"/>
      <c r="J902" s="206"/>
      <c r="K902" s="206"/>
      <c r="L902" s="206"/>
      <c r="M902" s="206"/>
      <c r="N902" s="206"/>
      <c r="O902" s="206"/>
      <c r="P902" s="206"/>
      <c r="Q902" s="206"/>
      <c r="R902" s="206"/>
      <c r="S902" s="206"/>
      <c r="T902" s="206"/>
      <c r="U902" s="206"/>
      <c r="V902" s="206"/>
      <c r="W902" s="206"/>
      <c r="X902" s="206"/>
      <c r="Y902" s="206"/>
      <c r="Z902" s="206"/>
    </row>
    <row r="903" customFormat="false" ht="15" hidden="false" customHeight="false" outlineLevel="0" collapsed="false">
      <c r="A903" s="193"/>
      <c r="B903" s="194"/>
      <c r="C903" s="193"/>
      <c r="D903" s="193"/>
      <c r="E903" s="195"/>
      <c r="F903" s="196"/>
      <c r="G903" s="196"/>
      <c r="H903" s="206"/>
      <c r="I903" s="206"/>
      <c r="J903" s="206"/>
      <c r="K903" s="206"/>
      <c r="L903" s="206"/>
      <c r="M903" s="206"/>
      <c r="N903" s="206"/>
      <c r="O903" s="206"/>
      <c r="P903" s="206"/>
      <c r="Q903" s="206"/>
      <c r="R903" s="206"/>
      <c r="S903" s="206"/>
      <c r="T903" s="206"/>
      <c r="U903" s="206"/>
      <c r="V903" s="206"/>
      <c r="W903" s="206"/>
      <c r="X903" s="206"/>
      <c r="Y903" s="206"/>
      <c r="Z903" s="206"/>
    </row>
    <row r="904" customFormat="false" ht="15" hidden="false" customHeight="false" outlineLevel="0" collapsed="false">
      <c r="A904" s="183" t="s">
        <v>1914</v>
      </c>
      <c r="B904" s="184" t="s">
        <v>1028</v>
      </c>
      <c r="C904" s="183" t="s">
        <v>1029</v>
      </c>
      <c r="D904" s="184" t="s">
        <v>1030</v>
      </c>
      <c r="E904" s="185" t="s">
        <v>1031</v>
      </c>
      <c r="F904" s="197" t="s">
        <v>1032</v>
      </c>
      <c r="G904" s="197" t="s">
        <v>1033</v>
      </c>
      <c r="H904" s="206"/>
      <c r="I904" s="206"/>
      <c r="J904" s="206"/>
      <c r="K904" s="206"/>
      <c r="L904" s="206"/>
      <c r="M904" s="206"/>
      <c r="N904" s="206"/>
      <c r="O904" s="206"/>
      <c r="P904" s="206"/>
      <c r="Q904" s="206"/>
      <c r="R904" s="206"/>
      <c r="S904" s="206"/>
      <c r="T904" s="206"/>
      <c r="U904" s="206"/>
      <c r="V904" s="206"/>
      <c r="W904" s="206"/>
      <c r="X904" s="206"/>
      <c r="Y904" s="206"/>
      <c r="Z904" s="206"/>
    </row>
    <row r="905" customFormat="false" ht="15" hidden="false" customHeight="false" outlineLevel="0" collapsed="false">
      <c r="A905" s="189" t="s">
        <v>1034</v>
      </c>
      <c r="B905" s="190" t="s">
        <v>1915</v>
      </c>
      <c r="C905" s="189" t="s">
        <v>1916</v>
      </c>
      <c r="D905" s="190" t="s">
        <v>7</v>
      </c>
      <c r="E905" s="191" t="n">
        <v>1</v>
      </c>
      <c r="F905" s="192" t="n">
        <v>1446.85</v>
      </c>
      <c r="G905" s="192" t="n">
        <v>1446.85</v>
      </c>
      <c r="H905" s="206"/>
      <c r="I905" s="206"/>
      <c r="J905" s="206"/>
      <c r="K905" s="206"/>
      <c r="L905" s="206"/>
      <c r="M905" s="206"/>
      <c r="N905" s="206"/>
      <c r="O905" s="206"/>
      <c r="P905" s="206"/>
      <c r="Q905" s="206"/>
      <c r="R905" s="206"/>
      <c r="S905" s="206"/>
      <c r="T905" s="206"/>
      <c r="U905" s="206"/>
      <c r="V905" s="206"/>
      <c r="W905" s="206"/>
      <c r="X905" s="206"/>
      <c r="Y905" s="206"/>
      <c r="Z905" s="206"/>
    </row>
    <row r="906" customFormat="false" ht="15" hidden="false" customHeight="false" outlineLevel="0" collapsed="false">
      <c r="A906" s="198" t="s">
        <v>1040</v>
      </c>
      <c r="B906" s="199" t="s">
        <v>1917</v>
      </c>
      <c r="C906" s="198" t="s">
        <v>1918</v>
      </c>
      <c r="D906" s="199" t="s">
        <v>25</v>
      </c>
      <c r="E906" s="200" t="n">
        <v>3.037</v>
      </c>
      <c r="F906" s="201" t="n">
        <v>17.45</v>
      </c>
      <c r="G906" s="201" t="n">
        <v>52.99</v>
      </c>
      <c r="H906" s="206"/>
      <c r="I906" s="206"/>
      <c r="J906" s="206"/>
      <c r="K906" s="206"/>
      <c r="L906" s="206"/>
      <c r="M906" s="206"/>
      <c r="N906" s="206"/>
      <c r="O906" s="206"/>
      <c r="P906" s="206"/>
      <c r="Q906" s="206"/>
      <c r="R906" s="206"/>
      <c r="S906" s="206"/>
      <c r="T906" s="206"/>
      <c r="U906" s="206"/>
      <c r="V906" s="206"/>
      <c r="W906" s="206"/>
      <c r="X906" s="206"/>
      <c r="Y906" s="206"/>
      <c r="Z906" s="206"/>
    </row>
    <row r="907" customFormat="false" ht="15" hidden="false" customHeight="false" outlineLevel="0" collapsed="false">
      <c r="A907" s="198" t="s">
        <v>1040</v>
      </c>
      <c r="B907" s="199" t="s">
        <v>1812</v>
      </c>
      <c r="C907" s="198" t="s">
        <v>1813</v>
      </c>
      <c r="D907" s="199" t="s">
        <v>25</v>
      </c>
      <c r="E907" s="200" t="n">
        <v>3.037</v>
      </c>
      <c r="F907" s="201" t="n">
        <v>21.76</v>
      </c>
      <c r="G907" s="201" t="n">
        <v>66.08</v>
      </c>
      <c r="H907" s="206"/>
      <c r="I907" s="206"/>
      <c r="J907" s="206"/>
      <c r="K907" s="206"/>
      <c r="L907" s="206"/>
      <c r="M907" s="206"/>
      <c r="N907" s="206"/>
      <c r="O907" s="206"/>
      <c r="P907" s="206"/>
      <c r="Q907" s="206"/>
      <c r="R907" s="206"/>
      <c r="S907" s="206"/>
      <c r="T907" s="206"/>
      <c r="U907" s="206"/>
      <c r="V907" s="206"/>
      <c r="W907" s="206"/>
      <c r="X907" s="206"/>
      <c r="Y907" s="206"/>
      <c r="Z907" s="206"/>
    </row>
    <row r="908" customFormat="false" ht="15" hidden="false" customHeight="false" outlineLevel="0" collapsed="false">
      <c r="A908" s="202" t="s">
        <v>1043</v>
      </c>
      <c r="B908" s="203" t="s">
        <v>1919</v>
      </c>
      <c r="C908" s="202" t="s">
        <v>1920</v>
      </c>
      <c r="D908" s="203" t="s">
        <v>7</v>
      </c>
      <c r="E908" s="204" t="n">
        <v>1</v>
      </c>
      <c r="F908" s="205" t="n">
        <v>61.71</v>
      </c>
      <c r="G908" s="205" t="n">
        <v>61.71</v>
      </c>
      <c r="H908" s="206"/>
      <c r="I908" s="206"/>
      <c r="J908" s="206"/>
      <c r="K908" s="206"/>
      <c r="L908" s="206"/>
      <c r="M908" s="206"/>
      <c r="N908" s="206"/>
      <c r="O908" s="206"/>
      <c r="P908" s="206"/>
      <c r="Q908" s="206"/>
      <c r="R908" s="206"/>
      <c r="S908" s="206"/>
      <c r="T908" s="206"/>
      <c r="U908" s="206"/>
      <c r="V908" s="206"/>
      <c r="W908" s="206"/>
      <c r="X908" s="206"/>
      <c r="Y908" s="206"/>
      <c r="Z908" s="206"/>
    </row>
    <row r="909" customFormat="false" ht="15" hidden="false" customHeight="false" outlineLevel="0" collapsed="false">
      <c r="A909" s="202" t="s">
        <v>1043</v>
      </c>
      <c r="B909" s="203" t="s">
        <v>1921</v>
      </c>
      <c r="C909" s="202" t="s">
        <v>1922</v>
      </c>
      <c r="D909" s="203" t="s">
        <v>7</v>
      </c>
      <c r="E909" s="204" t="n">
        <v>4</v>
      </c>
      <c r="F909" s="205" t="n">
        <v>0.78</v>
      </c>
      <c r="G909" s="205" t="n">
        <v>3.12</v>
      </c>
      <c r="H909" s="206"/>
      <c r="I909" s="206"/>
      <c r="J909" s="206"/>
      <c r="K909" s="206"/>
      <c r="L909" s="206"/>
      <c r="M909" s="206"/>
      <c r="N909" s="206"/>
      <c r="O909" s="206"/>
      <c r="P909" s="206"/>
      <c r="Q909" s="206"/>
      <c r="R909" s="206"/>
      <c r="S909" s="206"/>
      <c r="T909" s="206"/>
      <c r="U909" s="206"/>
      <c r="V909" s="206"/>
      <c r="W909" s="206"/>
      <c r="X909" s="206"/>
      <c r="Y909" s="206"/>
      <c r="Z909" s="206"/>
    </row>
    <row r="910" customFormat="false" ht="15" hidden="false" customHeight="false" outlineLevel="0" collapsed="false">
      <c r="A910" s="202" t="s">
        <v>1043</v>
      </c>
      <c r="B910" s="203" t="s">
        <v>1923</v>
      </c>
      <c r="C910" s="202" t="s">
        <v>1924</v>
      </c>
      <c r="D910" s="203" t="s">
        <v>7</v>
      </c>
      <c r="E910" s="204" t="n">
        <v>1</v>
      </c>
      <c r="F910" s="205" t="n">
        <v>415.34</v>
      </c>
      <c r="G910" s="205" t="n">
        <v>415.34</v>
      </c>
      <c r="H910" s="206"/>
      <c r="I910" s="206"/>
      <c r="J910" s="206"/>
      <c r="K910" s="206"/>
      <c r="L910" s="206"/>
      <c r="M910" s="206"/>
      <c r="N910" s="206"/>
      <c r="O910" s="206"/>
      <c r="P910" s="206"/>
      <c r="Q910" s="206"/>
      <c r="R910" s="206"/>
      <c r="S910" s="206"/>
      <c r="T910" s="206"/>
      <c r="U910" s="206"/>
      <c r="V910" s="206"/>
      <c r="W910" s="206"/>
      <c r="X910" s="206"/>
      <c r="Y910" s="206"/>
      <c r="Z910" s="206"/>
    </row>
    <row r="911" customFormat="false" ht="15" hidden="false" customHeight="false" outlineLevel="0" collapsed="false">
      <c r="A911" s="202" t="s">
        <v>1043</v>
      </c>
      <c r="B911" s="203" t="s">
        <v>1925</v>
      </c>
      <c r="C911" s="202" t="s">
        <v>1926</v>
      </c>
      <c r="D911" s="203" t="s">
        <v>7</v>
      </c>
      <c r="E911" s="204" t="n">
        <v>1</v>
      </c>
      <c r="F911" s="205" t="n">
        <v>17.14</v>
      </c>
      <c r="G911" s="205" t="n">
        <v>17.14</v>
      </c>
      <c r="H911" s="206"/>
      <c r="I911" s="206"/>
      <c r="J911" s="206"/>
      <c r="K911" s="206"/>
      <c r="L911" s="206"/>
      <c r="M911" s="206"/>
      <c r="N911" s="206"/>
      <c r="O911" s="206"/>
      <c r="P911" s="206"/>
      <c r="Q911" s="206"/>
      <c r="R911" s="206"/>
      <c r="S911" s="206"/>
      <c r="T911" s="206"/>
      <c r="U911" s="206"/>
      <c r="V911" s="206"/>
      <c r="W911" s="206"/>
      <c r="X911" s="206"/>
      <c r="Y911" s="206"/>
      <c r="Z911" s="206"/>
    </row>
    <row r="912" customFormat="false" ht="15" hidden="false" customHeight="false" outlineLevel="0" collapsed="false">
      <c r="A912" s="202" t="s">
        <v>1043</v>
      </c>
      <c r="B912" s="203" t="s">
        <v>1927</v>
      </c>
      <c r="C912" s="202" t="s">
        <v>1928</v>
      </c>
      <c r="D912" s="203" t="s">
        <v>7</v>
      </c>
      <c r="E912" s="204" t="n">
        <v>1</v>
      </c>
      <c r="F912" s="205" t="n">
        <v>211.38</v>
      </c>
      <c r="G912" s="205" t="n">
        <v>211.38</v>
      </c>
      <c r="H912" s="206"/>
      <c r="I912" s="206"/>
      <c r="J912" s="206"/>
      <c r="K912" s="206"/>
      <c r="L912" s="206"/>
      <c r="M912" s="206"/>
      <c r="N912" s="206"/>
      <c r="O912" s="206"/>
      <c r="P912" s="206"/>
      <c r="Q912" s="206"/>
      <c r="R912" s="206"/>
      <c r="S912" s="206"/>
      <c r="T912" s="206"/>
      <c r="U912" s="206"/>
      <c r="V912" s="206"/>
      <c r="W912" s="206"/>
      <c r="X912" s="206"/>
      <c r="Y912" s="206"/>
      <c r="Z912" s="206"/>
    </row>
    <row r="913" customFormat="false" ht="15" hidden="false" customHeight="false" outlineLevel="0" collapsed="false">
      <c r="A913" s="202" t="s">
        <v>1043</v>
      </c>
      <c r="B913" s="203" t="s">
        <v>1929</v>
      </c>
      <c r="C913" s="202" t="s">
        <v>1930</v>
      </c>
      <c r="D913" s="203" t="s">
        <v>7</v>
      </c>
      <c r="E913" s="204" t="n">
        <v>1</v>
      </c>
      <c r="F913" s="205" t="n">
        <v>439.09</v>
      </c>
      <c r="G913" s="205" t="n">
        <v>439.09</v>
      </c>
      <c r="H913" s="206"/>
      <c r="I913" s="206"/>
      <c r="J913" s="206"/>
      <c r="K913" s="206"/>
      <c r="L913" s="206"/>
      <c r="M913" s="206"/>
      <c r="N913" s="206"/>
      <c r="O913" s="206"/>
      <c r="P913" s="206"/>
      <c r="Q913" s="206"/>
      <c r="R913" s="206"/>
      <c r="S913" s="206"/>
      <c r="T913" s="206"/>
      <c r="U913" s="206"/>
      <c r="V913" s="206"/>
      <c r="W913" s="206"/>
      <c r="X913" s="206"/>
      <c r="Y913" s="206"/>
      <c r="Z913" s="206"/>
    </row>
    <row r="914" customFormat="false" ht="15" hidden="false" customHeight="false" outlineLevel="0" collapsed="false">
      <c r="A914" s="202" t="s">
        <v>1043</v>
      </c>
      <c r="B914" s="203" t="s">
        <v>1931</v>
      </c>
      <c r="C914" s="202" t="s">
        <v>1932</v>
      </c>
      <c r="D914" s="203" t="s">
        <v>7</v>
      </c>
      <c r="E914" s="204" t="n">
        <v>1</v>
      </c>
      <c r="F914" s="205" t="n">
        <v>180</v>
      </c>
      <c r="G914" s="205" t="n">
        <v>180</v>
      </c>
      <c r="H914" s="206"/>
      <c r="I914" s="206"/>
      <c r="J914" s="206"/>
      <c r="K914" s="206"/>
      <c r="L914" s="206"/>
      <c r="M914" s="206"/>
      <c r="N914" s="206"/>
      <c r="O914" s="206"/>
      <c r="P914" s="206"/>
      <c r="Q914" s="206"/>
      <c r="R914" s="206"/>
      <c r="S914" s="206"/>
      <c r="T914" s="206"/>
      <c r="U914" s="206"/>
      <c r="V914" s="206"/>
      <c r="W914" s="206"/>
      <c r="X914" s="206"/>
      <c r="Y914" s="206"/>
      <c r="Z914" s="206"/>
    </row>
    <row r="915" customFormat="false" ht="15" hidden="false" customHeight="false" outlineLevel="0" collapsed="false">
      <c r="A915" s="193"/>
      <c r="B915" s="194"/>
      <c r="C915" s="193"/>
      <c r="D915" s="193"/>
      <c r="E915" s="195"/>
      <c r="F915" s="196"/>
      <c r="G915" s="196"/>
      <c r="H915" s="206"/>
      <c r="I915" s="206"/>
      <c r="J915" s="206"/>
      <c r="K915" s="206"/>
      <c r="L915" s="206"/>
      <c r="M915" s="206"/>
      <c r="N915" s="206"/>
      <c r="O915" s="206"/>
      <c r="P915" s="206"/>
      <c r="Q915" s="206"/>
      <c r="R915" s="206"/>
      <c r="S915" s="206"/>
      <c r="T915" s="206"/>
      <c r="U915" s="206"/>
      <c r="V915" s="206"/>
      <c r="W915" s="206"/>
      <c r="X915" s="206"/>
      <c r="Y915" s="206"/>
      <c r="Z915" s="206"/>
    </row>
    <row r="916" customFormat="false" ht="15" hidden="false" customHeight="false" outlineLevel="0" collapsed="false">
      <c r="A916" s="183" t="s">
        <v>1933</v>
      </c>
      <c r="B916" s="184" t="s">
        <v>1028</v>
      </c>
      <c r="C916" s="183" t="s">
        <v>1029</v>
      </c>
      <c r="D916" s="184" t="s">
        <v>1030</v>
      </c>
      <c r="E916" s="185" t="s">
        <v>1031</v>
      </c>
      <c r="F916" s="197" t="s">
        <v>1032</v>
      </c>
      <c r="G916" s="197" t="s">
        <v>1033</v>
      </c>
      <c r="H916" s="206"/>
      <c r="I916" s="206"/>
      <c r="J916" s="206"/>
      <c r="K916" s="206"/>
      <c r="L916" s="206"/>
      <c r="M916" s="206"/>
      <c r="N916" s="206"/>
      <c r="O916" s="206"/>
      <c r="P916" s="206"/>
      <c r="Q916" s="206"/>
      <c r="R916" s="206"/>
      <c r="S916" s="206"/>
      <c r="T916" s="206"/>
      <c r="U916" s="206"/>
      <c r="V916" s="206"/>
      <c r="W916" s="206"/>
      <c r="X916" s="206"/>
      <c r="Y916" s="206"/>
      <c r="Z916" s="206"/>
    </row>
    <row r="917" customFormat="false" ht="15" hidden="false" customHeight="false" outlineLevel="0" collapsed="false">
      <c r="A917" s="189" t="s">
        <v>1034</v>
      </c>
      <c r="B917" s="190" t="s">
        <v>1934</v>
      </c>
      <c r="C917" s="189" t="s">
        <v>1935</v>
      </c>
      <c r="D917" s="190" t="s">
        <v>7</v>
      </c>
      <c r="E917" s="191" t="n">
        <v>1</v>
      </c>
      <c r="F917" s="192" t="n">
        <v>361.76</v>
      </c>
      <c r="G917" s="192" t="n">
        <v>361.76</v>
      </c>
      <c r="H917" s="206"/>
      <c r="I917" s="206"/>
      <c r="J917" s="206"/>
      <c r="K917" s="206"/>
      <c r="L917" s="206"/>
      <c r="M917" s="206"/>
      <c r="N917" s="206"/>
      <c r="O917" s="206"/>
      <c r="P917" s="206"/>
      <c r="Q917" s="206"/>
      <c r="R917" s="206"/>
      <c r="S917" s="206"/>
      <c r="T917" s="206"/>
      <c r="U917" s="206"/>
      <c r="V917" s="206"/>
      <c r="W917" s="206"/>
      <c r="X917" s="206"/>
      <c r="Y917" s="206"/>
      <c r="Z917" s="206"/>
    </row>
    <row r="918" customFormat="false" ht="15" hidden="false" customHeight="false" outlineLevel="0" collapsed="false">
      <c r="A918" s="198" t="s">
        <v>1040</v>
      </c>
      <c r="B918" s="199" t="s">
        <v>1917</v>
      </c>
      <c r="C918" s="198" t="s">
        <v>1918</v>
      </c>
      <c r="D918" s="199" t="s">
        <v>25</v>
      </c>
      <c r="E918" s="200" t="n">
        <v>0.1416</v>
      </c>
      <c r="F918" s="201" t="n">
        <v>17.45</v>
      </c>
      <c r="G918" s="201" t="n">
        <v>2.47</v>
      </c>
      <c r="H918" s="206"/>
      <c r="I918" s="206"/>
      <c r="J918" s="206"/>
      <c r="K918" s="206"/>
      <c r="L918" s="206"/>
      <c r="M918" s="206"/>
      <c r="N918" s="206"/>
      <c r="O918" s="206"/>
      <c r="P918" s="206"/>
      <c r="Q918" s="206"/>
      <c r="R918" s="206"/>
      <c r="S918" s="206"/>
      <c r="T918" s="206"/>
      <c r="U918" s="206"/>
      <c r="V918" s="206"/>
      <c r="W918" s="206"/>
      <c r="X918" s="206"/>
      <c r="Y918" s="206"/>
      <c r="Z918" s="206"/>
    </row>
    <row r="919" customFormat="false" ht="15" hidden="false" customHeight="false" outlineLevel="0" collapsed="false">
      <c r="A919" s="198" t="s">
        <v>1040</v>
      </c>
      <c r="B919" s="199" t="s">
        <v>1812</v>
      </c>
      <c r="C919" s="198" t="s">
        <v>1813</v>
      </c>
      <c r="D919" s="199" t="s">
        <v>25</v>
      </c>
      <c r="E919" s="200" t="n">
        <v>0.1416</v>
      </c>
      <c r="F919" s="201" t="n">
        <v>21.76</v>
      </c>
      <c r="G919" s="201" t="n">
        <v>3.08</v>
      </c>
      <c r="H919" s="206"/>
      <c r="I919" s="206"/>
      <c r="J919" s="206"/>
      <c r="K919" s="206"/>
      <c r="L919" s="206"/>
      <c r="M919" s="206"/>
      <c r="N919" s="206"/>
      <c r="O919" s="206"/>
      <c r="P919" s="206"/>
      <c r="Q919" s="206"/>
      <c r="R919" s="206"/>
      <c r="S919" s="206"/>
      <c r="T919" s="206"/>
      <c r="U919" s="206"/>
      <c r="V919" s="206"/>
      <c r="W919" s="206"/>
      <c r="X919" s="206"/>
      <c r="Y919" s="206"/>
      <c r="Z919" s="206"/>
    </row>
    <row r="920" customFormat="false" ht="15" hidden="false" customHeight="false" outlineLevel="0" collapsed="false">
      <c r="A920" s="202" t="s">
        <v>1043</v>
      </c>
      <c r="B920" s="203" t="s">
        <v>1936</v>
      </c>
      <c r="C920" s="202" t="s">
        <v>1937</v>
      </c>
      <c r="D920" s="203" t="s">
        <v>7</v>
      </c>
      <c r="E920" s="204" t="n">
        <v>1</v>
      </c>
      <c r="F920" s="205" t="n">
        <v>356.21</v>
      </c>
      <c r="G920" s="205" t="n">
        <v>356.21</v>
      </c>
      <c r="H920" s="206"/>
      <c r="I920" s="206"/>
      <c r="J920" s="206"/>
      <c r="K920" s="206"/>
      <c r="L920" s="206"/>
      <c r="M920" s="206"/>
      <c r="N920" s="206"/>
      <c r="O920" s="206"/>
      <c r="P920" s="206"/>
      <c r="Q920" s="206"/>
      <c r="R920" s="206"/>
      <c r="S920" s="206"/>
      <c r="T920" s="206"/>
      <c r="U920" s="206"/>
      <c r="V920" s="206"/>
      <c r="W920" s="206"/>
      <c r="X920" s="206"/>
      <c r="Y920" s="206"/>
      <c r="Z920" s="206"/>
    </row>
    <row r="921" customFormat="false" ht="15" hidden="false" customHeight="false" outlineLevel="0" collapsed="false">
      <c r="A921" s="193"/>
      <c r="B921" s="194"/>
      <c r="C921" s="193"/>
      <c r="D921" s="193"/>
      <c r="E921" s="195"/>
      <c r="F921" s="196"/>
      <c r="G921" s="196"/>
      <c r="H921" s="206"/>
      <c r="I921" s="206"/>
      <c r="J921" s="206"/>
      <c r="K921" s="206"/>
      <c r="L921" s="206"/>
      <c r="M921" s="206"/>
      <c r="N921" s="206"/>
      <c r="O921" s="206"/>
      <c r="P921" s="206"/>
      <c r="Q921" s="206"/>
      <c r="R921" s="206"/>
      <c r="S921" s="206"/>
      <c r="T921" s="206"/>
      <c r="U921" s="206"/>
      <c r="V921" s="206"/>
      <c r="W921" s="206"/>
      <c r="X921" s="206"/>
      <c r="Y921" s="206"/>
      <c r="Z921" s="206"/>
    </row>
    <row r="922" customFormat="false" ht="15" hidden="false" customHeight="false" outlineLevel="0" collapsed="false">
      <c r="A922" s="183" t="s">
        <v>1938</v>
      </c>
      <c r="B922" s="184" t="s">
        <v>1028</v>
      </c>
      <c r="C922" s="183" t="s">
        <v>1029</v>
      </c>
      <c r="D922" s="184" t="s">
        <v>1030</v>
      </c>
      <c r="E922" s="185" t="s">
        <v>1031</v>
      </c>
      <c r="F922" s="197" t="s">
        <v>1032</v>
      </c>
      <c r="G922" s="197" t="s">
        <v>1033</v>
      </c>
      <c r="H922" s="206"/>
      <c r="I922" s="206"/>
      <c r="J922" s="206"/>
      <c r="K922" s="206"/>
      <c r="L922" s="206"/>
      <c r="M922" s="206"/>
      <c r="N922" s="206"/>
      <c r="O922" s="206"/>
      <c r="P922" s="206"/>
      <c r="Q922" s="206"/>
      <c r="R922" s="206"/>
      <c r="S922" s="206"/>
      <c r="T922" s="206"/>
      <c r="U922" s="206"/>
      <c r="V922" s="206"/>
      <c r="W922" s="206"/>
      <c r="X922" s="206"/>
      <c r="Y922" s="206"/>
      <c r="Z922" s="206"/>
    </row>
    <row r="923" customFormat="false" ht="15" hidden="false" customHeight="false" outlineLevel="0" collapsed="false">
      <c r="A923" s="189" t="s">
        <v>1034</v>
      </c>
      <c r="B923" s="190" t="s">
        <v>1939</v>
      </c>
      <c r="C923" s="189" t="s">
        <v>1940</v>
      </c>
      <c r="D923" s="190" t="s">
        <v>152</v>
      </c>
      <c r="E923" s="191" t="n">
        <v>1</v>
      </c>
      <c r="F923" s="192" t="n">
        <v>128.63</v>
      </c>
      <c r="G923" s="192" t="n">
        <v>128.63</v>
      </c>
      <c r="H923" s="206"/>
      <c r="I923" s="206"/>
      <c r="J923" s="206"/>
      <c r="K923" s="206"/>
      <c r="L923" s="206"/>
      <c r="M923" s="206"/>
      <c r="N923" s="206"/>
      <c r="O923" s="206"/>
      <c r="P923" s="206"/>
      <c r="Q923" s="206"/>
      <c r="R923" s="206"/>
      <c r="S923" s="206"/>
      <c r="T923" s="206"/>
      <c r="U923" s="206"/>
      <c r="V923" s="206"/>
      <c r="W923" s="206"/>
      <c r="X923" s="206"/>
      <c r="Y923" s="206"/>
      <c r="Z923" s="206"/>
    </row>
    <row r="924" customFormat="false" ht="15" hidden="false" customHeight="false" outlineLevel="0" collapsed="false">
      <c r="A924" s="198" t="s">
        <v>1040</v>
      </c>
      <c r="B924" s="199" t="s">
        <v>1917</v>
      </c>
      <c r="C924" s="198" t="s">
        <v>1918</v>
      </c>
      <c r="D924" s="199" t="s">
        <v>25</v>
      </c>
      <c r="E924" s="200" t="n">
        <v>0.245</v>
      </c>
      <c r="F924" s="201" t="n">
        <v>17.45</v>
      </c>
      <c r="G924" s="201" t="n">
        <v>4.27</v>
      </c>
      <c r="H924" s="206"/>
      <c r="I924" s="206"/>
      <c r="J924" s="206"/>
      <c r="K924" s="206"/>
      <c r="L924" s="206"/>
      <c r="M924" s="206"/>
      <c r="N924" s="206"/>
      <c r="O924" s="206"/>
      <c r="P924" s="206"/>
      <c r="Q924" s="206"/>
      <c r="R924" s="206"/>
      <c r="S924" s="206"/>
      <c r="T924" s="206"/>
      <c r="U924" s="206"/>
      <c r="V924" s="206"/>
      <c r="W924" s="206"/>
      <c r="X924" s="206"/>
      <c r="Y924" s="206"/>
      <c r="Z924" s="206"/>
    </row>
    <row r="925" customFormat="false" ht="15" hidden="false" customHeight="false" outlineLevel="0" collapsed="false">
      <c r="A925" s="198" t="s">
        <v>1040</v>
      </c>
      <c r="B925" s="199" t="s">
        <v>1812</v>
      </c>
      <c r="C925" s="198" t="s">
        <v>1813</v>
      </c>
      <c r="D925" s="199" t="s">
        <v>25</v>
      </c>
      <c r="E925" s="200" t="n">
        <v>0.245</v>
      </c>
      <c r="F925" s="201" t="n">
        <v>21.76</v>
      </c>
      <c r="G925" s="201" t="n">
        <v>5.33</v>
      </c>
      <c r="H925" s="206"/>
      <c r="I925" s="206"/>
      <c r="J925" s="206"/>
      <c r="K925" s="206"/>
      <c r="L925" s="206"/>
      <c r="M925" s="206"/>
      <c r="N925" s="206"/>
      <c r="O925" s="206"/>
      <c r="P925" s="206"/>
      <c r="Q925" s="206"/>
      <c r="R925" s="206"/>
      <c r="S925" s="206"/>
      <c r="T925" s="206"/>
      <c r="U925" s="206"/>
      <c r="V925" s="206"/>
      <c r="W925" s="206"/>
      <c r="X925" s="206"/>
      <c r="Y925" s="206"/>
      <c r="Z925" s="206"/>
    </row>
    <row r="926" customFormat="false" ht="15" hidden="false" customHeight="false" outlineLevel="0" collapsed="false">
      <c r="A926" s="202" t="s">
        <v>1043</v>
      </c>
      <c r="B926" s="203" t="s">
        <v>1941</v>
      </c>
      <c r="C926" s="202" t="s">
        <v>1942</v>
      </c>
      <c r="D926" s="203" t="s">
        <v>152</v>
      </c>
      <c r="E926" s="204" t="n">
        <v>1.039</v>
      </c>
      <c r="F926" s="205" t="n">
        <v>114.57</v>
      </c>
      <c r="G926" s="205" t="n">
        <v>119.03</v>
      </c>
      <c r="H926" s="206"/>
      <c r="I926" s="206"/>
      <c r="J926" s="206"/>
      <c r="K926" s="206"/>
      <c r="L926" s="206"/>
      <c r="M926" s="206"/>
      <c r="N926" s="206"/>
      <c r="O926" s="206"/>
      <c r="P926" s="206"/>
      <c r="Q926" s="206"/>
      <c r="R926" s="206"/>
      <c r="S926" s="206"/>
      <c r="T926" s="206"/>
      <c r="U926" s="206"/>
      <c r="V926" s="206"/>
      <c r="W926" s="206"/>
      <c r="X926" s="206"/>
      <c r="Y926" s="206"/>
      <c r="Z926" s="206"/>
    </row>
    <row r="927" customFormat="false" ht="15" hidden="false" customHeight="false" outlineLevel="0" collapsed="false">
      <c r="A927" s="193"/>
      <c r="B927" s="194"/>
      <c r="C927" s="193"/>
      <c r="D927" s="193"/>
      <c r="E927" s="195"/>
      <c r="F927" s="196"/>
      <c r="G927" s="196"/>
      <c r="H927" s="206"/>
      <c r="I927" s="206"/>
      <c r="J927" s="206"/>
      <c r="K927" s="206"/>
      <c r="L927" s="206"/>
      <c r="M927" s="206"/>
      <c r="N927" s="206"/>
      <c r="O927" s="206"/>
      <c r="P927" s="206"/>
      <c r="Q927" s="206"/>
      <c r="R927" s="206"/>
      <c r="S927" s="206"/>
      <c r="T927" s="206"/>
      <c r="U927" s="206"/>
      <c r="V927" s="206"/>
      <c r="W927" s="206"/>
      <c r="X927" s="206"/>
      <c r="Y927" s="206"/>
      <c r="Z927" s="206"/>
    </row>
    <row r="928" customFormat="false" ht="15" hidden="false" customHeight="false" outlineLevel="0" collapsed="false">
      <c r="A928" s="183" t="s">
        <v>1943</v>
      </c>
      <c r="B928" s="184" t="s">
        <v>1028</v>
      </c>
      <c r="C928" s="183" t="s">
        <v>1029</v>
      </c>
      <c r="D928" s="184" t="s">
        <v>1030</v>
      </c>
      <c r="E928" s="185" t="s">
        <v>1031</v>
      </c>
      <c r="F928" s="197" t="s">
        <v>1032</v>
      </c>
      <c r="G928" s="197" t="s">
        <v>1033</v>
      </c>
      <c r="H928" s="206"/>
      <c r="I928" s="206"/>
      <c r="J928" s="206"/>
      <c r="K928" s="206"/>
      <c r="L928" s="206"/>
      <c r="M928" s="206"/>
      <c r="N928" s="206"/>
      <c r="O928" s="206"/>
      <c r="P928" s="206"/>
      <c r="Q928" s="206"/>
      <c r="R928" s="206"/>
      <c r="S928" s="206"/>
      <c r="T928" s="206"/>
      <c r="U928" s="206"/>
      <c r="V928" s="206"/>
      <c r="W928" s="206"/>
      <c r="X928" s="206"/>
      <c r="Y928" s="206"/>
      <c r="Z928" s="206"/>
    </row>
    <row r="929" customFormat="false" ht="15" hidden="false" customHeight="false" outlineLevel="0" collapsed="false">
      <c r="A929" s="189" t="s">
        <v>1034</v>
      </c>
      <c r="B929" s="190" t="s">
        <v>1944</v>
      </c>
      <c r="C929" s="189" t="s">
        <v>1945</v>
      </c>
      <c r="D929" s="190" t="s">
        <v>7</v>
      </c>
      <c r="E929" s="191" t="n">
        <v>1</v>
      </c>
      <c r="F929" s="192" t="n">
        <v>525.62</v>
      </c>
      <c r="G929" s="192" t="n">
        <v>525.62</v>
      </c>
      <c r="H929" s="206"/>
      <c r="I929" s="206"/>
      <c r="J929" s="206"/>
      <c r="K929" s="206"/>
      <c r="L929" s="206"/>
      <c r="M929" s="206"/>
      <c r="N929" s="206"/>
      <c r="O929" s="206"/>
      <c r="P929" s="206"/>
      <c r="Q929" s="206"/>
      <c r="R929" s="206"/>
      <c r="S929" s="206"/>
      <c r="T929" s="206"/>
      <c r="U929" s="206"/>
      <c r="V929" s="206"/>
      <c r="W929" s="206"/>
      <c r="X929" s="206"/>
      <c r="Y929" s="206"/>
      <c r="Z929" s="206"/>
    </row>
    <row r="930" customFormat="false" ht="15" hidden="false" customHeight="false" outlineLevel="0" collapsed="false">
      <c r="A930" s="198" t="s">
        <v>1040</v>
      </c>
      <c r="B930" s="199" t="s">
        <v>1946</v>
      </c>
      <c r="C930" s="198" t="s">
        <v>1947</v>
      </c>
      <c r="D930" s="199" t="s">
        <v>25</v>
      </c>
      <c r="E930" s="200" t="n">
        <v>0.781</v>
      </c>
      <c r="F930" s="201" t="n">
        <v>17.45</v>
      </c>
      <c r="G930" s="201" t="n">
        <v>13.62</v>
      </c>
      <c r="H930" s="206"/>
      <c r="I930" s="206"/>
      <c r="J930" s="206"/>
      <c r="K930" s="206"/>
      <c r="L930" s="206"/>
      <c r="M930" s="206"/>
      <c r="N930" s="206"/>
      <c r="O930" s="206"/>
      <c r="P930" s="206"/>
      <c r="Q930" s="206"/>
      <c r="R930" s="206"/>
      <c r="S930" s="206"/>
      <c r="T930" s="206"/>
      <c r="U930" s="206"/>
      <c r="V930" s="206"/>
      <c r="W930" s="206"/>
      <c r="X930" s="206"/>
      <c r="Y930" s="206"/>
      <c r="Z930" s="206"/>
    </row>
    <row r="931" customFormat="false" ht="15" hidden="false" customHeight="false" outlineLevel="0" collapsed="false">
      <c r="A931" s="198" t="s">
        <v>1040</v>
      </c>
      <c r="B931" s="199" t="s">
        <v>1917</v>
      </c>
      <c r="C931" s="198" t="s">
        <v>1918</v>
      </c>
      <c r="D931" s="199" t="s">
        <v>25</v>
      </c>
      <c r="E931" s="200" t="n">
        <v>0.781</v>
      </c>
      <c r="F931" s="201" t="n">
        <v>21.76</v>
      </c>
      <c r="G931" s="201" t="n">
        <v>16.99</v>
      </c>
      <c r="H931" s="206"/>
      <c r="I931" s="206"/>
      <c r="J931" s="206"/>
      <c r="K931" s="206"/>
      <c r="L931" s="206"/>
      <c r="M931" s="206"/>
      <c r="N931" s="206"/>
      <c r="O931" s="206"/>
      <c r="P931" s="206"/>
      <c r="Q931" s="206"/>
      <c r="R931" s="206"/>
      <c r="S931" s="206"/>
      <c r="T931" s="206"/>
      <c r="U931" s="206"/>
      <c r="V931" s="206"/>
      <c r="W931" s="206"/>
      <c r="X931" s="206"/>
      <c r="Y931" s="206"/>
      <c r="Z931" s="206"/>
    </row>
    <row r="932" customFormat="false" ht="15" hidden="false" customHeight="false" outlineLevel="0" collapsed="false">
      <c r="A932" s="198" t="s">
        <v>1040</v>
      </c>
      <c r="B932" s="199" t="s">
        <v>1812</v>
      </c>
      <c r="C932" s="198" t="s">
        <v>1813</v>
      </c>
      <c r="D932" s="199" t="s">
        <v>25</v>
      </c>
      <c r="E932" s="200" t="n">
        <v>0.781</v>
      </c>
      <c r="F932" s="201" t="n">
        <v>23.06</v>
      </c>
      <c r="G932" s="201" t="n">
        <v>18</v>
      </c>
      <c r="H932" s="206"/>
      <c r="I932" s="206"/>
      <c r="J932" s="206"/>
      <c r="K932" s="206"/>
      <c r="L932" s="206"/>
      <c r="M932" s="206"/>
      <c r="N932" s="206"/>
      <c r="O932" s="206"/>
      <c r="P932" s="206"/>
      <c r="Q932" s="206"/>
      <c r="R932" s="206"/>
      <c r="S932" s="206"/>
      <c r="T932" s="206"/>
      <c r="U932" s="206"/>
      <c r="V932" s="206"/>
      <c r="W932" s="206"/>
      <c r="X932" s="206"/>
      <c r="Y932" s="206"/>
      <c r="Z932" s="206"/>
    </row>
    <row r="933" customFormat="false" ht="15" hidden="false" customHeight="false" outlineLevel="0" collapsed="false">
      <c r="A933" s="202" t="s">
        <v>1043</v>
      </c>
      <c r="B933" s="203" t="s">
        <v>1796</v>
      </c>
      <c r="C933" s="202" t="s">
        <v>1797</v>
      </c>
      <c r="D933" s="203" t="s">
        <v>65</v>
      </c>
      <c r="E933" s="204" t="n">
        <v>0.101</v>
      </c>
      <c r="F933" s="205" t="n">
        <v>61.79</v>
      </c>
      <c r="G933" s="205" t="n">
        <v>6.24</v>
      </c>
      <c r="H933" s="206"/>
      <c r="I933" s="206"/>
      <c r="J933" s="206"/>
      <c r="K933" s="206"/>
      <c r="L933" s="206"/>
      <c r="M933" s="206"/>
      <c r="N933" s="206"/>
      <c r="O933" s="206"/>
      <c r="P933" s="206"/>
      <c r="Q933" s="206"/>
      <c r="R933" s="206"/>
      <c r="S933" s="206"/>
      <c r="T933" s="206"/>
      <c r="U933" s="206"/>
      <c r="V933" s="206"/>
      <c r="W933" s="206"/>
      <c r="X933" s="206"/>
      <c r="Y933" s="206"/>
      <c r="Z933" s="206"/>
    </row>
    <row r="934" customFormat="false" ht="15" hidden="false" customHeight="false" outlineLevel="0" collapsed="false">
      <c r="A934" s="202" t="s">
        <v>1043</v>
      </c>
      <c r="B934" s="203" t="s">
        <v>1948</v>
      </c>
      <c r="C934" s="202" t="s">
        <v>1949</v>
      </c>
      <c r="D934" s="203" t="s">
        <v>7</v>
      </c>
      <c r="E934" s="204" t="n">
        <v>1</v>
      </c>
      <c r="F934" s="205" t="n">
        <v>470.77</v>
      </c>
      <c r="G934" s="205" t="n">
        <v>470.77</v>
      </c>
      <c r="H934" s="206"/>
      <c r="I934" s="206"/>
      <c r="J934" s="206"/>
      <c r="K934" s="206"/>
      <c r="L934" s="206"/>
      <c r="M934" s="206"/>
      <c r="N934" s="206"/>
      <c r="O934" s="206"/>
      <c r="P934" s="206"/>
      <c r="Q934" s="206"/>
      <c r="R934" s="206"/>
      <c r="S934" s="206"/>
      <c r="T934" s="206"/>
      <c r="U934" s="206"/>
      <c r="V934" s="206"/>
      <c r="W934" s="206"/>
      <c r="X934" s="206"/>
      <c r="Y934" s="206"/>
      <c r="Z934" s="206"/>
    </row>
    <row r="935" customFormat="false" ht="15" hidden="false" customHeight="false" outlineLevel="0" collapsed="false">
      <c r="A935" s="193"/>
      <c r="B935" s="194"/>
      <c r="C935" s="193"/>
      <c r="D935" s="193"/>
      <c r="E935" s="195"/>
      <c r="F935" s="196"/>
      <c r="G935" s="196"/>
      <c r="H935" s="206"/>
      <c r="I935" s="206"/>
      <c r="J935" s="206"/>
      <c r="K935" s="206"/>
      <c r="L935" s="206"/>
      <c r="M935" s="206"/>
      <c r="N935" s="206"/>
      <c r="O935" s="206"/>
      <c r="P935" s="206"/>
      <c r="Q935" s="206"/>
      <c r="R935" s="206"/>
      <c r="S935" s="206"/>
      <c r="T935" s="206"/>
      <c r="U935" s="206"/>
      <c r="V935" s="206"/>
      <c r="W935" s="206"/>
      <c r="X935" s="206"/>
      <c r="Y935" s="206"/>
      <c r="Z935" s="206"/>
    </row>
    <row r="936" customFormat="false" ht="15" hidden="false" customHeight="false" outlineLevel="0" collapsed="false">
      <c r="A936" s="183" t="s">
        <v>1950</v>
      </c>
      <c r="B936" s="184" t="s">
        <v>1028</v>
      </c>
      <c r="C936" s="183" t="s">
        <v>1029</v>
      </c>
      <c r="D936" s="184" t="s">
        <v>1030</v>
      </c>
      <c r="E936" s="185" t="s">
        <v>1031</v>
      </c>
      <c r="F936" s="197" t="s">
        <v>1032</v>
      </c>
      <c r="G936" s="197" t="s">
        <v>1033</v>
      </c>
      <c r="H936" s="206"/>
      <c r="I936" s="206"/>
      <c r="J936" s="206"/>
      <c r="K936" s="206"/>
      <c r="L936" s="206"/>
      <c r="M936" s="206"/>
      <c r="N936" s="206"/>
      <c r="O936" s="206"/>
      <c r="P936" s="206"/>
      <c r="Q936" s="206"/>
      <c r="R936" s="206"/>
      <c r="S936" s="206"/>
      <c r="T936" s="206"/>
      <c r="U936" s="206"/>
      <c r="V936" s="206"/>
      <c r="W936" s="206"/>
      <c r="X936" s="206"/>
      <c r="Y936" s="206"/>
      <c r="Z936" s="206"/>
    </row>
    <row r="937" customFormat="false" ht="15" hidden="false" customHeight="false" outlineLevel="0" collapsed="false">
      <c r="A937" s="189" t="s">
        <v>1034</v>
      </c>
      <c r="B937" s="190" t="s">
        <v>1951</v>
      </c>
      <c r="C937" s="189" t="s">
        <v>1952</v>
      </c>
      <c r="D937" s="190" t="s">
        <v>7</v>
      </c>
      <c r="E937" s="191" t="n">
        <v>1</v>
      </c>
      <c r="F937" s="192" t="n">
        <v>111.69</v>
      </c>
      <c r="G937" s="192" t="n">
        <v>111.69</v>
      </c>
      <c r="H937" s="206"/>
      <c r="I937" s="206"/>
      <c r="J937" s="206"/>
      <c r="K937" s="206"/>
      <c r="L937" s="206"/>
      <c r="M937" s="206"/>
      <c r="N937" s="206"/>
      <c r="O937" s="206"/>
      <c r="P937" s="206"/>
      <c r="Q937" s="206"/>
      <c r="R937" s="206"/>
      <c r="S937" s="206"/>
      <c r="T937" s="206"/>
      <c r="U937" s="206"/>
      <c r="V937" s="206"/>
      <c r="W937" s="206"/>
      <c r="X937" s="206"/>
      <c r="Y937" s="206"/>
      <c r="Z937" s="206"/>
    </row>
    <row r="938" customFormat="false" ht="15" hidden="false" customHeight="false" outlineLevel="0" collapsed="false">
      <c r="A938" s="198" t="s">
        <v>1040</v>
      </c>
      <c r="B938" s="199" t="s">
        <v>1917</v>
      </c>
      <c r="C938" s="198" t="s">
        <v>1918</v>
      </c>
      <c r="D938" s="199" t="s">
        <v>25</v>
      </c>
      <c r="E938" s="200" t="n">
        <v>0.522</v>
      </c>
      <c r="F938" s="201" t="n">
        <v>17.45</v>
      </c>
      <c r="G938" s="201" t="n">
        <v>9.1</v>
      </c>
      <c r="H938" s="206"/>
      <c r="I938" s="206"/>
      <c r="J938" s="206"/>
      <c r="K938" s="206"/>
      <c r="L938" s="206"/>
      <c r="M938" s="206"/>
      <c r="N938" s="206"/>
      <c r="O938" s="206"/>
      <c r="P938" s="206"/>
      <c r="Q938" s="206"/>
      <c r="R938" s="206"/>
      <c r="S938" s="206"/>
      <c r="T938" s="206"/>
      <c r="U938" s="206"/>
      <c r="V938" s="206"/>
      <c r="W938" s="206"/>
      <c r="X938" s="206"/>
      <c r="Y938" s="206"/>
      <c r="Z938" s="206"/>
    </row>
    <row r="939" customFormat="false" ht="15" hidden="false" customHeight="false" outlineLevel="0" collapsed="false">
      <c r="A939" s="198" t="s">
        <v>1040</v>
      </c>
      <c r="B939" s="199" t="s">
        <v>1812</v>
      </c>
      <c r="C939" s="198" t="s">
        <v>1813</v>
      </c>
      <c r="D939" s="199" t="s">
        <v>25</v>
      </c>
      <c r="E939" s="200" t="n">
        <v>0.522</v>
      </c>
      <c r="F939" s="201" t="n">
        <v>21.76</v>
      </c>
      <c r="G939" s="201" t="n">
        <v>11.35</v>
      </c>
      <c r="H939" s="206"/>
      <c r="I939" s="206"/>
      <c r="J939" s="206"/>
      <c r="K939" s="206"/>
      <c r="L939" s="206"/>
      <c r="M939" s="206"/>
      <c r="N939" s="206"/>
      <c r="O939" s="206"/>
      <c r="P939" s="206"/>
      <c r="Q939" s="206"/>
      <c r="R939" s="206"/>
      <c r="S939" s="206"/>
      <c r="T939" s="206"/>
      <c r="U939" s="206"/>
      <c r="V939" s="206"/>
      <c r="W939" s="206"/>
      <c r="X939" s="206"/>
      <c r="Y939" s="206"/>
      <c r="Z939" s="206"/>
    </row>
    <row r="940" customFormat="false" ht="15" hidden="false" customHeight="false" outlineLevel="0" collapsed="false">
      <c r="A940" s="202" t="s">
        <v>1043</v>
      </c>
      <c r="B940" s="203" t="s">
        <v>1953</v>
      </c>
      <c r="C940" s="202" t="s">
        <v>1954</v>
      </c>
      <c r="D940" s="203" t="s">
        <v>7</v>
      </c>
      <c r="E940" s="204" t="n">
        <v>1</v>
      </c>
      <c r="F940" s="205" t="n">
        <v>90.75</v>
      </c>
      <c r="G940" s="205" t="n">
        <v>90.75</v>
      </c>
      <c r="H940" s="206"/>
      <c r="I940" s="206"/>
      <c r="J940" s="206"/>
      <c r="K940" s="206"/>
      <c r="L940" s="206"/>
      <c r="M940" s="206"/>
      <c r="N940" s="206"/>
      <c r="O940" s="206"/>
      <c r="P940" s="206"/>
      <c r="Q940" s="206"/>
      <c r="R940" s="206"/>
      <c r="S940" s="206"/>
      <c r="T940" s="206"/>
      <c r="U940" s="206"/>
      <c r="V940" s="206"/>
      <c r="W940" s="206"/>
      <c r="X940" s="206"/>
      <c r="Y940" s="206"/>
      <c r="Z940" s="206"/>
    </row>
    <row r="941" customFormat="false" ht="15" hidden="false" customHeight="false" outlineLevel="0" collapsed="false">
      <c r="A941" s="202" t="s">
        <v>1043</v>
      </c>
      <c r="B941" s="203" t="s">
        <v>1955</v>
      </c>
      <c r="C941" s="202" t="s">
        <v>1956</v>
      </c>
      <c r="D941" s="203" t="s">
        <v>7</v>
      </c>
      <c r="E941" s="204" t="n">
        <v>0.027</v>
      </c>
      <c r="F941" s="205" t="n">
        <v>14.2</v>
      </c>
      <c r="G941" s="205" t="n">
        <v>0.38</v>
      </c>
      <c r="H941" s="206"/>
      <c r="I941" s="206"/>
      <c r="J941" s="206"/>
      <c r="K941" s="206"/>
      <c r="L941" s="206"/>
      <c r="M941" s="206"/>
      <c r="N941" s="206"/>
      <c r="O941" s="206"/>
      <c r="P941" s="206"/>
      <c r="Q941" s="206"/>
      <c r="R941" s="206"/>
      <c r="S941" s="206"/>
      <c r="T941" s="206"/>
      <c r="U941" s="206"/>
      <c r="V941" s="206"/>
      <c r="W941" s="206"/>
      <c r="X941" s="206"/>
      <c r="Y941" s="206"/>
      <c r="Z941" s="206"/>
    </row>
    <row r="942" customFormat="false" ht="15" hidden="false" customHeight="false" outlineLevel="0" collapsed="false">
      <c r="A942" s="202" t="s">
        <v>1043</v>
      </c>
      <c r="B942" s="203" t="s">
        <v>1957</v>
      </c>
      <c r="C942" s="202" t="s">
        <v>1958</v>
      </c>
      <c r="D942" s="203" t="s">
        <v>1352</v>
      </c>
      <c r="E942" s="204" t="n">
        <v>0.003</v>
      </c>
      <c r="F942" s="205" t="n">
        <v>38.93</v>
      </c>
      <c r="G942" s="205" t="n">
        <v>0.11</v>
      </c>
      <c r="H942" s="206"/>
      <c r="I942" s="206"/>
      <c r="J942" s="206"/>
      <c r="K942" s="206"/>
      <c r="L942" s="206"/>
      <c r="M942" s="206"/>
      <c r="N942" s="206"/>
      <c r="O942" s="206"/>
      <c r="P942" s="206"/>
      <c r="Q942" s="206"/>
      <c r="R942" s="206"/>
      <c r="S942" s="206"/>
      <c r="T942" s="206"/>
      <c r="U942" s="206"/>
      <c r="V942" s="206"/>
      <c r="W942" s="206"/>
      <c r="X942" s="206"/>
      <c r="Y942" s="206"/>
      <c r="Z942" s="206"/>
    </row>
    <row r="943" customFormat="false" ht="15" hidden="false" customHeight="false" outlineLevel="0" collapsed="false">
      <c r="A943" s="193"/>
      <c r="B943" s="194"/>
      <c r="C943" s="193"/>
      <c r="D943" s="193"/>
      <c r="E943" s="195"/>
      <c r="F943" s="196"/>
      <c r="G943" s="196"/>
      <c r="H943" s="206"/>
      <c r="I943" s="206"/>
      <c r="J943" s="206"/>
      <c r="K943" s="206"/>
      <c r="L943" s="206"/>
      <c r="M943" s="206"/>
      <c r="N943" s="206"/>
      <c r="O943" s="206"/>
      <c r="P943" s="206"/>
      <c r="Q943" s="206"/>
      <c r="R943" s="206"/>
      <c r="S943" s="206"/>
      <c r="T943" s="206"/>
      <c r="U943" s="206"/>
      <c r="V943" s="206"/>
      <c r="W943" s="206"/>
      <c r="X943" s="206"/>
      <c r="Y943" s="206"/>
      <c r="Z943" s="206"/>
    </row>
    <row r="944" customFormat="false" ht="15" hidden="false" customHeight="false" outlineLevel="0" collapsed="false">
      <c r="A944" s="183" t="s">
        <v>1959</v>
      </c>
      <c r="B944" s="184" t="s">
        <v>1028</v>
      </c>
      <c r="C944" s="183" t="s">
        <v>1029</v>
      </c>
      <c r="D944" s="184" t="s">
        <v>1030</v>
      </c>
      <c r="E944" s="185" t="s">
        <v>1031</v>
      </c>
      <c r="F944" s="197" t="s">
        <v>1032</v>
      </c>
      <c r="G944" s="197" t="s">
        <v>1033</v>
      </c>
      <c r="H944" s="206"/>
      <c r="I944" s="206"/>
      <c r="J944" s="206"/>
      <c r="K944" s="206"/>
      <c r="L944" s="206"/>
      <c r="M944" s="206"/>
      <c r="N944" s="206"/>
      <c r="O944" s="206"/>
      <c r="P944" s="206"/>
      <c r="Q944" s="206"/>
      <c r="R944" s="206"/>
      <c r="S944" s="206"/>
      <c r="T944" s="206"/>
      <c r="U944" s="206"/>
      <c r="V944" s="206"/>
      <c r="W944" s="206"/>
      <c r="X944" s="206"/>
      <c r="Y944" s="206"/>
      <c r="Z944" s="206"/>
    </row>
    <row r="945" customFormat="false" ht="15" hidden="false" customHeight="false" outlineLevel="0" collapsed="false">
      <c r="A945" s="189" t="s">
        <v>1034</v>
      </c>
      <c r="B945" s="190" t="s">
        <v>1960</v>
      </c>
      <c r="C945" s="189" t="s">
        <v>1961</v>
      </c>
      <c r="D945" s="190" t="s">
        <v>7</v>
      </c>
      <c r="E945" s="191" t="n">
        <v>1</v>
      </c>
      <c r="F945" s="192" t="n">
        <v>121.74</v>
      </c>
      <c r="G945" s="192" t="n">
        <v>121.74</v>
      </c>
      <c r="H945" s="206"/>
      <c r="I945" s="206"/>
      <c r="J945" s="206"/>
      <c r="K945" s="206"/>
      <c r="L945" s="206"/>
      <c r="M945" s="206"/>
      <c r="N945" s="206"/>
      <c r="O945" s="206"/>
      <c r="P945" s="206"/>
      <c r="Q945" s="206"/>
      <c r="R945" s="206"/>
      <c r="S945" s="206"/>
      <c r="T945" s="206"/>
      <c r="U945" s="206"/>
      <c r="V945" s="206"/>
      <c r="W945" s="206"/>
      <c r="X945" s="206"/>
      <c r="Y945" s="206"/>
      <c r="Z945" s="206"/>
    </row>
    <row r="946" customFormat="false" ht="15" hidden="false" customHeight="false" outlineLevel="0" collapsed="false">
      <c r="A946" s="198" t="s">
        <v>1040</v>
      </c>
      <c r="B946" s="199" t="s">
        <v>1917</v>
      </c>
      <c r="C946" s="198" t="s">
        <v>1918</v>
      </c>
      <c r="D946" s="199" t="s">
        <v>25</v>
      </c>
      <c r="E946" s="200" t="n">
        <v>0.522</v>
      </c>
      <c r="F946" s="201" t="n">
        <v>17.45</v>
      </c>
      <c r="G946" s="201" t="n">
        <v>9.1</v>
      </c>
      <c r="H946" s="206"/>
      <c r="I946" s="206"/>
      <c r="J946" s="206"/>
      <c r="K946" s="206"/>
      <c r="L946" s="206"/>
      <c r="M946" s="206"/>
      <c r="N946" s="206"/>
      <c r="O946" s="206"/>
      <c r="P946" s="206"/>
      <c r="Q946" s="206"/>
      <c r="R946" s="206"/>
      <c r="S946" s="206"/>
      <c r="T946" s="206"/>
      <c r="U946" s="206"/>
      <c r="V946" s="206"/>
      <c r="W946" s="206"/>
      <c r="X946" s="206"/>
      <c r="Y946" s="206"/>
      <c r="Z946" s="206"/>
    </row>
    <row r="947" customFormat="false" ht="15" hidden="false" customHeight="false" outlineLevel="0" collapsed="false">
      <c r="A947" s="198" t="s">
        <v>1040</v>
      </c>
      <c r="B947" s="199" t="s">
        <v>1812</v>
      </c>
      <c r="C947" s="198" t="s">
        <v>1813</v>
      </c>
      <c r="D947" s="199" t="s">
        <v>25</v>
      </c>
      <c r="E947" s="200" t="n">
        <v>0.522</v>
      </c>
      <c r="F947" s="201" t="n">
        <v>21.76</v>
      </c>
      <c r="G947" s="201" t="n">
        <v>11.35</v>
      </c>
      <c r="H947" s="206"/>
      <c r="I947" s="206"/>
      <c r="J947" s="206"/>
      <c r="K947" s="206"/>
      <c r="L947" s="206"/>
      <c r="M947" s="206"/>
      <c r="N947" s="206"/>
      <c r="O947" s="206"/>
      <c r="P947" s="206"/>
      <c r="Q947" s="206"/>
      <c r="R947" s="206"/>
      <c r="S947" s="206"/>
      <c r="T947" s="206"/>
      <c r="U947" s="206"/>
      <c r="V947" s="206"/>
      <c r="W947" s="206"/>
      <c r="X947" s="206"/>
      <c r="Y947" s="206"/>
      <c r="Z947" s="206"/>
    </row>
    <row r="948" customFormat="false" ht="15" hidden="false" customHeight="false" outlineLevel="0" collapsed="false">
      <c r="A948" s="202" t="s">
        <v>1043</v>
      </c>
      <c r="B948" s="203" t="s">
        <v>1962</v>
      </c>
      <c r="C948" s="202" t="s">
        <v>1963</v>
      </c>
      <c r="D948" s="203" t="s">
        <v>7</v>
      </c>
      <c r="E948" s="204" t="n">
        <v>1</v>
      </c>
      <c r="F948" s="205" t="n">
        <v>100.8</v>
      </c>
      <c r="G948" s="205" t="n">
        <v>100.8</v>
      </c>
      <c r="H948" s="206"/>
      <c r="I948" s="206"/>
      <c r="J948" s="206"/>
      <c r="K948" s="206"/>
      <c r="L948" s="206"/>
      <c r="M948" s="206"/>
      <c r="N948" s="206"/>
      <c r="O948" s="206"/>
      <c r="P948" s="206"/>
      <c r="Q948" s="206"/>
      <c r="R948" s="206"/>
      <c r="S948" s="206"/>
      <c r="T948" s="206"/>
      <c r="U948" s="206"/>
      <c r="V948" s="206"/>
      <c r="W948" s="206"/>
      <c r="X948" s="206"/>
      <c r="Y948" s="206"/>
      <c r="Z948" s="206"/>
    </row>
    <row r="949" customFormat="false" ht="15" hidden="false" customHeight="false" outlineLevel="0" collapsed="false">
      <c r="A949" s="202" t="s">
        <v>1043</v>
      </c>
      <c r="B949" s="203" t="s">
        <v>1955</v>
      </c>
      <c r="C949" s="202" t="s">
        <v>1956</v>
      </c>
      <c r="D949" s="203" t="s">
        <v>7</v>
      </c>
      <c r="E949" s="204" t="n">
        <v>0.027</v>
      </c>
      <c r="F949" s="205" t="n">
        <v>14.2</v>
      </c>
      <c r="G949" s="205" t="n">
        <v>0.38</v>
      </c>
      <c r="H949" s="206"/>
      <c r="I949" s="206"/>
      <c r="J949" s="206"/>
      <c r="K949" s="206"/>
      <c r="L949" s="206"/>
      <c r="M949" s="206"/>
      <c r="N949" s="206"/>
      <c r="O949" s="206"/>
      <c r="P949" s="206"/>
      <c r="Q949" s="206"/>
      <c r="R949" s="206"/>
      <c r="S949" s="206"/>
      <c r="T949" s="206"/>
      <c r="U949" s="206"/>
      <c r="V949" s="206"/>
      <c r="W949" s="206"/>
      <c r="X949" s="206"/>
      <c r="Y949" s="206"/>
      <c r="Z949" s="206"/>
    </row>
    <row r="950" customFormat="false" ht="15" hidden="false" customHeight="false" outlineLevel="0" collapsed="false">
      <c r="A950" s="202" t="s">
        <v>1043</v>
      </c>
      <c r="B950" s="203" t="s">
        <v>1957</v>
      </c>
      <c r="C950" s="202" t="s">
        <v>1958</v>
      </c>
      <c r="D950" s="203" t="s">
        <v>1352</v>
      </c>
      <c r="E950" s="204" t="n">
        <v>0.003</v>
      </c>
      <c r="F950" s="205" t="n">
        <v>38.93</v>
      </c>
      <c r="G950" s="205" t="n">
        <v>0.11</v>
      </c>
      <c r="H950" s="206"/>
      <c r="I950" s="206"/>
      <c r="J950" s="206"/>
      <c r="K950" s="206"/>
      <c r="L950" s="206"/>
      <c r="M950" s="206"/>
      <c r="N950" s="206"/>
      <c r="O950" s="206"/>
      <c r="P950" s="206"/>
      <c r="Q950" s="206"/>
      <c r="R950" s="206"/>
      <c r="S950" s="206"/>
      <c r="T950" s="206"/>
      <c r="U950" s="206"/>
      <c r="V950" s="206"/>
      <c r="W950" s="206"/>
      <c r="X950" s="206"/>
      <c r="Y950" s="206"/>
      <c r="Z950" s="206"/>
    </row>
    <row r="951" customFormat="false" ht="15" hidden="false" customHeight="false" outlineLevel="0" collapsed="false">
      <c r="A951" s="193"/>
      <c r="B951" s="194"/>
      <c r="C951" s="193"/>
      <c r="D951" s="193"/>
      <c r="E951" s="195"/>
      <c r="F951" s="196"/>
      <c r="G951" s="196"/>
      <c r="H951" s="206"/>
      <c r="I951" s="206"/>
      <c r="J951" s="206"/>
      <c r="K951" s="206"/>
      <c r="L951" s="206"/>
      <c r="M951" s="206"/>
      <c r="N951" s="206"/>
      <c r="O951" s="206"/>
      <c r="P951" s="206"/>
      <c r="Q951" s="206"/>
      <c r="R951" s="206"/>
      <c r="S951" s="206"/>
      <c r="T951" s="206"/>
      <c r="U951" s="206"/>
      <c r="V951" s="206"/>
      <c r="W951" s="206"/>
      <c r="X951" s="206"/>
      <c r="Y951" s="206"/>
      <c r="Z951" s="206"/>
    </row>
    <row r="952" customFormat="false" ht="15" hidden="false" customHeight="false" outlineLevel="0" collapsed="false">
      <c r="A952" s="183" t="s">
        <v>1964</v>
      </c>
      <c r="B952" s="184" t="s">
        <v>1028</v>
      </c>
      <c r="C952" s="183" t="s">
        <v>1029</v>
      </c>
      <c r="D952" s="184" t="s">
        <v>1030</v>
      </c>
      <c r="E952" s="185" t="s">
        <v>1031</v>
      </c>
      <c r="F952" s="197" t="s">
        <v>1032</v>
      </c>
      <c r="G952" s="197" t="s">
        <v>1033</v>
      </c>
      <c r="H952" s="206"/>
      <c r="I952" s="206"/>
      <c r="J952" s="206"/>
      <c r="K952" s="206"/>
      <c r="L952" s="206"/>
      <c r="M952" s="206"/>
      <c r="N952" s="206"/>
      <c r="O952" s="206"/>
      <c r="P952" s="206"/>
      <c r="Q952" s="206"/>
      <c r="R952" s="206"/>
      <c r="S952" s="206"/>
      <c r="T952" s="206"/>
      <c r="U952" s="206"/>
      <c r="V952" s="206"/>
      <c r="W952" s="206"/>
      <c r="X952" s="206"/>
      <c r="Y952" s="206"/>
      <c r="Z952" s="206"/>
    </row>
    <row r="953" customFormat="false" ht="15" hidden="false" customHeight="false" outlineLevel="0" collapsed="false">
      <c r="A953" s="189" t="s">
        <v>1034</v>
      </c>
      <c r="B953" s="190" t="s">
        <v>1965</v>
      </c>
      <c r="C953" s="189" t="s">
        <v>1966</v>
      </c>
      <c r="D953" s="190" t="s">
        <v>7</v>
      </c>
      <c r="E953" s="191" t="n">
        <v>1</v>
      </c>
      <c r="F953" s="192" t="n">
        <v>78.17</v>
      </c>
      <c r="G953" s="192" t="n">
        <v>78.17</v>
      </c>
      <c r="H953" s="206"/>
      <c r="I953" s="206"/>
      <c r="J953" s="206"/>
      <c r="K953" s="206"/>
      <c r="L953" s="206"/>
      <c r="M953" s="206"/>
      <c r="N953" s="206"/>
      <c r="O953" s="206"/>
      <c r="P953" s="206"/>
      <c r="Q953" s="206"/>
      <c r="R953" s="206"/>
      <c r="S953" s="206"/>
      <c r="T953" s="206"/>
      <c r="U953" s="206"/>
      <c r="V953" s="206"/>
      <c r="W953" s="206"/>
      <c r="X953" s="206"/>
      <c r="Y953" s="206"/>
      <c r="Z953" s="206"/>
    </row>
    <row r="954" customFormat="false" ht="15" hidden="false" customHeight="false" outlineLevel="0" collapsed="false">
      <c r="A954" s="198" t="s">
        <v>1040</v>
      </c>
      <c r="B954" s="199" t="s">
        <v>1917</v>
      </c>
      <c r="C954" s="198" t="s">
        <v>1918</v>
      </c>
      <c r="D954" s="199" t="s">
        <v>25</v>
      </c>
      <c r="E954" s="200" t="n">
        <v>0.348</v>
      </c>
      <c r="F954" s="201" t="n">
        <v>17.45</v>
      </c>
      <c r="G954" s="201" t="n">
        <v>6.07</v>
      </c>
      <c r="H954" s="206"/>
      <c r="I954" s="206"/>
      <c r="J954" s="206"/>
      <c r="K954" s="206"/>
      <c r="L954" s="206"/>
      <c r="M954" s="206"/>
      <c r="N954" s="206"/>
      <c r="O954" s="206"/>
      <c r="P954" s="206"/>
      <c r="Q954" s="206"/>
      <c r="R954" s="206"/>
      <c r="S954" s="206"/>
      <c r="T954" s="206"/>
      <c r="U954" s="206"/>
      <c r="V954" s="206"/>
      <c r="W954" s="206"/>
      <c r="X954" s="206"/>
      <c r="Y954" s="206"/>
      <c r="Z954" s="206"/>
    </row>
    <row r="955" customFormat="false" ht="15" hidden="false" customHeight="false" outlineLevel="0" collapsed="false">
      <c r="A955" s="198" t="s">
        <v>1040</v>
      </c>
      <c r="B955" s="199" t="s">
        <v>1812</v>
      </c>
      <c r="C955" s="198" t="s">
        <v>1813</v>
      </c>
      <c r="D955" s="199" t="s">
        <v>25</v>
      </c>
      <c r="E955" s="200" t="n">
        <v>0.348</v>
      </c>
      <c r="F955" s="201" t="n">
        <v>21.76</v>
      </c>
      <c r="G955" s="201" t="n">
        <v>7.57</v>
      </c>
      <c r="H955" s="206"/>
      <c r="I955" s="206"/>
      <c r="J955" s="206"/>
      <c r="K955" s="206"/>
      <c r="L955" s="206"/>
      <c r="M955" s="206"/>
      <c r="N955" s="206"/>
      <c r="O955" s="206"/>
      <c r="P955" s="206"/>
      <c r="Q955" s="206"/>
      <c r="R955" s="206"/>
      <c r="S955" s="206"/>
      <c r="T955" s="206"/>
      <c r="U955" s="206"/>
      <c r="V955" s="206"/>
      <c r="W955" s="206"/>
      <c r="X955" s="206"/>
      <c r="Y955" s="206"/>
      <c r="Z955" s="206"/>
    </row>
    <row r="956" customFormat="false" ht="15" hidden="false" customHeight="false" outlineLevel="0" collapsed="false">
      <c r="A956" s="202" t="s">
        <v>1043</v>
      </c>
      <c r="B956" s="203" t="s">
        <v>1955</v>
      </c>
      <c r="C956" s="202" t="s">
        <v>1956</v>
      </c>
      <c r="D956" s="203" t="s">
        <v>7</v>
      </c>
      <c r="E956" s="204" t="n">
        <v>0.027</v>
      </c>
      <c r="F956" s="205" t="n">
        <v>14.2</v>
      </c>
      <c r="G956" s="205" t="n">
        <v>0.38</v>
      </c>
      <c r="H956" s="206"/>
      <c r="I956" s="206"/>
      <c r="J956" s="206"/>
      <c r="K956" s="206"/>
      <c r="L956" s="206"/>
      <c r="M956" s="206"/>
      <c r="N956" s="206"/>
      <c r="O956" s="206"/>
      <c r="P956" s="206"/>
      <c r="Q956" s="206"/>
      <c r="R956" s="206"/>
      <c r="S956" s="206"/>
      <c r="T956" s="206"/>
      <c r="U956" s="206"/>
      <c r="V956" s="206"/>
      <c r="W956" s="206"/>
      <c r="X956" s="206"/>
      <c r="Y956" s="206"/>
      <c r="Z956" s="206"/>
    </row>
    <row r="957" customFormat="false" ht="15" hidden="false" customHeight="false" outlineLevel="0" collapsed="false">
      <c r="A957" s="202" t="s">
        <v>1043</v>
      </c>
      <c r="B957" s="203" t="s">
        <v>1957</v>
      </c>
      <c r="C957" s="202" t="s">
        <v>1958</v>
      </c>
      <c r="D957" s="203" t="s">
        <v>1352</v>
      </c>
      <c r="E957" s="204" t="n">
        <v>0.003</v>
      </c>
      <c r="F957" s="205" t="n">
        <v>38.93</v>
      </c>
      <c r="G957" s="205" t="n">
        <v>0.11</v>
      </c>
      <c r="H957" s="206"/>
      <c r="I957" s="206"/>
      <c r="J957" s="206"/>
      <c r="K957" s="206"/>
      <c r="L957" s="206"/>
      <c r="M957" s="206"/>
      <c r="N957" s="206"/>
      <c r="O957" s="206"/>
      <c r="P957" s="206"/>
      <c r="Q957" s="206"/>
      <c r="R957" s="206"/>
      <c r="S957" s="206"/>
      <c r="T957" s="206"/>
      <c r="U957" s="206"/>
      <c r="V957" s="206"/>
      <c r="W957" s="206"/>
      <c r="X957" s="206"/>
      <c r="Y957" s="206"/>
      <c r="Z957" s="206"/>
    </row>
    <row r="958" customFormat="false" ht="15" hidden="false" customHeight="false" outlineLevel="0" collapsed="false">
      <c r="A958" s="202" t="s">
        <v>1043</v>
      </c>
      <c r="B958" s="203" t="s">
        <v>1967</v>
      </c>
      <c r="C958" s="202" t="s">
        <v>1968</v>
      </c>
      <c r="D958" s="203" t="s">
        <v>7</v>
      </c>
      <c r="E958" s="204" t="n">
        <v>1</v>
      </c>
      <c r="F958" s="205" t="n">
        <v>64.04</v>
      </c>
      <c r="G958" s="205" t="n">
        <v>64.04</v>
      </c>
      <c r="H958" s="206"/>
      <c r="I958" s="206"/>
      <c r="J958" s="206"/>
      <c r="K958" s="206"/>
      <c r="L958" s="206"/>
      <c r="M958" s="206"/>
      <c r="N958" s="206"/>
      <c r="O958" s="206"/>
      <c r="P958" s="206"/>
      <c r="Q958" s="206"/>
      <c r="R958" s="206"/>
      <c r="S958" s="206"/>
      <c r="T958" s="206"/>
      <c r="U958" s="206"/>
      <c r="V958" s="206"/>
      <c r="W958" s="206"/>
      <c r="X958" s="206"/>
      <c r="Y958" s="206"/>
      <c r="Z958" s="206"/>
    </row>
    <row r="959" customFormat="false" ht="15" hidden="false" customHeight="false" outlineLevel="0" collapsed="false">
      <c r="A959" s="193"/>
      <c r="B959" s="194"/>
      <c r="C959" s="193"/>
      <c r="D959" s="193"/>
      <c r="E959" s="195"/>
      <c r="F959" s="196"/>
      <c r="G959" s="196"/>
      <c r="H959" s="206"/>
      <c r="I959" s="206"/>
      <c r="J959" s="206"/>
      <c r="K959" s="206"/>
      <c r="L959" s="206"/>
      <c r="M959" s="206"/>
      <c r="N959" s="206"/>
      <c r="O959" s="206"/>
      <c r="P959" s="206"/>
      <c r="Q959" s="206"/>
      <c r="R959" s="206"/>
      <c r="S959" s="206"/>
      <c r="T959" s="206"/>
      <c r="U959" s="206"/>
      <c r="V959" s="206"/>
      <c r="W959" s="206"/>
      <c r="X959" s="206"/>
      <c r="Y959" s="206"/>
      <c r="Z959" s="206"/>
    </row>
    <row r="960" customFormat="false" ht="15" hidden="false" customHeight="false" outlineLevel="0" collapsed="false">
      <c r="A960" s="183" t="s">
        <v>1969</v>
      </c>
      <c r="B960" s="184" t="s">
        <v>1028</v>
      </c>
      <c r="C960" s="183" t="s">
        <v>1029</v>
      </c>
      <c r="D960" s="184" t="s">
        <v>1030</v>
      </c>
      <c r="E960" s="185" t="s">
        <v>1031</v>
      </c>
      <c r="F960" s="197" t="s">
        <v>1032</v>
      </c>
      <c r="G960" s="197" t="s">
        <v>1033</v>
      </c>
      <c r="H960" s="206"/>
      <c r="I960" s="206"/>
      <c r="J960" s="206"/>
      <c r="K960" s="206"/>
      <c r="L960" s="206"/>
      <c r="M960" s="206"/>
      <c r="N960" s="206"/>
      <c r="O960" s="206"/>
      <c r="P960" s="206"/>
      <c r="Q960" s="206"/>
      <c r="R960" s="206"/>
      <c r="S960" s="206"/>
      <c r="T960" s="206"/>
      <c r="U960" s="206"/>
      <c r="V960" s="206"/>
      <c r="W960" s="206"/>
      <c r="X960" s="206"/>
      <c r="Y960" s="206"/>
      <c r="Z960" s="206"/>
    </row>
    <row r="961" customFormat="false" ht="15" hidden="false" customHeight="false" outlineLevel="0" collapsed="false">
      <c r="A961" s="189" t="s">
        <v>1034</v>
      </c>
      <c r="B961" s="190" t="s">
        <v>1970</v>
      </c>
      <c r="C961" s="189" t="s">
        <v>372</v>
      </c>
      <c r="D961" s="190" t="s">
        <v>7</v>
      </c>
      <c r="E961" s="191" t="n">
        <v>1</v>
      </c>
      <c r="F961" s="192" t="n">
        <v>528.68</v>
      </c>
      <c r="G961" s="192" t="n">
        <v>528.68</v>
      </c>
      <c r="H961" s="206"/>
      <c r="I961" s="206"/>
      <c r="J961" s="206"/>
      <c r="K961" s="206"/>
      <c r="L961" s="206"/>
      <c r="M961" s="206"/>
      <c r="N961" s="206"/>
      <c r="O961" s="206"/>
      <c r="P961" s="206"/>
      <c r="Q961" s="206"/>
      <c r="R961" s="206"/>
      <c r="S961" s="206"/>
      <c r="T961" s="206"/>
      <c r="U961" s="206"/>
      <c r="V961" s="206"/>
      <c r="W961" s="206"/>
      <c r="X961" s="206"/>
      <c r="Y961" s="206"/>
      <c r="Z961" s="206"/>
    </row>
    <row r="962" customFormat="false" ht="15" hidden="false" customHeight="false" outlineLevel="0" collapsed="false">
      <c r="A962" s="198" t="s">
        <v>1040</v>
      </c>
      <c r="B962" s="199" t="s">
        <v>1971</v>
      </c>
      <c r="C962" s="198" t="s">
        <v>1206</v>
      </c>
      <c r="D962" s="199" t="s">
        <v>25</v>
      </c>
      <c r="E962" s="200" t="n">
        <v>1.05</v>
      </c>
      <c r="F962" s="201" t="n">
        <v>22.61</v>
      </c>
      <c r="G962" s="201" t="n">
        <v>23.74</v>
      </c>
      <c r="H962" s="206"/>
      <c r="I962" s="206"/>
      <c r="J962" s="206"/>
      <c r="K962" s="206"/>
      <c r="L962" s="206"/>
      <c r="M962" s="206"/>
      <c r="N962" s="206"/>
      <c r="O962" s="206"/>
      <c r="P962" s="206"/>
      <c r="Q962" s="206"/>
      <c r="R962" s="206"/>
      <c r="S962" s="206"/>
      <c r="T962" s="206"/>
      <c r="U962" s="206"/>
      <c r="V962" s="206"/>
      <c r="W962" s="206"/>
      <c r="X962" s="206"/>
      <c r="Y962" s="206"/>
      <c r="Z962" s="206"/>
    </row>
    <row r="963" customFormat="false" ht="15" hidden="false" customHeight="false" outlineLevel="0" collapsed="false">
      <c r="A963" s="202" t="s">
        <v>1043</v>
      </c>
      <c r="B963" s="203" t="s">
        <v>1972</v>
      </c>
      <c r="C963" s="202" t="s">
        <v>1973</v>
      </c>
      <c r="D963" s="203" t="s">
        <v>7</v>
      </c>
      <c r="E963" s="204" t="n">
        <v>1</v>
      </c>
      <c r="F963" s="205" t="n">
        <v>504.94</v>
      </c>
      <c r="G963" s="205" t="n">
        <v>504.94</v>
      </c>
      <c r="H963" s="206"/>
      <c r="I963" s="206"/>
      <c r="J963" s="206"/>
      <c r="K963" s="206"/>
      <c r="L963" s="206"/>
      <c r="M963" s="206"/>
      <c r="N963" s="206"/>
      <c r="O963" s="206"/>
      <c r="P963" s="206"/>
      <c r="Q963" s="206"/>
      <c r="R963" s="206"/>
      <c r="S963" s="206"/>
      <c r="T963" s="206"/>
      <c r="U963" s="206"/>
      <c r="V963" s="206"/>
      <c r="W963" s="206"/>
      <c r="X963" s="206"/>
      <c r="Y963" s="206"/>
      <c r="Z963" s="206"/>
    </row>
    <row r="964" customFormat="false" ht="15" hidden="false" customHeight="false" outlineLevel="0" collapsed="false">
      <c r="A964" s="193"/>
      <c r="B964" s="194"/>
      <c r="C964" s="193"/>
      <c r="D964" s="193"/>
      <c r="E964" s="195"/>
      <c r="F964" s="196"/>
      <c r="G964" s="196"/>
      <c r="H964" s="206"/>
      <c r="I964" s="206"/>
      <c r="J964" s="206"/>
      <c r="K964" s="206"/>
      <c r="L964" s="206"/>
      <c r="M964" s="206"/>
      <c r="N964" s="206"/>
      <c r="O964" s="206"/>
      <c r="P964" s="206"/>
      <c r="Q964" s="206"/>
      <c r="R964" s="206"/>
      <c r="S964" s="206"/>
      <c r="T964" s="206"/>
      <c r="U964" s="206"/>
      <c r="V964" s="206"/>
      <c r="W964" s="206"/>
      <c r="X964" s="206"/>
      <c r="Y964" s="206"/>
      <c r="Z964" s="206"/>
    </row>
    <row r="965" customFormat="false" ht="15" hidden="false" customHeight="false" outlineLevel="0" collapsed="false">
      <c r="A965" s="183" t="s">
        <v>1974</v>
      </c>
      <c r="B965" s="184" t="s">
        <v>1028</v>
      </c>
      <c r="C965" s="183" t="s">
        <v>1029</v>
      </c>
      <c r="D965" s="184" t="s">
        <v>1030</v>
      </c>
      <c r="E965" s="185" t="s">
        <v>1031</v>
      </c>
      <c r="F965" s="197" t="s">
        <v>1032</v>
      </c>
      <c r="G965" s="197" t="s">
        <v>1033</v>
      </c>
      <c r="H965" s="206"/>
      <c r="I965" s="206"/>
      <c r="J965" s="206"/>
      <c r="K965" s="206"/>
      <c r="L965" s="206"/>
      <c r="M965" s="206"/>
      <c r="N965" s="206"/>
      <c r="O965" s="206"/>
      <c r="P965" s="206"/>
      <c r="Q965" s="206"/>
      <c r="R965" s="206"/>
      <c r="S965" s="206"/>
      <c r="T965" s="206"/>
      <c r="U965" s="206"/>
      <c r="V965" s="206"/>
      <c r="W965" s="206"/>
      <c r="X965" s="206"/>
      <c r="Y965" s="206"/>
      <c r="Z965" s="206"/>
    </row>
    <row r="966" customFormat="false" ht="15" hidden="false" customHeight="false" outlineLevel="0" collapsed="false">
      <c r="A966" s="189" t="s">
        <v>1034</v>
      </c>
      <c r="B966" s="190" t="s">
        <v>1975</v>
      </c>
      <c r="C966" s="189" t="s">
        <v>1976</v>
      </c>
      <c r="D966" s="190" t="s">
        <v>7</v>
      </c>
      <c r="E966" s="191" t="n">
        <v>1</v>
      </c>
      <c r="F966" s="192" t="n">
        <v>416.17</v>
      </c>
      <c r="G966" s="192" t="n">
        <v>416.17</v>
      </c>
      <c r="H966" s="206"/>
      <c r="I966" s="206"/>
      <c r="J966" s="206"/>
      <c r="K966" s="206"/>
      <c r="L966" s="206"/>
      <c r="M966" s="206"/>
      <c r="N966" s="206"/>
      <c r="O966" s="206"/>
      <c r="P966" s="206"/>
      <c r="Q966" s="206"/>
      <c r="R966" s="206"/>
      <c r="S966" s="206"/>
      <c r="T966" s="206"/>
      <c r="U966" s="206"/>
      <c r="V966" s="206"/>
      <c r="W966" s="206"/>
      <c r="X966" s="206"/>
      <c r="Y966" s="206"/>
      <c r="Z966" s="206"/>
    </row>
    <row r="967" customFormat="false" ht="15" hidden="false" customHeight="false" outlineLevel="0" collapsed="false">
      <c r="A967" s="198" t="s">
        <v>1040</v>
      </c>
      <c r="B967" s="199" t="s">
        <v>1203</v>
      </c>
      <c r="C967" s="198" t="s">
        <v>1204</v>
      </c>
      <c r="D967" s="199" t="s">
        <v>1192</v>
      </c>
      <c r="E967" s="200" t="n">
        <v>2</v>
      </c>
      <c r="F967" s="201" t="n">
        <v>22.68</v>
      </c>
      <c r="G967" s="201" t="n">
        <v>45.36</v>
      </c>
      <c r="H967" s="206"/>
      <c r="I967" s="206"/>
      <c r="J967" s="206"/>
      <c r="K967" s="206"/>
      <c r="L967" s="206"/>
      <c r="M967" s="206"/>
      <c r="N967" s="206"/>
      <c r="O967" s="206"/>
      <c r="P967" s="206"/>
      <c r="Q967" s="206"/>
      <c r="R967" s="206"/>
      <c r="S967" s="206"/>
      <c r="T967" s="206"/>
      <c r="U967" s="206"/>
      <c r="V967" s="206"/>
      <c r="W967" s="206"/>
      <c r="X967" s="206"/>
      <c r="Y967" s="206"/>
      <c r="Z967" s="206"/>
    </row>
    <row r="968" customFormat="false" ht="15" hidden="false" customHeight="false" outlineLevel="0" collapsed="false">
      <c r="A968" s="198" t="s">
        <v>1040</v>
      </c>
      <c r="B968" s="199" t="s">
        <v>1205</v>
      </c>
      <c r="C968" s="198" t="s">
        <v>1206</v>
      </c>
      <c r="D968" s="199" t="s">
        <v>1192</v>
      </c>
      <c r="E968" s="200" t="n">
        <v>2</v>
      </c>
      <c r="F968" s="201" t="n">
        <v>18.32</v>
      </c>
      <c r="G968" s="201" t="n">
        <v>36.64</v>
      </c>
      <c r="H968" s="206"/>
      <c r="I968" s="206"/>
      <c r="J968" s="206"/>
      <c r="K968" s="206"/>
      <c r="L968" s="206"/>
      <c r="M968" s="206"/>
      <c r="N968" s="206"/>
      <c r="O968" s="206"/>
      <c r="P968" s="206"/>
      <c r="Q968" s="206"/>
      <c r="R968" s="206"/>
      <c r="S968" s="206"/>
      <c r="T968" s="206"/>
      <c r="U968" s="206"/>
      <c r="V968" s="206"/>
      <c r="W968" s="206"/>
      <c r="X968" s="206"/>
      <c r="Y968" s="206"/>
      <c r="Z968" s="206"/>
    </row>
    <row r="969" customFormat="false" ht="15" hidden="false" customHeight="false" outlineLevel="0" collapsed="false">
      <c r="A969" s="202" t="s">
        <v>1043</v>
      </c>
      <c r="B969" s="203" t="s">
        <v>1977</v>
      </c>
      <c r="C969" s="202" t="s">
        <v>1978</v>
      </c>
      <c r="D969" s="203" t="s">
        <v>1202</v>
      </c>
      <c r="E969" s="204" t="n">
        <v>1</v>
      </c>
      <c r="F969" s="205" t="n">
        <v>334.17</v>
      </c>
      <c r="G969" s="205" t="n">
        <v>334.17</v>
      </c>
      <c r="H969" s="206"/>
      <c r="I969" s="206"/>
      <c r="J969" s="206"/>
      <c r="K969" s="206"/>
      <c r="L969" s="206"/>
      <c r="M969" s="206"/>
      <c r="N969" s="206"/>
      <c r="O969" s="206"/>
      <c r="P969" s="206"/>
      <c r="Q969" s="206"/>
      <c r="R969" s="206"/>
      <c r="S969" s="206"/>
      <c r="T969" s="206"/>
      <c r="U969" s="206"/>
      <c r="V969" s="206"/>
      <c r="W969" s="206"/>
      <c r="X969" s="206"/>
      <c r="Y969" s="206"/>
      <c r="Z969" s="206"/>
    </row>
    <row r="970" customFormat="false" ht="15" hidden="false" customHeight="false" outlineLevel="0" collapsed="false">
      <c r="A970" s="193"/>
      <c r="B970" s="194"/>
      <c r="C970" s="193"/>
      <c r="D970" s="193"/>
      <c r="E970" s="195"/>
      <c r="F970" s="196"/>
      <c r="G970" s="196"/>
      <c r="H970" s="206"/>
      <c r="I970" s="206"/>
      <c r="J970" s="206"/>
      <c r="K970" s="206"/>
      <c r="L970" s="206"/>
      <c r="M970" s="206"/>
      <c r="N970" s="206"/>
      <c r="O970" s="206"/>
      <c r="P970" s="206"/>
      <c r="Q970" s="206"/>
      <c r="R970" s="206"/>
      <c r="S970" s="206"/>
      <c r="T970" s="206"/>
      <c r="U970" s="206"/>
      <c r="V970" s="206"/>
      <c r="W970" s="206"/>
      <c r="X970" s="206"/>
      <c r="Y970" s="206"/>
      <c r="Z970" s="206"/>
    </row>
    <row r="971" customFormat="false" ht="15" hidden="false" customHeight="false" outlineLevel="0" collapsed="false">
      <c r="A971" s="183" t="s">
        <v>1979</v>
      </c>
      <c r="B971" s="184" t="s">
        <v>1028</v>
      </c>
      <c r="C971" s="183" t="s">
        <v>1029</v>
      </c>
      <c r="D971" s="184" t="s">
        <v>1030</v>
      </c>
      <c r="E971" s="185" t="s">
        <v>1031</v>
      </c>
      <c r="F971" s="197" t="s">
        <v>1032</v>
      </c>
      <c r="G971" s="197" t="s">
        <v>1033</v>
      </c>
      <c r="H971" s="206"/>
      <c r="I971" s="206"/>
      <c r="J971" s="206"/>
      <c r="K971" s="206"/>
      <c r="L971" s="206"/>
      <c r="M971" s="206"/>
      <c r="N971" s="206"/>
      <c r="O971" s="206"/>
      <c r="P971" s="206"/>
      <c r="Q971" s="206"/>
      <c r="R971" s="206"/>
      <c r="S971" s="206"/>
      <c r="T971" s="206"/>
      <c r="U971" s="206"/>
      <c r="V971" s="206"/>
      <c r="W971" s="206"/>
      <c r="X971" s="206"/>
      <c r="Y971" s="206"/>
      <c r="Z971" s="206"/>
    </row>
    <row r="972" customFormat="false" ht="15" hidden="false" customHeight="false" outlineLevel="0" collapsed="false">
      <c r="A972" s="189" t="s">
        <v>1034</v>
      </c>
      <c r="B972" s="190" t="s">
        <v>1980</v>
      </c>
      <c r="C972" s="189" t="s">
        <v>1981</v>
      </c>
      <c r="D972" s="190" t="s">
        <v>7</v>
      </c>
      <c r="E972" s="191" t="n">
        <v>1</v>
      </c>
      <c r="F972" s="192" t="n">
        <v>115.01</v>
      </c>
      <c r="G972" s="192" t="n">
        <v>115.01</v>
      </c>
      <c r="H972" s="206"/>
      <c r="I972" s="206"/>
      <c r="J972" s="206"/>
      <c r="K972" s="206"/>
      <c r="L972" s="206"/>
      <c r="M972" s="206"/>
      <c r="N972" s="206"/>
      <c r="O972" s="206"/>
      <c r="P972" s="206"/>
      <c r="Q972" s="206"/>
      <c r="R972" s="206"/>
      <c r="S972" s="206"/>
      <c r="T972" s="206"/>
      <c r="U972" s="206"/>
      <c r="V972" s="206"/>
      <c r="W972" s="206"/>
      <c r="X972" s="206"/>
      <c r="Y972" s="206"/>
      <c r="Z972" s="206"/>
    </row>
    <row r="973" customFormat="false" ht="15" hidden="false" customHeight="false" outlineLevel="0" collapsed="false">
      <c r="A973" s="198" t="s">
        <v>1040</v>
      </c>
      <c r="B973" s="199" t="s">
        <v>1203</v>
      </c>
      <c r="C973" s="198" t="s">
        <v>1204</v>
      </c>
      <c r="D973" s="199" t="s">
        <v>1192</v>
      </c>
      <c r="E973" s="200" t="n">
        <v>0.29</v>
      </c>
      <c r="F973" s="201" t="n">
        <v>18.32</v>
      </c>
      <c r="G973" s="201" t="n">
        <v>5.31</v>
      </c>
      <c r="H973" s="206"/>
      <c r="I973" s="206"/>
      <c r="J973" s="206"/>
      <c r="K973" s="206"/>
      <c r="L973" s="206"/>
      <c r="M973" s="206"/>
      <c r="N973" s="206"/>
      <c r="O973" s="206"/>
      <c r="P973" s="206"/>
      <c r="Q973" s="206"/>
      <c r="R973" s="206"/>
      <c r="S973" s="206"/>
      <c r="T973" s="206"/>
      <c r="U973" s="206"/>
      <c r="V973" s="206"/>
      <c r="W973" s="206"/>
      <c r="X973" s="206"/>
      <c r="Y973" s="206"/>
      <c r="Z973" s="206"/>
    </row>
    <row r="974" customFormat="false" ht="15" hidden="false" customHeight="false" outlineLevel="0" collapsed="false">
      <c r="A974" s="198" t="s">
        <v>1040</v>
      </c>
      <c r="B974" s="199" t="s">
        <v>1205</v>
      </c>
      <c r="C974" s="198" t="s">
        <v>1206</v>
      </c>
      <c r="D974" s="199" t="s">
        <v>1192</v>
      </c>
      <c r="E974" s="200" t="n">
        <v>0.29</v>
      </c>
      <c r="F974" s="201" t="n">
        <v>22.68</v>
      </c>
      <c r="G974" s="201" t="n">
        <v>6.57</v>
      </c>
      <c r="H974" s="206"/>
      <c r="I974" s="206"/>
      <c r="J974" s="206"/>
      <c r="K974" s="206"/>
      <c r="L974" s="206"/>
      <c r="M974" s="206"/>
      <c r="N974" s="206"/>
      <c r="O974" s="206"/>
      <c r="P974" s="206"/>
      <c r="Q974" s="206"/>
      <c r="R974" s="206"/>
      <c r="S974" s="206"/>
      <c r="T974" s="206"/>
      <c r="U974" s="206"/>
      <c r="V974" s="206"/>
      <c r="W974" s="206"/>
      <c r="X974" s="206"/>
      <c r="Y974" s="206"/>
      <c r="Z974" s="206"/>
    </row>
    <row r="975" customFormat="false" ht="15" hidden="false" customHeight="false" outlineLevel="0" collapsed="false">
      <c r="A975" s="202" t="s">
        <v>1043</v>
      </c>
      <c r="B975" s="203" t="s">
        <v>1982</v>
      </c>
      <c r="C975" s="202" t="s">
        <v>1983</v>
      </c>
      <c r="D975" s="203" t="s">
        <v>1202</v>
      </c>
      <c r="E975" s="204" t="n">
        <v>1</v>
      </c>
      <c r="F975" s="205" t="n">
        <v>103.13</v>
      </c>
      <c r="G975" s="205" t="n">
        <v>103.13</v>
      </c>
      <c r="H975" s="206"/>
      <c r="I975" s="206"/>
      <c r="J975" s="206"/>
      <c r="K975" s="206"/>
      <c r="L975" s="206"/>
      <c r="M975" s="206"/>
      <c r="N975" s="206"/>
      <c r="O975" s="206"/>
      <c r="P975" s="206"/>
      <c r="Q975" s="206"/>
      <c r="R975" s="206"/>
      <c r="S975" s="206"/>
      <c r="T975" s="206"/>
      <c r="U975" s="206"/>
      <c r="V975" s="206"/>
      <c r="W975" s="206"/>
      <c r="X975" s="206"/>
      <c r="Y975" s="206"/>
      <c r="Z975" s="206"/>
    </row>
    <row r="976" customFormat="false" ht="15" hidden="false" customHeight="false" outlineLevel="0" collapsed="false">
      <c r="A976" s="193"/>
      <c r="B976" s="194"/>
      <c r="C976" s="193"/>
      <c r="D976" s="193"/>
      <c r="E976" s="195"/>
      <c r="F976" s="196"/>
      <c r="G976" s="196"/>
      <c r="H976" s="206"/>
      <c r="I976" s="206"/>
      <c r="J976" s="206"/>
      <c r="K976" s="206"/>
      <c r="L976" s="206"/>
      <c r="M976" s="206"/>
      <c r="N976" s="206"/>
      <c r="O976" s="206"/>
      <c r="P976" s="206"/>
      <c r="Q976" s="206"/>
      <c r="R976" s="206"/>
      <c r="S976" s="206"/>
      <c r="T976" s="206"/>
      <c r="U976" s="206"/>
      <c r="V976" s="206"/>
      <c r="W976" s="206"/>
      <c r="X976" s="206"/>
      <c r="Y976" s="206"/>
      <c r="Z976" s="206"/>
    </row>
    <row r="977" customFormat="false" ht="15" hidden="false" customHeight="false" outlineLevel="0" collapsed="false">
      <c r="A977" s="183" t="s">
        <v>1984</v>
      </c>
      <c r="B977" s="184" t="s">
        <v>1028</v>
      </c>
      <c r="C977" s="183" t="s">
        <v>1029</v>
      </c>
      <c r="D977" s="184" t="s">
        <v>1030</v>
      </c>
      <c r="E977" s="185" t="s">
        <v>1031</v>
      </c>
      <c r="F977" s="197" t="s">
        <v>1032</v>
      </c>
      <c r="G977" s="197" t="s">
        <v>1033</v>
      </c>
      <c r="H977" s="206"/>
      <c r="I977" s="206"/>
      <c r="J977" s="206"/>
      <c r="K977" s="206"/>
      <c r="L977" s="206"/>
      <c r="M977" s="206"/>
      <c r="N977" s="206"/>
      <c r="O977" s="206"/>
      <c r="P977" s="206"/>
      <c r="Q977" s="206"/>
      <c r="R977" s="206"/>
      <c r="S977" s="206"/>
      <c r="T977" s="206"/>
      <c r="U977" s="206"/>
      <c r="V977" s="206"/>
      <c r="W977" s="206"/>
      <c r="X977" s="206"/>
      <c r="Y977" s="206"/>
      <c r="Z977" s="206"/>
    </row>
    <row r="978" customFormat="false" ht="15" hidden="false" customHeight="false" outlineLevel="0" collapsed="false">
      <c r="A978" s="189" t="s">
        <v>1034</v>
      </c>
      <c r="B978" s="190" t="s">
        <v>1985</v>
      </c>
      <c r="C978" s="189" t="s">
        <v>1986</v>
      </c>
      <c r="D978" s="190" t="s">
        <v>1202</v>
      </c>
      <c r="E978" s="191" t="n">
        <v>1</v>
      </c>
      <c r="F978" s="192" t="n">
        <v>167.51</v>
      </c>
      <c r="G978" s="192" t="n">
        <v>167.51</v>
      </c>
      <c r="H978" s="206"/>
      <c r="I978" s="206"/>
      <c r="J978" s="206"/>
      <c r="K978" s="206"/>
      <c r="L978" s="206"/>
      <c r="M978" s="206"/>
      <c r="N978" s="206"/>
      <c r="O978" s="206"/>
      <c r="P978" s="206"/>
      <c r="Q978" s="206"/>
      <c r="R978" s="206"/>
      <c r="S978" s="206"/>
      <c r="T978" s="206"/>
      <c r="U978" s="206"/>
      <c r="V978" s="206"/>
      <c r="W978" s="206"/>
      <c r="X978" s="206"/>
      <c r="Y978" s="206"/>
      <c r="Z978" s="206"/>
    </row>
    <row r="979" customFormat="false" ht="15" hidden="false" customHeight="false" outlineLevel="0" collapsed="false">
      <c r="A979" s="198" t="s">
        <v>1040</v>
      </c>
      <c r="B979" s="199" t="s">
        <v>1190</v>
      </c>
      <c r="C979" s="198" t="s">
        <v>1191</v>
      </c>
      <c r="D979" s="199" t="s">
        <v>1192</v>
      </c>
      <c r="E979" s="200" t="n">
        <v>0.95</v>
      </c>
      <c r="F979" s="201" t="n">
        <v>17.5</v>
      </c>
      <c r="G979" s="201" t="n">
        <v>16.62</v>
      </c>
      <c r="H979" s="206"/>
      <c r="I979" s="206"/>
      <c r="J979" s="206"/>
      <c r="K979" s="206"/>
      <c r="L979" s="206"/>
      <c r="M979" s="206"/>
      <c r="N979" s="206"/>
      <c r="O979" s="206"/>
      <c r="P979" s="206"/>
      <c r="Q979" s="206"/>
      <c r="R979" s="206"/>
      <c r="S979" s="206"/>
      <c r="T979" s="206"/>
      <c r="U979" s="206"/>
      <c r="V979" s="206"/>
      <c r="W979" s="206"/>
      <c r="X979" s="206"/>
      <c r="Y979" s="206"/>
      <c r="Z979" s="206"/>
    </row>
    <row r="980" customFormat="false" ht="15" hidden="false" customHeight="false" outlineLevel="0" collapsed="false">
      <c r="A980" s="198" t="s">
        <v>1040</v>
      </c>
      <c r="B980" s="199" t="s">
        <v>1193</v>
      </c>
      <c r="C980" s="198" t="s">
        <v>1194</v>
      </c>
      <c r="D980" s="199" t="s">
        <v>1192</v>
      </c>
      <c r="E980" s="200" t="n">
        <v>0.95</v>
      </c>
      <c r="F980" s="201" t="n">
        <v>21.81</v>
      </c>
      <c r="G980" s="201" t="n">
        <v>20.71</v>
      </c>
      <c r="H980" s="206"/>
      <c r="I980" s="206"/>
      <c r="J980" s="206"/>
      <c r="K980" s="206"/>
      <c r="L980" s="206"/>
      <c r="M980" s="206"/>
      <c r="N980" s="206"/>
      <c r="O980" s="206"/>
      <c r="P980" s="206"/>
      <c r="Q980" s="206"/>
      <c r="R980" s="206"/>
      <c r="S980" s="206"/>
      <c r="T980" s="206"/>
      <c r="U980" s="206"/>
      <c r="V980" s="206"/>
      <c r="W980" s="206"/>
      <c r="X980" s="206"/>
      <c r="Y980" s="206"/>
      <c r="Z980" s="206"/>
    </row>
    <row r="981" customFormat="false" ht="15" hidden="false" customHeight="false" outlineLevel="0" collapsed="false">
      <c r="A981" s="202" t="s">
        <v>1043</v>
      </c>
      <c r="B981" s="203" t="s">
        <v>1829</v>
      </c>
      <c r="C981" s="202" t="s">
        <v>1830</v>
      </c>
      <c r="D981" s="203" t="s">
        <v>1199</v>
      </c>
      <c r="E981" s="204" t="n">
        <v>2</v>
      </c>
      <c r="F981" s="205" t="n">
        <v>0.22</v>
      </c>
      <c r="G981" s="205" t="n">
        <v>0.44</v>
      </c>
      <c r="H981" s="206"/>
      <c r="I981" s="206"/>
      <c r="J981" s="206"/>
      <c r="K981" s="206"/>
      <c r="L981" s="206"/>
      <c r="M981" s="206"/>
      <c r="N981" s="206"/>
      <c r="O981" s="206"/>
      <c r="P981" s="206"/>
      <c r="Q981" s="206"/>
      <c r="R981" s="206"/>
      <c r="S981" s="206"/>
      <c r="T981" s="206"/>
      <c r="U981" s="206"/>
      <c r="V981" s="206"/>
      <c r="W981" s="206"/>
      <c r="X981" s="206"/>
      <c r="Y981" s="206"/>
      <c r="Z981" s="206"/>
    </row>
    <row r="982" customFormat="false" ht="15" hidden="false" customHeight="false" outlineLevel="0" collapsed="false">
      <c r="A982" s="202" t="s">
        <v>1043</v>
      </c>
      <c r="B982" s="203" t="s">
        <v>1987</v>
      </c>
      <c r="C982" s="202" t="s">
        <v>1988</v>
      </c>
      <c r="D982" s="203" t="s">
        <v>1199</v>
      </c>
      <c r="E982" s="204" t="n">
        <v>1</v>
      </c>
      <c r="F982" s="205" t="n">
        <v>129.74</v>
      </c>
      <c r="G982" s="205" t="n">
        <v>129.74</v>
      </c>
      <c r="H982" s="206"/>
      <c r="I982" s="206"/>
      <c r="J982" s="206"/>
      <c r="K982" s="206"/>
      <c r="L982" s="206"/>
      <c r="M982" s="206"/>
      <c r="N982" s="206"/>
      <c r="O982" s="206"/>
      <c r="P982" s="206"/>
      <c r="Q982" s="206"/>
      <c r="R982" s="206"/>
      <c r="S982" s="206"/>
      <c r="T982" s="206"/>
      <c r="U982" s="206"/>
      <c r="V982" s="206"/>
      <c r="W982" s="206"/>
      <c r="X982" s="206"/>
      <c r="Y982" s="206"/>
      <c r="Z982" s="206"/>
    </row>
    <row r="983" customFormat="false" ht="15" hidden="false" customHeight="false" outlineLevel="0" collapsed="false">
      <c r="A983" s="193"/>
      <c r="B983" s="194"/>
      <c r="C983" s="193"/>
      <c r="D983" s="193"/>
      <c r="E983" s="195"/>
      <c r="F983" s="196"/>
      <c r="G983" s="196"/>
      <c r="H983" s="206"/>
      <c r="I983" s="206"/>
      <c r="J983" s="206"/>
      <c r="K983" s="206"/>
      <c r="L983" s="206"/>
      <c r="M983" s="206"/>
      <c r="N983" s="206"/>
      <c r="O983" s="206"/>
      <c r="P983" s="206"/>
      <c r="Q983" s="206"/>
      <c r="R983" s="206"/>
      <c r="S983" s="206"/>
      <c r="T983" s="206"/>
      <c r="U983" s="206"/>
      <c r="V983" s="206"/>
      <c r="W983" s="206"/>
      <c r="X983" s="206"/>
      <c r="Y983" s="206"/>
      <c r="Z983" s="206"/>
    </row>
    <row r="984" customFormat="false" ht="15" hidden="false" customHeight="false" outlineLevel="0" collapsed="false">
      <c r="A984" s="183" t="s">
        <v>1989</v>
      </c>
      <c r="B984" s="184" t="s">
        <v>1028</v>
      </c>
      <c r="C984" s="183" t="s">
        <v>1029</v>
      </c>
      <c r="D984" s="184" t="s">
        <v>1030</v>
      </c>
      <c r="E984" s="185" t="s">
        <v>1031</v>
      </c>
      <c r="F984" s="197" t="s">
        <v>1032</v>
      </c>
      <c r="G984" s="197" t="s">
        <v>1033</v>
      </c>
      <c r="H984" s="206"/>
      <c r="I984" s="206"/>
      <c r="J984" s="206"/>
      <c r="K984" s="206"/>
      <c r="L984" s="206"/>
      <c r="M984" s="206"/>
      <c r="N984" s="206"/>
      <c r="O984" s="206"/>
      <c r="P984" s="206"/>
      <c r="Q984" s="206"/>
      <c r="R984" s="206"/>
      <c r="S984" s="206"/>
      <c r="T984" s="206"/>
      <c r="U984" s="206"/>
      <c r="V984" s="206"/>
      <c r="W984" s="206"/>
      <c r="X984" s="206"/>
      <c r="Y984" s="206"/>
      <c r="Z984" s="206"/>
    </row>
    <row r="985" customFormat="false" ht="15" hidden="false" customHeight="false" outlineLevel="0" collapsed="false">
      <c r="A985" s="189" t="s">
        <v>1034</v>
      </c>
      <c r="B985" s="190" t="s">
        <v>1990</v>
      </c>
      <c r="C985" s="189" t="s">
        <v>1991</v>
      </c>
      <c r="D985" s="190" t="s">
        <v>1202</v>
      </c>
      <c r="E985" s="191" t="n">
        <v>1</v>
      </c>
      <c r="F985" s="192" t="n">
        <v>172.81</v>
      </c>
      <c r="G985" s="192" t="n">
        <v>172.81</v>
      </c>
      <c r="H985" s="206"/>
      <c r="I985" s="206"/>
      <c r="J985" s="206"/>
      <c r="K985" s="206"/>
      <c r="L985" s="206"/>
      <c r="M985" s="206"/>
      <c r="N985" s="206"/>
      <c r="O985" s="206"/>
      <c r="P985" s="206"/>
      <c r="Q985" s="206"/>
      <c r="R985" s="206"/>
      <c r="S985" s="206"/>
      <c r="T985" s="206"/>
      <c r="U985" s="206"/>
      <c r="V985" s="206"/>
      <c r="W985" s="206"/>
      <c r="X985" s="206"/>
      <c r="Y985" s="206"/>
      <c r="Z985" s="206"/>
    </row>
    <row r="986" customFormat="false" ht="15" hidden="false" customHeight="false" outlineLevel="0" collapsed="false">
      <c r="A986" s="198" t="s">
        <v>1040</v>
      </c>
      <c r="B986" s="199" t="s">
        <v>1190</v>
      </c>
      <c r="C986" s="198" t="s">
        <v>1191</v>
      </c>
      <c r="D986" s="199" t="s">
        <v>1192</v>
      </c>
      <c r="E986" s="200" t="n">
        <v>0.95</v>
      </c>
      <c r="F986" s="201" t="n">
        <v>17.5</v>
      </c>
      <c r="G986" s="201" t="n">
        <v>16.62</v>
      </c>
      <c r="H986" s="206"/>
      <c r="I986" s="206"/>
      <c r="J986" s="206"/>
      <c r="K986" s="206"/>
      <c r="L986" s="206"/>
      <c r="M986" s="206"/>
      <c r="N986" s="206"/>
      <c r="O986" s="206"/>
      <c r="P986" s="206"/>
      <c r="Q986" s="206"/>
      <c r="R986" s="206"/>
      <c r="S986" s="206"/>
      <c r="T986" s="206"/>
      <c r="U986" s="206"/>
      <c r="V986" s="206"/>
      <c r="W986" s="206"/>
      <c r="X986" s="206"/>
      <c r="Y986" s="206"/>
      <c r="Z986" s="206"/>
    </row>
    <row r="987" customFormat="false" ht="15" hidden="false" customHeight="false" outlineLevel="0" collapsed="false">
      <c r="A987" s="198" t="s">
        <v>1040</v>
      </c>
      <c r="B987" s="199" t="s">
        <v>1193</v>
      </c>
      <c r="C987" s="198" t="s">
        <v>1194</v>
      </c>
      <c r="D987" s="199" t="s">
        <v>1192</v>
      </c>
      <c r="E987" s="200" t="n">
        <v>0.95</v>
      </c>
      <c r="F987" s="201" t="n">
        <v>21.81</v>
      </c>
      <c r="G987" s="201" t="n">
        <v>20.71</v>
      </c>
      <c r="H987" s="206"/>
      <c r="I987" s="206"/>
      <c r="J987" s="206"/>
      <c r="K987" s="206"/>
      <c r="L987" s="206"/>
      <c r="M987" s="206"/>
      <c r="N987" s="206"/>
      <c r="O987" s="206"/>
      <c r="P987" s="206"/>
      <c r="Q987" s="206"/>
      <c r="R987" s="206"/>
      <c r="S987" s="206"/>
      <c r="T987" s="206"/>
      <c r="U987" s="206"/>
      <c r="V987" s="206"/>
      <c r="W987" s="206"/>
      <c r="X987" s="206"/>
      <c r="Y987" s="206"/>
      <c r="Z987" s="206"/>
    </row>
    <row r="988" customFormat="false" ht="15" hidden="false" customHeight="false" outlineLevel="0" collapsed="false">
      <c r="A988" s="202" t="s">
        <v>1043</v>
      </c>
      <c r="B988" s="203" t="s">
        <v>1829</v>
      </c>
      <c r="C988" s="202" t="s">
        <v>1830</v>
      </c>
      <c r="D988" s="203" t="s">
        <v>1199</v>
      </c>
      <c r="E988" s="204" t="n">
        <v>2</v>
      </c>
      <c r="F988" s="205" t="n">
        <v>0.22</v>
      </c>
      <c r="G988" s="205" t="n">
        <v>0.44</v>
      </c>
      <c r="H988" s="206"/>
      <c r="I988" s="206"/>
      <c r="J988" s="206"/>
      <c r="K988" s="206"/>
      <c r="L988" s="206"/>
      <c r="M988" s="206"/>
      <c r="N988" s="206"/>
      <c r="O988" s="206"/>
      <c r="P988" s="206"/>
      <c r="Q988" s="206"/>
      <c r="R988" s="206"/>
      <c r="S988" s="206"/>
      <c r="T988" s="206"/>
      <c r="U988" s="206"/>
      <c r="V988" s="206"/>
      <c r="W988" s="206"/>
      <c r="X988" s="206"/>
      <c r="Y988" s="206"/>
      <c r="Z988" s="206"/>
    </row>
    <row r="989" customFormat="false" ht="15" hidden="false" customHeight="false" outlineLevel="0" collapsed="false">
      <c r="A989" s="202" t="s">
        <v>1043</v>
      </c>
      <c r="B989" s="203" t="s">
        <v>1992</v>
      </c>
      <c r="C989" s="202" t="s">
        <v>1993</v>
      </c>
      <c r="D989" s="203" t="s">
        <v>1199</v>
      </c>
      <c r="E989" s="204" t="n">
        <v>1</v>
      </c>
      <c r="F989" s="205" t="n">
        <v>135.04</v>
      </c>
      <c r="G989" s="205" t="n">
        <v>135.04</v>
      </c>
      <c r="H989" s="206"/>
      <c r="I989" s="206"/>
      <c r="J989" s="206"/>
      <c r="K989" s="206"/>
      <c r="L989" s="206"/>
      <c r="M989" s="206"/>
      <c r="N989" s="206"/>
      <c r="O989" s="206"/>
      <c r="P989" s="206"/>
      <c r="Q989" s="206"/>
      <c r="R989" s="206"/>
      <c r="S989" s="206"/>
      <c r="T989" s="206"/>
      <c r="U989" s="206"/>
      <c r="V989" s="206"/>
      <c r="W989" s="206"/>
      <c r="X989" s="206"/>
      <c r="Y989" s="206"/>
      <c r="Z989" s="206"/>
    </row>
    <row r="990" customFormat="false" ht="15" hidden="false" customHeight="false" outlineLevel="0" collapsed="false">
      <c r="A990" s="193"/>
      <c r="B990" s="194"/>
      <c r="C990" s="193"/>
      <c r="D990" s="193"/>
      <c r="E990" s="195"/>
      <c r="F990" s="196"/>
      <c r="G990" s="196"/>
      <c r="H990" s="206"/>
      <c r="I990" s="206"/>
      <c r="J990" s="206"/>
      <c r="K990" s="206"/>
      <c r="L990" s="206"/>
      <c r="M990" s="206"/>
      <c r="N990" s="206"/>
      <c r="O990" s="206"/>
      <c r="P990" s="206"/>
      <c r="Q990" s="206"/>
      <c r="R990" s="206"/>
      <c r="S990" s="206"/>
      <c r="T990" s="206"/>
      <c r="U990" s="206"/>
      <c r="V990" s="206"/>
      <c r="W990" s="206"/>
      <c r="X990" s="206"/>
      <c r="Y990" s="206"/>
      <c r="Z990" s="206"/>
    </row>
    <row r="991" customFormat="false" ht="15" hidden="false" customHeight="false" outlineLevel="0" collapsed="false">
      <c r="A991" s="183" t="s">
        <v>1994</v>
      </c>
      <c r="B991" s="184" t="s">
        <v>1028</v>
      </c>
      <c r="C991" s="183" t="s">
        <v>1029</v>
      </c>
      <c r="D991" s="184" t="s">
        <v>1030</v>
      </c>
      <c r="E991" s="185" t="s">
        <v>1031</v>
      </c>
      <c r="F991" s="197" t="s">
        <v>1032</v>
      </c>
      <c r="G991" s="197" t="s">
        <v>1033</v>
      </c>
      <c r="H991" s="206"/>
      <c r="I991" s="206"/>
      <c r="J991" s="206"/>
      <c r="K991" s="206"/>
      <c r="L991" s="206"/>
      <c r="M991" s="206"/>
      <c r="N991" s="206"/>
      <c r="O991" s="206"/>
      <c r="P991" s="206"/>
      <c r="Q991" s="206"/>
      <c r="R991" s="206"/>
      <c r="S991" s="206"/>
      <c r="T991" s="206"/>
      <c r="U991" s="206"/>
      <c r="V991" s="206"/>
      <c r="W991" s="206"/>
      <c r="X991" s="206"/>
      <c r="Y991" s="206"/>
      <c r="Z991" s="206"/>
    </row>
    <row r="992" customFormat="false" ht="15" hidden="false" customHeight="false" outlineLevel="0" collapsed="false">
      <c r="A992" s="189" t="s">
        <v>1034</v>
      </c>
      <c r="B992" s="190" t="s">
        <v>1995</v>
      </c>
      <c r="C992" s="189" t="s">
        <v>1996</v>
      </c>
      <c r="D992" s="190" t="s">
        <v>39</v>
      </c>
      <c r="E992" s="191" t="n">
        <v>1</v>
      </c>
      <c r="F992" s="192" t="n">
        <v>197.23</v>
      </c>
      <c r="G992" s="192" t="n">
        <v>197.23</v>
      </c>
      <c r="H992" s="206"/>
      <c r="I992" s="206"/>
      <c r="J992" s="206"/>
      <c r="K992" s="206"/>
      <c r="L992" s="206"/>
      <c r="M992" s="206"/>
      <c r="N992" s="206"/>
      <c r="O992" s="206"/>
      <c r="P992" s="206"/>
      <c r="Q992" s="206"/>
      <c r="R992" s="206"/>
      <c r="S992" s="206"/>
      <c r="T992" s="206"/>
      <c r="U992" s="206"/>
      <c r="V992" s="206"/>
      <c r="W992" s="206"/>
      <c r="X992" s="206"/>
      <c r="Y992" s="206"/>
      <c r="Z992" s="206"/>
    </row>
    <row r="993" customFormat="false" ht="15" hidden="false" customHeight="false" outlineLevel="0" collapsed="false">
      <c r="A993" s="198" t="s">
        <v>1040</v>
      </c>
      <c r="B993" s="199" t="s">
        <v>1272</v>
      </c>
      <c r="C993" s="198" t="s">
        <v>1273</v>
      </c>
      <c r="D993" s="199" t="s">
        <v>25</v>
      </c>
      <c r="E993" s="200" t="n">
        <v>1</v>
      </c>
      <c r="F993" s="201" t="n">
        <v>22.37</v>
      </c>
      <c r="G993" s="201" t="n">
        <v>22.37</v>
      </c>
      <c r="H993" s="206"/>
      <c r="I993" s="206"/>
      <c r="J993" s="206"/>
      <c r="K993" s="206"/>
      <c r="L993" s="206"/>
      <c r="M993" s="206"/>
      <c r="N993" s="206"/>
      <c r="O993" s="206"/>
      <c r="P993" s="206"/>
      <c r="Q993" s="206"/>
      <c r="R993" s="206"/>
      <c r="S993" s="206"/>
      <c r="T993" s="206"/>
      <c r="U993" s="206"/>
      <c r="V993" s="206"/>
      <c r="W993" s="206"/>
      <c r="X993" s="206"/>
      <c r="Y993" s="206"/>
      <c r="Z993" s="206"/>
    </row>
    <row r="994" customFormat="false" ht="15" hidden="false" customHeight="false" outlineLevel="0" collapsed="false">
      <c r="A994" s="198" t="s">
        <v>1040</v>
      </c>
      <c r="B994" s="199" t="s">
        <v>1274</v>
      </c>
      <c r="C994" s="198" t="s">
        <v>1249</v>
      </c>
      <c r="D994" s="199" t="s">
        <v>25</v>
      </c>
      <c r="E994" s="200" t="n">
        <v>1</v>
      </c>
      <c r="F994" s="201" t="n">
        <v>16.21</v>
      </c>
      <c r="G994" s="201" t="n">
        <v>16.21</v>
      </c>
      <c r="H994" s="206"/>
      <c r="I994" s="206"/>
      <c r="J994" s="206"/>
      <c r="K994" s="206"/>
      <c r="L994" s="206"/>
      <c r="M994" s="206"/>
      <c r="N994" s="206"/>
      <c r="O994" s="206"/>
      <c r="P994" s="206"/>
      <c r="Q994" s="206"/>
      <c r="R994" s="206"/>
      <c r="S994" s="206"/>
      <c r="T994" s="206"/>
      <c r="U994" s="206"/>
      <c r="V994" s="206"/>
      <c r="W994" s="206"/>
      <c r="X994" s="206"/>
      <c r="Y994" s="206"/>
      <c r="Z994" s="206"/>
    </row>
    <row r="995" customFormat="false" ht="15" hidden="false" customHeight="false" outlineLevel="0" collapsed="false">
      <c r="A995" s="202" t="s">
        <v>1043</v>
      </c>
      <c r="B995" s="203" t="s">
        <v>1997</v>
      </c>
      <c r="C995" s="202" t="s">
        <v>1998</v>
      </c>
      <c r="D995" s="203" t="s">
        <v>7</v>
      </c>
      <c r="E995" s="204" t="n">
        <v>1</v>
      </c>
      <c r="F995" s="205" t="n">
        <v>158.65</v>
      </c>
      <c r="G995" s="205" t="n">
        <v>158.65</v>
      </c>
      <c r="H995" s="206"/>
      <c r="I995" s="206"/>
      <c r="J995" s="206"/>
      <c r="K995" s="206"/>
      <c r="L995" s="206"/>
      <c r="M995" s="206"/>
      <c r="N995" s="206"/>
      <c r="O995" s="206"/>
      <c r="P995" s="206"/>
      <c r="Q995" s="206"/>
      <c r="R995" s="206"/>
      <c r="S995" s="206"/>
      <c r="T995" s="206"/>
      <c r="U995" s="206"/>
      <c r="V995" s="206"/>
      <c r="W995" s="206"/>
      <c r="X995" s="206"/>
      <c r="Y995" s="206"/>
      <c r="Z995" s="206"/>
    </row>
    <row r="996" customFormat="false" ht="15" hidden="false" customHeight="false" outlineLevel="0" collapsed="false">
      <c r="A996" s="193"/>
      <c r="B996" s="194"/>
      <c r="C996" s="193"/>
      <c r="D996" s="193"/>
      <c r="E996" s="195"/>
      <c r="F996" s="196"/>
      <c r="G996" s="196"/>
      <c r="H996" s="206"/>
      <c r="I996" s="206"/>
      <c r="J996" s="206"/>
      <c r="K996" s="206"/>
      <c r="L996" s="206"/>
      <c r="M996" s="206"/>
      <c r="N996" s="206"/>
      <c r="O996" s="206"/>
      <c r="P996" s="206"/>
      <c r="Q996" s="206"/>
      <c r="R996" s="206"/>
      <c r="S996" s="206"/>
      <c r="T996" s="206"/>
      <c r="U996" s="206"/>
      <c r="V996" s="206"/>
      <c r="W996" s="206"/>
      <c r="X996" s="206"/>
      <c r="Y996" s="206"/>
      <c r="Z996" s="206"/>
    </row>
    <row r="997" customFormat="false" ht="15" hidden="false" customHeight="false" outlineLevel="0" collapsed="false">
      <c r="A997" s="183" t="s">
        <v>1999</v>
      </c>
      <c r="B997" s="184" t="s">
        <v>1028</v>
      </c>
      <c r="C997" s="183" t="s">
        <v>1029</v>
      </c>
      <c r="D997" s="184" t="s">
        <v>1030</v>
      </c>
      <c r="E997" s="185" t="s">
        <v>1031</v>
      </c>
      <c r="F997" s="197" t="s">
        <v>1032</v>
      </c>
      <c r="G997" s="197" t="s">
        <v>1033</v>
      </c>
      <c r="H997" s="206"/>
      <c r="I997" s="206"/>
      <c r="J997" s="206"/>
      <c r="K997" s="206"/>
      <c r="L997" s="206"/>
      <c r="M997" s="206"/>
      <c r="N997" s="206"/>
      <c r="O997" s="206"/>
      <c r="P997" s="206"/>
      <c r="Q997" s="206"/>
      <c r="R997" s="206"/>
      <c r="S997" s="206"/>
      <c r="T997" s="206"/>
      <c r="U997" s="206"/>
      <c r="V997" s="206"/>
      <c r="W997" s="206"/>
      <c r="X997" s="206"/>
      <c r="Y997" s="206"/>
      <c r="Z997" s="206"/>
    </row>
    <row r="998" customFormat="false" ht="15" hidden="false" customHeight="false" outlineLevel="0" collapsed="false">
      <c r="A998" s="189" t="s">
        <v>1034</v>
      </c>
      <c r="B998" s="190" t="s">
        <v>2000</v>
      </c>
      <c r="C998" s="189" t="s">
        <v>2001</v>
      </c>
      <c r="D998" s="190" t="s">
        <v>7</v>
      </c>
      <c r="E998" s="191" t="n">
        <v>1</v>
      </c>
      <c r="F998" s="192" t="n">
        <v>27.77</v>
      </c>
      <c r="G998" s="192" t="n">
        <v>27.77</v>
      </c>
      <c r="H998" s="206"/>
      <c r="I998" s="206"/>
      <c r="J998" s="206"/>
      <c r="K998" s="206"/>
      <c r="L998" s="206"/>
      <c r="M998" s="206"/>
      <c r="N998" s="206"/>
      <c r="O998" s="206"/>
      <c r="P998" s="206"/>
      <c r="Q998" s="206"/>
      <c r="R998" s="206"/>
      <c r="S998" s="206"/>
      <c r="T998" s="206"/>
      <c r="U998" s="206"/>
      <c r="V998" s="206"/>
      <c r="W998" s="206"/>
      <c r="X998" s="206"/>
      <c r="Y998" s="206"/>
      <c r="Z998" s="206"/>
    </row>
    <row r="999" customFormat="false" ht="15" hidden="false" customHeight="false" outlineLevel="0" collapsed="false">
      <c r="A999" s="198" t="s">
        <v>1040</v>
      </c>
      <c r="B999" s="199" t="s">
        <v>2002</v>
      </c>
      <c r="C999" s="198" t="s">
        <v>2003</v>
      </c>
      <c r="D999" s="199" t="s">
        <v>25</v>
      </c>
      <c r="E999" s="200" t="n">
        <v>0.0748</v>
      </c>
      <c r="F999" s="201" t="n">
        <v>22.61</v>
      </c>
      <c r="G999" s="201" t="n">
        <v>4.05</v>
      </c>
      <c r="H999" s="206"/>
      <c r="I999" s="206"/>
      <c r="J999" s="206"/>
      <c r="K999" s="206"/>
      <c r="L999" s="206"/>
      <c r="M999" s="206"/>
      <c r="N999" s="206"/>
      <c r="O999" s="206"/>
      <c r="P999" s="206"/>
      <c r="Q999" s="206"/>
      <c r="R999" s="206"/>
      <c r="S999" s="206"/>
      <c r="T999" s="206"/>
      <c r="U999" s="206"/>
      <c r="V999" s="206"/>
      <c r="W999" s="206"/>
      <c r="X999" s="206"/>
      <c r="Y999" s="206"/>
      <c r="Z999" s="206"/>
    </row>
    <row r="1000" customFormat="false" ht="15" hidden="false" customHeight="false" outlineLevel="0" collapsed="false">
      <c r="A1000" s="198" t="s">
        <v>1040</v>
      </c>
      <c r="B1000" s="199" t="s">
        <v>1971</v>
      </c>
      <c r="C1000" s="198" t="s">
        <v>1206</v>
      </c>
      <c r="D1000" s="199" t="s">
        <v>25</v>
      </c>
      <c r="E1000" s="200" t="n">
        <v>0.1795</v>
      </c>
      <c r="F1000" s="201" t="n">
        <v>18.25</v>
      </c>
      <c r="G1000" s="201" t="n">
        <v>1.36</v>
      </c>
      <c r="H1000" s="206"/>
      <c r="I1000" s="206"/>
      <c r="J1000" s="206"/>
      <c r="K1000" s="206"/>
      <c r="L1000" s="206"/>
      <c r="M1000" s="206"/>
      <c r="N1000" s="206"/>
      <c r="O1000" s="206"/>
      <c r="P1000" s="206"/>
      <c r="Q1000" s="206"/>
      <c r="R1000" s="206"/>
      <c r="S1000" s="206"/>
      <c r="T1000" s="206"/>
      <c r="U1000" s="206"/>
      <c r="V1000" s="206"/>
      <c r="W1000" s="206"/>
      <c r="X1000" s="206"/>
      <c r="Y1000" s="206"/>
      <c r="Z1000" s="206"/>
    </row>
    <row r="1001" customFormat="false" ht="15" hidden="false" customHeight="false" outlineLevel="0" collapsed="false">
      <c r="A1001" s="202" t="s">
        <v>1043</v>
      </c>
      <c r="B1001" s="203" t="s">
        <v>2004</v>
      </c>
      <c r="C1001" s="202" t="s">
        <v>2005</v>
      </c>
      <c r="D1001" s="203" t="s">
        <v>7</v>
      </c>
      <c r="E1001" s="204" t="n">
        <v>1</v>
      </c>
      <c r="F1001" s="205" t="n">
        <v>22.36</v>
      </c>
      <c r="G1001" s="205" t="n">
        <v>22.36</v>
      </c>
      <c r="H1001" s="206"/>
      <c r="I1001" s="206"/>
      <c r="J1001" s="206"/>
      <c r="K1001" s="206"/>
      <c r="L1001" s="206"/>
      <c r="M1001" s="206"/>
      <c r="N1001" s="206"/>
      <c r="O1001" s="206"/>
      <c r="P1001" s="206"/>
      <c r="Q1001" s="206"/>
      <c r="R1001" s="206"/>
      <c r="S1001" s="206"/>
      <c r="T1001" s="206"/>
      <c r="U1001" s="206"/>
      <c r="V1001" s="206"/>
      <c r="W1001" s="206"/>
      <c r="X1001" s="206"/>
      <c r="Y1001" s="206"/>
      <c r="Z1001" s="206"/>
    </row>
    <row r="1002" customFormat="false" ht="15" hidden="false" customHeight="false" outlineLevel="0" collapsed="false">
      <c r="A1002" s="193"/>
      <c r="B1002" s="194"/>
      <c r="C1002" s="193"/>
      <c r="D1002" s="193"/>
      <c r="E1002" s="195"/>
      <c r="F1002" s="196"/>
      <c r="G1002" s="196"/>
      <c r="H1002" s="206"/>
      <c r="I1002" s="206"/>
      <c r="J1002" s="206"/>
      <c r="K1002" s="206"/>
      <c r="L1002" s="206"/>
      <c r="M1002" s="206"/>
      <c r="N1002" s="206"/>
      <c r="O1002" s="206"/>
      <c r="P1002" s="206"/>
      <c r="Q1002" s="206"/>
      <c r="R1002" s="206"/>
      <c r="S1002" s="206"/>
      <c r="T1002" s="206"/>
      <c r="U1002" s="206"/>
      <c r="V1002" s="206"/>
      <c r="W1002" s="206"/>
      <c r="X1002" s="206"/>
      <c r="Y1002" s="206"/>
      <c r="Z1002" s="206"/>
    </row>
    <row r="1003" customFormat="false" ht="15" hidden="false" customHeight="false" outlineLevel="0" collapsed="false">
      <c r="A1003" s="183" t="s">
        <v>2006</v>
      </c>
      <c r="B1003" s="184" t="s">
        <v>1028</v>
      </c>
      <c r="C1003" s="183" t="s">
        <v>1029</v>
      </c>
      <c r="D1003" s="184" t="s">
        <v>1030</v>
      </c>
      <c r="E1003" s="185" t="s">
        <v>1031</v>
      </c>
      <c r="F1003" s="197" t="s">
        <v>1032</v>
      </c>
      <c r="G1003" s="197" t="s">
        <v>1033</v>
      </c>
      <c r="H1003" s="206"/>
      <c r="I1003" s="206"/>
      <c r="J1003" s="206"/>
      <c r="K1003" s="206"/>
      <c r="L1003" s="206"/>
      <c r="M1003" s="206"/>
      <c r="N1003" s="206"/>
      <c r="O1003" s="206"/>
      <c r="P1003" s="206"/>
      <c r="Q1003" s="206"/>
      <c r="R1003" s="206"/>
      <c r="S1003" s="206"/>
      <c r="T1003" s="206"/>
      <c r="U1003" s="206"/>
      <c r="V1003" s="206"/>
      <c r="W1003" s="206"/>
      <c r="X1003" s="206"/>
      <c r="Y1003" s="206"/>
      <c r="Z1003" s="206"/>
    </row>
    <row r="1004" customFormat="false" ht="15" hidden="false" customHeight="false" outlineLevel="0" collapsed="false">
      <c r="A1004" s="189" t="s">
        <v>1034</v>
      </c>
      <c r="B1004" s="190" t="s">
        <v>2007</v>
      </c>
      <c r="C1004" s="189" t="s">
        <v>2008</v>
      </c>
      <c r="D1004" s="190" t="s">
        <v>1202</v>
      </c>
      <c r="E1004" s="191" t="n">
        <v>1</v>
      </c>
      <c r="F1004" s="192" t="n">
        <v>21.05</v>
      </c>
      <c r="G1004" s="192" t="n">
        <v>21.05</v>
      </c>
      <c r="H1004" s="206"/>
      <c r="I1004" s="206"/>
      <c r="J1004" s="206"/>
      <c r="K1004" s="206"/>
      <c r="L1004" s="206"/>
      <c r="M1004" s="206"/>
      <c r="N1004" s="206"/>
      <c r="O1004" s="206"/>
      <c r="P1004" s="206"/>
      <c r="Q1004" s="206"/>
      <c r="R1004" s="206"/>
      <c r="S1004" s="206"/>
      <c r="T1004" s="206"/>
      <c r="U1004" s="206"/>
      <c r="V1004" s="206"/>
      <c r="W1004" s="206"/>
      <c r="X1004" s="206"/>
      <c r="Y1004" s="206"/>
      <c r="Z1004" s="206"/>
    </row>
    <row r="1005" customFormat="false" ht="15" hidden="false" customHeight="false" outlineLevel="0" collapsed="false">
      <c r="A1005" s="198" t="s">
        <v>1040</v>
      </c>
      <c r="B1005" s="199" t="s">
        <v>1279</v>
      </c>
      <c r="C1005" s="198" t="s">
        <v>1273</v>
      </c>
      <c r="D1005" s="199" t="s">
        <v>1192</v>
      </c>
      <c r="E1005" s="200" t="n">
        <v>0.5</v>
      </c>
      <c r="F1005" s="201" t="n">
        <v>22.45</v>
      </c>
      <c r="G1005" s="201" t="n">
        <v>11.22</v>
      </c>
      <c r="H1005" s="206"/>
      <c r="I1005" s="206"/>
      <c r="J1005" s="206"/>
      <c r="K1005" s="206"/>
      <c r="L1005" s="206"/>
      <c r="M1005" s="206"/>
      <c r="N1005" s="206"/>
      <c r="O1005" s="206"/>
      <c r="P1005" s="206"/>
      <c r="Q1005" s="206"/>
      <c r="R1005" s="206"/>
      <c r="S1005" s="206"/>
      <c r="T1005" s="206"/>
      <c r="U1005" s="206"/>
      <c r="V1005" s="206"/>
      <c r="W1005" s="206"/>
      <c r="X1005" s="206"/>
      <c r="Y1005" s="206"/>
      <c r="Z1005" s="206"/>
    </row>
    <row r="1006" customFormat="false" ht="15" hidden="false" customHeight="false" outlineLevel="0" collapsed="false">
      <c r="A1006" s="202" t="s">
        <v>1043</v>
      </c>
      <c r="B1006" s="203" t="s">
        <v>2009</v>
      </c>
      <c r="C1006" s="202" t="s">
        <v>2010</v>
      </c>
      <c r="D1006" s="203" t="s">
        <v>1199</v>
      </c>
      <c r="E1006" s="204" t="n">
        <v>1</v>
      </c>
      <c r="F1006" s="205" t="n">
        <v>9.83</v>
      </c>
      <c r="G1006" s="205" t="n">
        <v>9.83</v>
      </c>
      <c r="H1006" s="206"/>
      <c r="I1006" s="206"/>
      <c r="J1006" s="206"/>
      <c r="K1006" s="206"/>
      <c r="L1006" s="206"/>
      <c r="M1006" s="206"/>
      <c r="N1006" s="206"/>
      <c r="O1006" s="206"/>
      <c r="P1006" s="206"/>
      <c r="Q1006" s="206"/>
      <c r="R1006" s="206"/>
      <c r="S1006" s="206"/>
      <c r="T1006" s="206"/>
      <c r="U1006" s="206"/>
      <c r="V1006" s="206"/>
      <c r="W1006" s="206"/>
      <c r="X1006" s="206"/>
      <c r="Y1006" s="206"/>
      <c r="Z1006" s="206"/>
    </row>
    <row r="1007" customFormat="false" ht="15" hidden="false" customHeight="false" outlineLevel="0" collapsed="false">
      <c r="A1007" s="193"/>
      <c r="B1007" s="194"/>
      <c r="C1007" s="193"/>
      <c r="D1007" s="193"/>
      <c r="E1007" s="195"/>
      <c r="F1007" s="196"/>
      <c r="G1007" s="196"/>
      <c r="H1007" s="206"/>
      <c r="I1007" s="206"/>
      <c r="J1007" s="206"/>
      <c r="K1007" s="206"/>
      <c r="L1007" s="206"/>
      <c r="M1007" s="206"/>
      <c r="N1007" s="206"/>
      <c r="O1007" s="206"/>
      <c r="P1007" s="206"/>
      <c r="Q1007" s="206"/>
      <c r="R1007" s="206"/>
      <c r="S1007" s="206"/>
      <c r="T1007" s="206"/>
      <c r="U1007" s="206"/>
      <c r="V1007" s="206"/>
      <c r="W1007" s="206"/>
      <c r="X1007" s="206"/>
      <c r="Y1007" s="206"/>
      <c r="Z1007" s="206"/>
    </row>
    <row r="1008" customFormat="false" ht="15" hidden="false" customHeight="false" outlineLevel="0" collapsed="false">
      <c r="A1008" s="183" t="s">
        <v>2011</v>
      </c>
      <c r="B1008" s="184" t="s">
        <v>1028</v>
      </c>
      <c r="C1008" s="183" t="s">
        <v>1029</v>
      </c>
      <c r="D1008" s="184" t="s">
        <v>1030</v>
      </c>
      <c r="E1008" s="185" t="s">
        <v>1031</v>
      </c>
      <c r="F1008" s="197" t="s">
        <v>1032</v>
      </c>
      <c r="G1008" s="197" t="s">
        <v>1033</v>
      </c>
      <c r="H1008" s="206"/>
      <c r="I1008" s="206"/>
      <c r="J1008" s="206"/>
      <c r="K1008" s="206"/>
      <c r="L1008" s="206"/>
      <c r="M1008" s="206"/>
      <c r="N1008" s="206"/>
      <c r="O1008" s="206"/>
      <c r="P1008" s="206"/>
      <c r="Q1008" s="206"/>
      <c r="R1008" s="206"/>
      <c r="S1008" s="206"/>
      <c r="T1008" s="206"/>
      <c r="U1008" s="206"/>
      <c r="V1008" s="206"/>
      <c r="W1008" s="206"/>
      <c r="X1008" s="206"/>
      <c r="Y1008" s="206"/>
      <c r="Z1008" s="206"/>
    </row>
    <row r="1009" customFormat="false" ht="15" hidden="false" customHeight="false" outlineLevel="0" collapsed="false">
      <c r="A1009" s="189" t="s">
        <v>1034</v>
      </c>
      <c r="B1009" s="190" t="s">
        <v>2012</v>
      </c>
      <c r="C1009" s="189" t="s">
        <v>395</v>
      </c>
      <c r="D1009" s="190" t="s">
        <v>1202</v>
      </c>
      <c r="E1009" s="191" t="n">
        <v>1</v>
      </c>
      <c r="F1009" s="192" t="n">
        <v>681.79</v>
      </c>
      <c r="G1009" s="192" t="n">
        <v>681.79</v>
      </c>
      <c r="H1009" s="206"/>
      <c r="I1009" s="206"/>
      <c r="J1009" s="206"/>
      <c r="K1009" s="206"/>
      <c r="L1009" s="206"/>
      <c r="M1009" s="206"/>
      <c r="N1009" s="206"/>
      <c r="O1009" s="206"/>
      <c r="P1009" s="206"/>
      <c r="Q1009" s="206"/>
      <c r="R1009" s="206"/>
      <c r="S1009" s="206"/>
      <c r="T1009" s="206"/>
      <c r="U1009" s="206"/>
      <c r="V1009" s="206"/>
      <c r="W1009" s="206"/>
      <c r="X1009" s="206"/>
      <c r="Y1009" s="206"/>
      <c r="Z1009" s="206"/>
    </row>
    <row r="1010" customFormat="false" ht="15" hidden="false" customHeight="false" outlineLevel="0" collapsed="false">
      <c r="A1010" s="198" t="s">
        <v>1040</v>
      </c>
      <c r="B1010" s="199" t="s">
        <v>1190</v>
      </c>
      <c r="C1010" s="198" t="s">
        <v>1191</v>
      </c>
      <c r="D1010" s="199" t="s">
        <v>1192</v>
      </c>
      <c r="E1010" s="200" t="n">
        <v>1.15</v>
      </c>
      <c r="F1010" s="201" t="n">
        <v>17.5</v>
      </c>
      <c r="G1010" s="201" t="n">
        <v>20.12</v>
      </c>
      <c r="H1010" s="206"/>
      <c r="I1010" s="206"/>
      <c r="J1010" s="206"/>
      <c r="K1010" s="206"/>
      <c r="L1010" s="206"/>
      <c r="M1010" s="206"/>
      <c r="N1010" s="206"/>
      <c r="O1010" s="206"/>
      <c r="P1010" s="206"/>
      <c r="Q1010" s="206"/>
      <c r="R1010" s="206"/>
      <c r="S1010" s="206"/>
      <c r="T1010" s="206"/>
      <c r="U1010" s="206"/>
      <c r="V1010" s="206"/>
      <c r="W1010" s="206"/>
      <c r="X1010" s="206"/>
      <c r="Y1010" s="206"/>
      <c r="Z1010" s="206"/>
    </row>
    <row r="1011" customFormat="false" ht="15" hidden="false" customHeight="false" outlineLevel="0" collapsed="false">
      <c r="A1011" s="198" t="s">
        <v>1040</v>
      </c>
      <c r="B1011" s="199" t="s">
        <v>1193</v>
      </c>
      <c r="C1011" s="198" t="s">
        <v>1194</v>
      </c>
      <c r="D1011" s="199" t="s">
        <v>1192</v>
      </c>
      <c r="E1011" s="200" t="n">
        <v>1.15</v>
      </c>
      <c r="F1011" s="201" t="n">
        <v>21.81</v>
      </c>
      <c r="G1011" s="201" t="n">
        <v>25.08</v>
      </c>
      <c r="H1011" s="206"/>
      <c r="I1011" s="206"/>
      <c r="J1011" s="206"/>
      <c r="K1011" s="206"/>
      <c r="L1011" s="206"/>
      <c r="M1011" s="206"/>
      <c r="N1011" s="206"/>
      <c r="O1011" s="206"/>
      <c r="P1011" s="206"/>
      <c r="Q1011" s="206"/>
      <c r="R1011" s="206"/>
      <c r="S1011" s="206"/>
      <c r="T1011" s="206"/>
      <c r="U1011" s="206"/>
      <c r="V1011" s="206"/>
      <c r="W1011" s="206"/>
      <c r="X1011" s="206"/>
      <c r="Y1011" s="206"/>
      <c r="Z1011" s="206"/>
    </row>
    <row r="1012" customFormat="false" ht="15" hidden="false" customHeight="false" outlineLevel="0" collapsed="false">
      <c r="A1012" s="198" t="s">
        <v>1040</v>
      </c>
      <c r="B1012" s="199" t="s">
        <v>1279</v>
      </c>
      <c r="C1012" s="198" t="s">
        <v>1273</v>
      </c>
      <c r="D1012" s="199" t="s">
        <v>1192</v>
      </c>
      <c r="E1012" s="200" t="n">
        <v>3</v>
      </c>
      <c r="F1012" s="201" t="n">
        <v>22.45</v>
      </c>
      <c r="G1012" s="201" t="n">
        <v>67.35</v>
      </c>
      <c r="H1012" s="206"/>
      <c r="I1012" s="206"/>
      <c r="J1012" s="206"/>
      <c r="K1012" s="206"/>
      <c r="L1012" s="206"/>
      <c r="M1012" s="206"/>
      <c r="N1012" s="206"/>
      <c r="O1012" s="206"/>
      <c r="P1012" s="206"/>
      <c r="Q1012" s="206"/>
      <c r="R1012" s="206"/>
      <c r="S1012" s="206"/>
      <c r="T1012" s="206"/>
      <c r="U1012" s="206"/>
      <c r="V1012" s="206"/>
      <c r="W1012" s="206"/>
      <c r="X1012" s="206"/>
      <c r="Y1012" s="206"/>
      <c r="Z1012" s="206"/>
    </row>
    <row r="1013" customFormat="false" ht="15" hidden="false" customHeight="false" outlineLevel="0" collapsed="false">
      <c r="A1013" s="198" t="s">
        <v>1040</v>
      </c>
      <c r="B1013" s="199" t="s">
        <v>1248</v>
      </c>
      <c r="C1013" s="198" t="s">
        <v>1249</v>
      </c>
      <c r="D1013" s="199" t="s">
        <v>1192</v>
      </c>
      <c r="E1013" s="200" t="n">
        <v>5.2</v>
      </c>
      <c r="F1013" s="201" t="n">
        <v>16.28</v>
      </c>
      <c r="G1013" s="201" t="n">
        <v>84.65</v>
      </c>
      <c r="H1013" s="206"/>
      <c r="I1013" s="206"/>
      <c r="J1013" s="206"/>
      <c r="K1013" s="206"/>
      <c r="L1013" s="206"/>
      <c r="M1013" s="206"/>
      <c r="N1013" s="206"/>
      <c r="O1013" s="206"/>
      <c r="P1013" s="206"/>
      <c r="Q1013" s="206"/>
      <c r="R1013" s="206"/>
      <c r="S1013" s="206"/>
      <c r="T1013" s="206"/>
      <c r="U1013" s="206"/>
      <c r="V1013" s="206"/>
      <c r="W1013" s="206"/>
      <c r="X1013" s="206"/>
      <c r="Y1013" s="206"/>
      <c r="Z1013" s="206"/>
    </row>
    <row r="1014" customFormat="false" ht="15" hidden="false" customHeight="false" outlineLevel="0" collapsed="false">
      <c r="A1014" s="202" t="s">
        <v>1043</v>
      </c>
      <c r="B1014" s="203" t="s">
        <v>2013</v>
      </c>
      <c r="C1014" s="202" t="s">
        <v>2014</v>
      </c>
      <c r="D1014" s="203" t="s">
        <v>1199</v>
      </c>
      <c r="E1014" s="204" t="n">
        <v>1</v>
      </c>
      <c r="F1014" s="205" t="n">
        <v>59.04</v>
      </c>
      <c r="G1014" s="205" t="n">
        <v>59.04</v>
      </c>
      <c r="H1014" s="206"/>
      <c r="I1014" s="206"/>
      <c r="J1014" s="206"/>
      <c r="K1014" s="206"/>
      <c r="L1014" s="206"/>
      <c r="M1014" s="206"/>
      <c r="N1014" s="206"/>
      <c r="O1014" s="206"/>
      <c r="P1014" s="206"/>
      <c r="Q1014" s="206"/>
      <c r="R1014" s="206"/>
      <c r="S1014" s="206"/>
      <c r="T1014" s="206"/>
      <c r="U1014" s="206"/>
      <c r="V1014" s="206"/>
      <c r="W1014" s="206"/>
      <c r="X1014" s="206"/>
      <c r="Y1014" s="206"/>
      <c r="Z1014" s="206"/>
    </row>
    <row r="1015" customFormat="false" ht="15" hidden="false" customHeight="false" outlineLevel="0" collapsed="false">
      <c r="A1015" s="202" t="s">
        <v>1043</v>
      </c>
      <c r="B1015" s="203" t="s">
        <v>1639</v>
      </c>
      <c r="C1015" s="202" t="s">
        <v>1640</v>
      </c>
      <c r="D1015" s="203" t="s">
        <v>1147</v>
      </c>
      <c r="E1015" s="204" t="n">
        <v>0.08</v>
      </c>
      <c r="F1015" s="205" t="n">
        <v>0.68</v>
      </c>
      <c r="G1015" s="205" t="n">
        <v>3.33</v>
      </c>
      <c r="H1015" s="206"/>
      <c r="I1015" s="206"/>
      <c r="J1015" s="206"/>
      <c r="K1015" s="206"/>
      <c r="L1015" s="206"/>
      <c r="M1015" s="206"/>
      <c r="N1015" s="206"/>
      <c r="O1015" s="206"/>
      <c r="P1015" s="206"/>
      <c r="Q1015" s="206"/>
      <c r="R1015" s="206"/>
      <c r="S1015" s="206"/>
      <c r="T1015" s="206"/>
      <c r="U1015" s="206"/>
      <c r="V1015" s="206"/>
      <c r="W1015" s="206"/>
      <c r="X1015" s="206"/>
      <c r="Y1015" s="206"/>
      <c r="Z1015" s="206"/>
    </row>
    <row r="1016" customFormat="false" ht="15" hidden="false" customHeight="false" outlineLevel="0" collapsed="false">
      <c r="A1016" s="202" t="s">
        <v>1043</v>
      </c>
      <c r="B1016" s="203" t="s">
        <v>2015</v>
      </c>
      <c r="C1016" s="202" t="s">
        <v>2016</v>
      </c>
      <c r="D1016" s="203" t="s">
        <v>1260</v>
      </c>
      <c r="E1016" s="204" t="n">
        <v>4.91</v>
      </c>
      <c r="F1016" s="205" t="n">
        <v>107.1</v>
      </c>
      <c r="G1016" s="205" t="n">
        <v>2.25</v>
      </c>
      <c r="H1016" s="206"/>
      <c r="I1016" s="206"/>
      <c r="J1016" s="206"/>
      <c r="K1016" s="206"/>
      <c r="L1016" s="206"/>
      <c r="M1016" s="206"/>
      <c r="N1016" s="206"/>
      <c r="O1016" s="206"/>
      <c r="P1016" s="206"/>
      <c r="Q1016" s="206"/>
      <c r="R1016" s="206"/>
      <c r="S1016" s="206"/>
      <c r="T1016" s="206"/>
      <c r="U1016" s="206"/>
      <c r="V1016" s="206"/>
      <c r="W1016" s="206"/>
      <c r="X1016" s="206"/>
      <c r="Y1016" s="206"/>
      <c r="Z1016" s="206"/>
    </row>
    <row r="1017" customFormat="false" ht="15" hidden="false" customHeight="false" outlineLevel="0" collapsed="false">
      <c r="A1017" s="202" t="s">
        <v>1043</v>
      </c>
      <c r="B1017" s="203" t="s">
        <v>1641</v>
      </c>
      <c r="C1017" s="202" t="s">
        <v>1642</v>
      </c>
      <c r="D1017" s="203" t="s">
        <v>1260</v>
      </c>
      <c r="E1017" s="204" t="n">
        <v>22.3</v>
      </c>
      <c r="F1017" s="205" t="n">
        <v>0.19</v>
      </c>
      <c r="G1017" s="205" t="n">
        <v>0.26</v>
      </c>
      <c r="H1017" s="206"/>
      <c r="I1017" s="206"/>
      <c r="J1017" s="206"/>
      <c r="K1017" s="206"/>
      <c r="L1017" s="206"/>
      <c r="M1017" s="206"/>
      <c r="N1017" s="206"/>
      <c r="O1017" s="206"/>
      <c r="P1017" s="206"/>
      <c r="Q1017" s="206"/>
      <c r="R1017" s="206"/>
      <c r="S1017" s="206"/>
      <c r="T1017" s="206"/>
      <c r="U1017" s="206"/>
      <c r="V1017" s="206"/>
      <c r="W1017" s="206"/>
      <c r="X1017" s="206"/>
      <c r="Y1017" s="206"/>
      <c r="Z1017" s="206"/>
    </row>
    <row r="1018" customFormat="false" ht="15" hidden="false" customHeight="false" outlineLevel="0" collapsed="false">
      <c r="A1018" s="202" t="s">
        <v>1043</v>
      </c>
      <c r="B1018" s="203" t="s">
        <v>2017</v>
      </c>
      <c r="C1018" s="202" t="s">
        <v>2018</v>
      </c>
      <c r="D1018" s="203" t="s">
        <v>1483</v>
      </c>
      <c r="E1018" s="204" t="n">
        <v>1.41</v>
      </c>
      <c r="F1018" s="205" t="n">
        <v>0.57</v>
      </c>
      <c r="G1018" s="205" t="n">
        <v>51.3</v>
      </c>
      <c r="H1018" s="206"/>
      <c r="I1018" s="206"/>
      <c r="J1018" s="206"/>
      <c r="K1018" s="206"/>
      <c r="L1018" s="206"/>
      <c r="M1018" s="206"/>
      <c r="N1018" s="206"/>
      <c r="O1018" s="206"/>
      <c r="P1018" s="206"/>
      <c r="Q1018" s="206"/>
      <c r="R1018" s="206"/>
      <c r="S1018" s="206"/>
      <c r="T1018" s="206"/>
      <c r="U1018" s="206"/>
      <c r="V1018" s="206"/>
      <c r="W1018" s="206"/>
      <c r="X1018" s="206"/>
      <c r="Y1018" s="206"/>
      <c r="Z1018" s="206"/>
    </row>
    <row r="1019" customFormat="false" ht="15" hidden="false" customHeight="false" outlineLevel="0" collapsed="false">
      <c r="A1019" s="202" t="s">
        <v>1043</v>
      </c>
      <c r="B1019" s="203" t="s">
        <v>2019</v>
      </c>
      <c r="C1019" s="202" t="s">
        <v>2020</v>
      </c>
      <c r="D1019" s="203" t="s">
        <v>1147</v>
      </c>
      <c r="E1019" s="204" t="n">
        <v>0.0211</v>
      </c>
      <c r="F1019" s="205" t="n">
        <v>95.81</v>
      </c>
      <c r="G1019" s="205" t="n">
        <v>7.66</v>
      </c>
      <c r="H1019" s="206"/>
      <c r="I1019" s="206"/>
      <c r="J1019" s="206"/>
      <c r="K1019" s="206"/>
      <c r="L1019" s="206"/>
      <c r="M1019" s="206"/>
      <c r="N1019" s="206"/>
      <c r="O1019" s="206"/>
      <c r="P1019" s="206"/>
      <c r="Q1019" s="206"/>
      <c r="R1019" s="206"/>
      <c r="S1019" s="206"/>
      <c r="T1019" s="206"/>
      <c r="U1019" s="206"/>
      <c r="V1019" s="206"/>
      <c r="W1019" s="206"/>
      <c r="X1019" s="206"/>
      <c r="Y1019" s="206"/>
      <c r="Z1019" s="206"/>
    </row>
    <row r="1020" customFormat="false" ht="15" hidden="false" customHeight="false" outlineLevel="0" collapsed="false">
      <c r="A1020" s="202" t="s">
        <v>1043</v>
      </c>
      <c r="B1020" s="203" t="s">
        <v>2021</v>
      </c>
      <c r="C1020" s="202" t="s">
        <v>2022</v>
      </c>
      <c r="D1020" s="203" t="s">
        <v>1199</v>
      </c>
      <c r="E1020" s="204" t="n">
        <v>1</v>
      </c>
      <c r="F1020" s="205" t="n">
        <v>0.57</v>
      </c>
      <c r="G1020" s="205" t="n">
        <v>12.71</v>
      </c>
      <c r="H1020" s="206"/>
      <c r="I1020" s="206"/>
      <c r="J1020" s="206"/>
      <c r="K1020" s="206"/>
      <c r="L1020" s="206"/>
      <c r="M1020" s="206"/>
      <c r="N1020" s="206"/>
      <c r="O1020" s="206"/>
      <c r="P1020" s="206"/>
      <c r="Q1020" s="206"/>
      <c r="R1020" s="206"/>
      <c r="S1020" s="206"/>
      <c r="T1020" s="206"/>
      <c r="U1020" s="206"/>
      <c r="V1020" s="206"/>
      <c r="W1020" s="206"/>
      <c r="X1020" s="206"/>
      <c r="Y1020" s="206"/>
      <c r="Z1020" s="206"/>
    </row>
    <row r="1021" customFormat="false" ht="15" hidden="false" customHeight="false" outlineLevel="0" collapsed="false">
      <c r="A1021" s="202" t="s">
        <v>1043</v>
      </c>
      <c r="B1021" s="203" t="s">
        <v>2023</v>
      </c>
      <c r="C1021" s="202" t="s">
        <v>2024</v>
      </c>
      <c r="D1021" s="203" t="s">
        <v>1202</v>
      </c>
      <c r="E1021" s="204" t="n">
        <v>1</v>
      </c>
      <c r="F1021" s="205" t="n">
        <v>158.28</v>
      </c>
      <c r="G1021" s="205" t="n">
        <v>158.28</v>
      </c>
      <c r="H1021" s="206"/>
      <c r="I1021" s="206"/>
      <c r="J1021" s="206"/>
      <c r="K1021" s="206"/>
      <c r="L1021" s="206"/>
      <c r="M1021" s="206"/>
      <c r="N1021" s="206"/>
      <c r="O1021" s="206"/>
      <c r="P1021" s="206"/>
      <c r="Q1021" s="206"/>
      <c r="R1021" s="206"/>
      <c r="S1021" s="206"/>
      <c r="T1021" s="206"/>
      <c r="U1021" s="206"/>
      <c r="V1021" s="206"/>
      <c r="W1021" s="206"/>
      <c r="X1021" s="206"/>
      <c r="Y1021" s="206"/>
      <c r="Z1021" s="206"/>
    </row>
    <row r="1022" customFormat="false" ht="15" hidden="false" customHeight="false" outlineLevel="0" collapsed="false">
      <c r="A1022" s="202" t="s">
        <v>1043</v>
      </c>
      <c r="B1022" s="203" t="s">
        <v>2025</v>
      </c>
      <c r="C1022" s="202" t="s">
        <v>2026</v>
      </c>
      <c r="D1022" s="203" t="s">
        <v>1202</v>
      </c>
      <c r="E1022" s="204" t="n">
        <v>1</v>
      </c>
      <c r="F1022" s="205" t="n">
        <v>123.01</v>
      </c>
      <c r="G1022" s="205" t="n">
        <v>123.01</v>
      </c>
      <c r="H1022" s="206"/>
      <c r="I1022" s="206"/>
      <c r="J1022" s="206"/>
      <c r="K1022" s="206"/>
      <c r="L1022" s="206"/>
      <c r="M1022" s="206"/>
      <c r="N1022" s="206"/>
      <c r="O1022" s="206"/>
      <c r="P1022" s="206"/>
      <c r="Q1022" s="206"/>
      <c r="R1022" s="206"/>
      <c r="S1022" s="206"/>
      <c r="T1022" s="206"/>
      <c r="U1022" s="206"/>
      <c r="V1022" s="206"/>
      <c r="W1022" s="206"/>
      <c r="X1022" s="206"/>
      <c r="Y1022" s="206"/>
      <c r="Z1022" s="206"/>
    </row>
    <row r="1023" customFormat="false" ht="15" hidden="false" customHeight="false" outlineLevel="0" collapsed="false">
      <c r="A1023" s="202" t="s">
        <v>1043</v>
      </c>
      <c r="B1023" s="203" t="s">
        <v>2027</v>
      </c>
      <c r="C1023" s="202" t="s">
        <v>2028</v>
      </c>
      <c r="D1023" s="203" t="s">
        <v>1199</v>
      </c>
      <c r="E1023" s="204" t="n">
        <v>90</v>
      </c>
      <c r="F1023" s="205" t="n">
        <v>66.75</v>
      </c>
      <c r="G1023" s="205" t="n">
        <v>66.75</v>
      </c>
      <c r="H1023" s="206"/>
      <c r="I1023" s="206"/>
      <c r="J1023" s="206"/>
      <c r="K1023" s="206"/>
      <c r="L1023" s="206"/>
      <c r="M1023" s="206"/>
      <c r="N1023" s="206"/>
      <c r="O1023" s="206"/>
      <c r="P1023" s="206"/>
      <c r="Q1023" s="206"/>
      <c r="R1023" s="206"/>
      <c r="S1023" s="206"/>
      <c r="T1023" s="206"/>
      <c r="U1023" s="206"/>
      <c r="V1023" s="206"/>
      <c r="W1023" s="206"/>
      <c r="X1023" s="206"/>
      <c r="Y1023" s="206"/>
      <c r="Z1023" s="206"/>
    </row>
    <row r="1024" customFormat="false" ht="15" hidden="false" customHeight="false" outlineLevel="0" collapsed="false">
      <c r="A1024" s="193"/>
      <c r="B1024" s="194"/>
      <c r="C1024" s="193"/>
      <c r="D1024" s="193"/>
      <c r="E1024" s="195"/>
      <c r="F1024" s="196"/>
      <c r="G1024" s="196"/>
      <c r="H1024" s="206"/>
      <c r="I1024" s="206"/>
      <c r="J1024" s="206"/>
      <c r="K1024" s="206"/>
      <c r="L1024" s="206"/>
      <c r="M1024" s="206"/>
      <c r="N1024" s="206"/>
      <c r="O1024" s="206"/>
      <c r="P1024" s="206"/>
      <c r="Q1024" s="206"/>
      <c r="R1024" s="206"/>
      <c r="S1024" s="206"/>
      <c r="T1024" s="206"/>
      <c r="U1024" s="206"/>
      <c r="V1024" s="206"/>
      <c r="W1024" s="206"/>
      <c r="X1024" s="206"/>
      <c r="Y1024" s="206"/>
      <c r="Z1024" s="206"/>
    </row>
    <row r="1025" customFormat="false" ht="15" hidden="false" customHeight="false" outlineLevel="0" collapsed="false">
      <c r="A1025" s="183" t="s">
        <v>2029</v>
      </c>
      <c r="B1025" s="184" t="s">
        <v>1028</v>
      </c>
      <c r="C1025" s="183" t="s">
        <v>1029</v>
      </c>
      <c r="D1025" s="184" t="s">
        <v>1030</v>
      </c>
      <c r="E1025" s="185" t="s">
        <v>1031</v>
      </c>
      <c r="F1025" s="197" t="s">
        <v>1032</v>
      </c>
      <c r="G1025" s="197" t="s">
        <v>1033</v>
      </c>
      <c r="H1025" s="206"/>
      <c r="I1025" s="206"/>
      <c r="J1025" s="206"/>
      <c r="K1025" s="206"/>
      <c r="L1025" s="206"/>
      <c r="M1025" s="206"/>
      <c r="N1025" s="206"/>
      <c r="O1025" s="206"/>
      <c r="P1025" s="206"/>
      <c r="Q1025" s="206"/>
      <c r="R1025" s="206"/>
      <c r="S1025" s="206"/>
      <c r="T1025" s="206"/>
      <c r="U1025" s="206"/>
      <c r="V1025" s="206"/>
      <c r="W1025" s="206"/>
      <c r="X1025" s="206"/>
      <c r="Y1025" s="206"/>
      <c r="Z1025" s="206"/>
    </row>
    <row r="1026" customFormat="false" ht="15" hidden="false" customHeight="false" outlineLevel="0" collapsed="false">
      <c r="A1026" s="189" t="s">
        <v>1034</v>
      </c>
      <c r="B1026" s="190" t="s">
        <v>2030</v>
      </c>
      <c r="C1026" s="189" t="s">
        <v>398</v>
      </c>
      <c r="D1026" s="190" t="s">
        <v>152</v>
      </c>
      <c r="E1026" s="191" t="n">
        <v>1</v>
      </c>
      <c r="F1026" s="192" t="n">
        <v>173.91</v>
      </c>
      <c r="G1026" s="192" t="n">
        <v>173.91</v>
      </c>
      <c r="H1026" s="206"/>
      <c r="I1026" s="206"/>
      <c r="J1026" s="206"/>
      <c r="K1026" s="206"/>
      <c r="L1026" s="206"/>
      <c r="M1026" s="206"/>
      <c r="N1026" s="206"/>
      <c r="O1026" s="206"/>
      <c r="P1026" s="206"/>
      <c r="Q1026" s="206"/>
      <c r="R1026" s="206"/>
      <c r="S1026" s="206"/>
      <c r="T1026" s="206"/>
      <c r="U1026" s="206"/>
      <c r="V1026" s="206"/>
      <c r="W1026" s="206"/>
      <c r="X1026" s="206"/>
      <c r="Y1026" s="206"/>
      <c r="Z1026" s="206"/>
    </row>
    <row r="1027" customFormat="false" ht="15" hidden="false" customHeight="false" outlineLevel="0" collapsed="false">
      <c r="A1027" s="198" t="s">
        <v>1040</v>
      </c>
      <c r="B1027" s="199" t="s">
        <v>1760</v>
      </c>
      <c r="C1027" s="198" t="s">
        <v>1761</v>
      </c>
      <c r="D1027" s="199" t="s">
        <v>1147</v>
      </c>
      <c r="E1027" s="200" t="n">
        <v>0.003</v>
      </c>
      <c r="F1027" s="201" t="n">
        <v>22.45</v>
      </c>
      <c r="G1027" s="201" t="n">
        <v>11.22</v>
      </c>
      <c r="H1027" s="206"/>
      <c r="I1027" s="206"/>
      <c r="J1027" s="206"/>
      <c r="K1027" s="206"/>
      <c r="L1027" s="206"/>
      <c r="M1027" s="206"/>
      <c r="N1027" s="206"/>
      <c r="O1027" s="206"/>
      <c r="P1027" s="206"/>
      <c r="Q1027" s="206"/>
      <c r="R1027" s="206"/>
      <c r="S1027" s="206"/>
      <c r="T1027" s="206"/>
      <c r="U1027" s="206"/>
      <c r="V1027" s="206"/>
      <c r="W1027" s="206"/>
      <c r="X1027" s="206"/>
      <c r="Y1027" s="206"/>
      <c r="Z1027" s="206"/>
    </row>
    <row r="1028" customFormat="false" ht="15" hidden="false" customHeight="false" outlineLevel="0" collapsed="false">
      <c r="A1028" s="198" t="s">
        <v>1040</v>
      </c>
      <c r="B1028" s="199" t="s">
        <v>1279</v>
      </c>
      <c r="C1028" s="198" t="s">
        <v>1273</v>
      </c>
      <c r="D1028" s="199" t="s">
        <v>1192</v>
      </c>
      <c r="E1028" s="200" t="n">
        <v>0.5</v>
      </c>
      <c r="F1028" s="201" t="n">
        <v>16.28</v>
      </c>
      <c r="G1028" s="201" t="n">
        <v>16.28</v>
      </c>
      <c r="H1028" s="206"/>
      <c r="I1028" s="206"/>
      <c r="J1028" s="206"/>
      <c r="K1028" s="206"/>
      <c r="L1028" s="206"/>
      <c r="M1028" s="206"/>
      <c r="N1028" s="206"/>
      <c r="O1028" s="206"/>
      <c r="P1028" s="206"/>
      <c r="Q1028" s="206"/>
      <c r="R1028" s="206"/>
      <c r="S1028" s="206"/>
      <c r="T1028" s="206"/>
      <c r="U1028" s="206"/>
      <c r="V1028" s="206"/>
      <c r="W1028" s="206"/>
      <c r="X1028" s="206"/>
      <c r="Y1028" s="206"/>
      <c r="Z1028" s="206"/>
    </row>
    <row r="1029" customFormat="false" ht="15" hidden="false" customHeight="false" outlineLevel="0" collapsed="false">
      <c r="A1029" s="198" t="s">
        <v>1040</v>
      </c>
      <c r="B1029" s="199" t="s">
        <v>1248</v>
      </c>
      <c r="C1029" s="198" t="s">
        <v>1249</v>
      </c>
      <c r="D1029" s="199" t="s">
        <v>1192</v>
      </c>
      <c r="E1029" s="200" t="n">
        <v>1</v>
      </c>
      <c r="F1029" s="201" t="n">
        <v>476.95</v>
      </c>
      <c r="G1029" s="201" t="n">
        <v>1.43</v>
      </c>
      <c r="H1029" s="206"/>
      <c r="I1029" s="206"/>
      <c r="J1029" s="206"/>
      <c r="K1029" s="206"/>
      <c r="L1029" s="206"/>
      <c r="M1029" s="206"/>
      <c r="N1029" s="206"/>
      <c r="O1029" s="206"/>
      <c r="P1029" s="206"/>
      <c r="Q1029" s="206"/>
      <c r="R1029" s="206"/>
      <c r="S1029" s="206"/>
      <c r="T1029" s="206"/>
      <c r="U1029" s="206"/>
      <c r="V1029" s="206"/>
      <c r="W1029" s="206"/>
      <c r="X1029" s="206"/>
      <c r="Y1029" s="206"/>
      <c r="Z1029" s="206"/>
    </row>
    <row r="1030" customFormat="false" ht="15" hidden="false" customHeight="false" outlineLevel="0" collapsed="false">
      <c r="A1030" s="202" t="s">
        <v>1043</v>
      </c>
      <c r="B1030" s="203" t="s">
        <v>2031</v>
      </c>
      <c r="C1030" s="202" t="s">
        <v>2032</v>
      </c>
      <c r="D1030" s="203" t="s">
        <v>1483</v>
      </c>
      <c r="E1030" s="204" t="n">
        <v>1</v>
      </c>
      <c r="F1030" s="205" t="n">
        <v>144.98</v>
      </c>
      <c r="G1030" s="205" t="n">
        <v>144.98</v>
      </c>
      <c r="H1030" s="206"/>
      <c r="I1030" s="206"/>
      <c r="J1030" s="206"/>
      <c r="K1030" s="206"/>
      <c r="L1030" s="206"/>
      <c r="M1030" s="206"/>
      <c r="N1030" s="206"/>
      <c r="O1030" s="206"/>
      <c r="P1030" s="206"/>
      <c r="Q1030" s="206"/>
      <c r="R1030" s="206"/>
      <c r="S1030" s="206"/>
      <c r="T1030" s="206"/>
      <c r="U1030" s="206"/>
      <c r="V1030" s="206"/>
      <c r="W1030" s="206"/>
      <c r="X1030" s="206"/>
      <c r="Y1030" s="206"/>
      <c r="Z1030" s="206"/>
    </row>
    <row r="1031" customFormat="false" ht="15" hidden="false" customHeight="false" outlineLevel="0" collapsed="false">
      <c r="A1031" s="193"/>
      <c r="B1031" s="194"/>
      <c r="C1031" s="193"/>
      <c r="D1031" s="193"/>
      <c r="E1031" s="195"/>
      <c r="F1031" s="196"/>
      <c r="G1031" s="196"/>
      <c r="H1031" s="206"/>
      <c r="I1031" s="206"/>
      <c r="J1031" s="206"/>
      <c r="K1031" s="206"/>
      <c r="L1031" s="206"/>
      <c r="M1031" s="206"/>
      <c r="N1031" s="206"/>
      <c r="O1031" s="206"/>
      <c r="P1031" s="206"/>
      <c r="Q1031" s="206"/>
      <c r="R1031" s="206"/>
      <c r="S1031" s="206"/>
      <c r="T1031" s="206"/>
      <c r="U1031" s="206"/>
      <c r="V1031" s="206"/>
      <c r="W1031" s="206"/>
      <c r="X1031" s="206"/>
      <c r="Y1031" s="206"/>
      <c r="Z1031" s="206"/>
    </row>
    <row r="1032" customFormat="false" ht="15" hidden="false" customHeight="false" outlineLevel="0" collapsed="false">
      <c r="A1032" s="183" t="s">
        <v>2033</v>
      </c>
      <c r="B1032" s="184" t="s">
        <v>1028</v>
      </c>
      <c r="C1032" s="183" t="s">
        <v>1029</v>
      </c>
      <c r="D1032" s="184" t="s">
        <v>1030</v>
      </c>
      <c r="E1032" s="185" t="s">
        <v>1031</v>
      </c>
      <c r="F1032" s="197" t="s">
        <v>1032</v>
      </c>
      <c r="G1032" s="197" t="s">
        <v>1033</v>
      </c>
      <c r="H1032" s="206"/>
      <c r="I1032" s="206"/>
      <c r="J1032" s="206"/>
      <c r="K1032" s="206"/>
      <c r="L1032" s="206"/>
      <c r="M1032" s="206"/>
      <c r="N1032" s="206"/>
      <c r="O1032" s="206"/>
      <c r="P1032" s="206"/>
      <c r="Q1032" s="206"/>
      <c r="R1032" s="206"/>
      <c r="S1032" s="206"/>
      <c r="T1032" s="206"/>
      <c r="U1032" s="206"/>
      <c r="V1032" s="206"/>
      <c r="W1032" s="206"/>
      <c r="X1032" s="206"/>
      <c r="Y1032" s="206"/>
      <c r="Z1032" s="206"/>
    </row>
    <row r="1033" customFormat="false" ht="15" hidden="false" customHeight="false" outlineLevel="0" collapsed="false">
      <c r="A1033" s="189" t="s">
        <v>1034</v>
      </c>
      <c r="B1033" s="190" t="s">
        <v>2034</v>
      </c>
      <c r="C1033" s="189" t="s">
        <v>401</v>
      </c>
      <c r="D1033" s="190" t="s">
        <v>7</v>
      </c>
      <c r="E1033" s="191" t="n">
        <v>1</v>
      </c>
      <c r="F1033" s="192" t="n">
        <v>26682.28</v>
      </c>
      <c r="G1033" s="192" t="n">
        <v>26682.28</v>
      </c>
      <c r="H1033" s="206"/>
      <c r="I1033" s="206"/>
      <c r="J1033" s="206"/>
      <c r="K1033" s="206"/>
      <c r="L1033" s="206"/>
      <c r="M1033" s="206"/>
      <c r="N1033" s="206"/>
      <c r="O1033" s="206"/>
      <c r="P1033" s="206"/>
      <c r="Q1033" s="206"/>
      <c r="R1033" s="206"/>
      <c r="S1033" s="206"/>
      <c r="T1033" s="206"/>
      <c r="U1033" s="206"/>
      <c r="V1033" s="206"/>
      <c r="W1033" s="206"/>
      <c r="X1033" s="206"/>
      <c r="Y1033" s="206"/>
      <c r="Z1033" s="206"/>
    </row>
    <row r="1034" customFormat="false" ht="15" hidden="false" customHeight="false" outlineLevel="0" collapsed="false">
      <c r="A1034" s="198" t="s">
        <v>1040</v>
      </c>
      <c r="B1034" s="199" t="s">
        <v>2035</v>
      </c>
      <c r="C1034" s="198" t="s">
        <v>2036</v>
      </c>
      <c r="D1034" s="199" t="s">
        <v>1202</v>
      </c>
      <c r="E1034" s="200" t="n">
        <v>2</v>
      </c>
      <c r="F1034" s="201" t="n">
        <v>18.72</v>
      </c>
      <c r="G1034" s="201" t="n">
        <v>392.74</v>
      </c>
      <c r="H1034" s="206"/>
      <c r="I1034" s="206"/>
      <c r="J1034" s="206"/>
      <c r="K1034" s="206"/>
      <c r="L1034" s="206"/>
      <c r="M1034" s="206"/>
      <c r="N1034" s="206"/>
      <c r="O1034" s="206"/>
      <c r="P1034" s="206"/>
      <c r="Q1034" s="206"/>
      <c r="R1034" s="206"/>
      <c r="S1034" s="206"/>
      <c r="T1034" s="206"/>
      <c r="U1034" s="206"/>
      <c r="V1034" s="206"/>
      <c r="W1034" s="206"/>
      <c r="X1034" s="206"/>
      <c r="Y1034" s="206"/>
      <c r="Z1034" s="206"/>
    </row>
    <row r="1035" customFormat="false" ht="15" hidden="false" customHeight="false" outlineLevel="0" collapsed="false">
      <c r="A1035" s="198" t="s">
        <v>1040</v>
      </c>
      <c r="B1035" s="199" t="s">
        <v>2037</v>
      </c>
      <c r="C1035" s="198" t="s">
        <v>2038</v>
      </c>
      <c r="D1035" s="199" t="s">
        <v>1100</v>
      </c>
      <c r="E1035" s="200" t="n">
        <v>20.98</v>
      </c>
      <c r="F1035" s="201" t="n">
        <v>55.35</v>
      </c>
      <c r="G1035" s="201" t="n">
        <v>2701.35</v>
      </c>
      <c r="H1035" s="206"/>
      <c r="I1035" s="206"/>
      <c r="J1035" s="206"/>
      <c r="K1035" s="206"/>
      <c r="L1035" s="206"/>
      <c r="M1035" s="206"/>
      <c r="N1035" s="206"/>
      <c r="O1035" s="206"/>
      <c r="P1035" s="206"/>
      <c r="Q1035" s="206"/>
      <c r="R1035" s="206"/>
      <c r="S1035" s="206"/>
      <c r="T1035" s="206"/>
      <c r="U1035" s="206"/>
      <c r="V1035" s="206"/>
      <c r="W1035" s="206"/>
      <c r="X1035" s="206"/>
      <c r="Y1035" s="206"/>
      <c r="Z1035" s="206"/>
    </row>
    <row r="1036" customFormat="false" ht="15" hidden="false" customHeight="false" outlineLevel="0" collapsed="false">
      <c r="A1036" s="198" t="s">
        <v>1040</v>
      </c>
      <c r="B1036" s="199" t="s">
        <v>2039</v>
      </c>
      <c r="C1036" s="198" t="s">
        <v>2040</v>
      </c>
      <c r="D1036" s="199" t="s">
        <v>65</v>
      </c>
      <c r="E1036" s="200" t="n">
        <v>729.84</v>
      </c>
      <c r="F1036" s="201" t="n">
        <v>543.64</v>
      </c>
      <c r="G1036" s="201" t="n">
        <v>5130.87</v>
      </c>
      <c r="H1036" s="206"/>
      <c r="I1036" s="206"/>
      <c r="J1036" s="206"/>
      <c r="K1036" s="206"/>
      <c r="L1036" s="206"/>
      <c r="M1036" s="206"/>
      <c r="N1036" s="206"/>
      <c r="O1036" s="206"/>
      <c r="P1036" s="206"/>
      <c r="Q1036" s="206"/>
      <c r="R1036" s="206"/>
      <c r="S1036" s="206"/>
      <c r="T1036" s="206"/>
      <c r="U1036" s="206"/>
      <c r="V1036" s="206"/>
      <c r="W1036" s="206"/>
      <c r="X1036" s="206"/>
      <c r="Y1036" s="206"/>
      <c r="Z1036" s="206"/>
    </row>
    <row r="1037" customFormat="false" ht="15" hidden="false" customHeight="false" outlineLevel="0" collapsed="false">
      <c r="A1037" s="198" t="s">
        <v>1040</v>
      </c>
      <c r="B1037" s="199" t="s">
        <v>2041</v>
      </c>
      <c r="C1037" s="198" t="s">
        <v>2042</v>
      </c>
      <c r="D1037" s="199" t="s">
        <v>1202</v>
      </c>
      <c r="E1037" s="200" t="n">
        <v>4</v>
      </c>
      <c r="F1037" s="201" t="n">
        <v>12.45</v>
      </c>
      <c r="G1037" s="201" t="n">
        <v>9086.5</v>
      </c>
      <c r="H1037" s="206"/>
      <c r="I1037" s="206"/>
      <c r="J1037" s="206"/>
      <c r="K1037" s="206"/>
      <c r="L1037" s="206"/>
      <c r="M1037" s="206"/>
      <c r="N1037" s="206"/>
      <c r="O1037" s="206"/>
      <c r="P1037" s="206"/>
      <c r="Q1037" s="206"/>
      <c r="R1037" s="206"/>
      <c r="S1037" s="206"/>
      <c r="T1037" s="206"/>
      <c r="U1037" s="206"/>
      <c r="V1037" s="206"/>
      <c r="W1037" s="206"/>
      <c r="X1037" s="206"/>
      <c r="Y1037" s="206"/>
      <c r="Z1037" s="206"/>
    </row>
    <row r="1038" customFormat="false" ht="15" hidden="false" customHeight="false" outlineLevel="0" collapsed="false">
      <c r="A1038" s="198" t="s">
        <v>1040</v>
      </c>
      <c r="B1038" s="199" t="s">
        <v>2043</v>
      </c>
      <c r="C1038" s="198" t="s">
        <v>2044</v>
      </c>
      <c r="D1038" s="199" t="s">
        <v>1147</v>
      </c>
      <c r="E1038" s="200" t="n">
        <v>48.805</v>
      </c>
      <c r="F1038" s="201" t="n">
        <v>425.17</v>
      </c>
      <c r="G1038" s="201" t="n">
        <v>446</v>
      </c>
      <c r="H1038" s="206"/>
      <c r="I1038" s="206"/>
      <c r="J1038" s="206"/>
      <c r="K1038" s="206"/>
      <c r="L1038" s="206"/>
      <c r="M1038" s="206"/>
      <c r="N1038" s="206"/>
      <c r="O1038" s="206"/>
      <c r="P1038" s="206"/>
      <c r="Q1038" s="206"/>
      <c r="R1038" s="206"/>
      <c r="S1038" s="206"/>
      <c r="T1038" s="206"/>
      <c r="U1038" s="206"/>
      <c r="V1038" s="206"/>
      <c r="W1038" s="206"/>
      <c r="X1038" s="206"/>
      <c r="Y1038" s="206"/>
      <c r="Z1038" s="206"/>
    </row>
    <row r="1039" customFormat="false" ht="15" hidden="false" customHeight="false" outlineLevel="0" collapsed="false">
      <c r="A1039" s="198" t="s">
        <v>1040</v>
      </c>
      <c r="B1039" s="199" t="s">
        <v>2045</v>
      </c>
      <c r="C1039" s="198" t="s">
        <v>2046</v>
      </c>
      <c r="D1039" s="199" t="s">
        <v>1100</v>
      </c>
      <c r="E1039" s="200" t="n">
        <v>88.58</v>
      </c>
      <c r="F1039" s="201" t="n">
        <v>57.85</v>
      </c>
      <c r="G1039" s="201" t="n">
        <v>5124.35</v>
      </c>
      <c r="H1039" s="206"/>
      <c r="I1039" s="206"/>
      <c r="J1039" s="206"/>
      <c r="K1039" s="206"/>
      <c r="L1039" s="206"/>
      <c r="M1039" s="206"/>
      <c r="N1039" s="206"/>
      <c r="O1039" s="206"/>
      <c r="P1039" s="206"/>
      <c r="Q1039" s="206"/>
      <c r="R1039" s="206"/>
      <c r="S1039" s="206"/>
      <c r="T1039" s="206"/>
      <c r="U1039" s="206"/>
      <c r="V1039" s="206"/>
      <c r="W1039" s="206"/>
      <c r="X1039" s="206"/>
      <c r="Y1039" s="206"/>
      <c r="Z1039" s="206"/>
    </row>
    <row r="1040" customFormat="false" ht="15" hidden="false" customHeight="false" outlineLevel="0" collapsed="false">
      <c r="A1040" s="198" t="s">
        <v>1040</v>
      </c>
      <c r="B1040" s="199" t="s">
        <v>2047</v>
      </c>
      <c r="C1040" s="198" t="s">
        <v>2048</v>
      </c>
      <c r="D1040" s="199" t="s">
        <v>1147</v>
      </c>
      <c r="E1040" s="200" t="n">
        <v>9.438</v>
      </c>
      <c r="F1040" s="201" t="n">
        <v>41.19</v>
      </c>
      <c r="G1040" s="201" t="n">
        <v>2293.45</v>
      </c>
      <c r="H1040" s="206"/>
      <c r="I1040" s="206"/>
      <c r="J1040" s="206"/>
      <c r="K1040" s="206"/>
      <c r="L1040" s="206"/>
      <c r="M1040" s="206"/>
      <c r="N1040" s="206"/>
      <c r="O1040" s="206"/>
      <c r="P1040" s="206"/>
      <c r="Q1040" s="206"/>
      <c r="R1040" s="206"/>
      <c r="S1040" s="206"/>
      <c r="T1040" s="206"/>
      <c r="U1040" s="206"/>
      <c r="V1040" s="206"/>
      <c r="W1040" s="206"/>
      <c r="X1040" s="206"/>
      <c r="Y1040" s="206"/>
      <c r="Z1040" s="206"/>
    </row>
    <row r="1041" customFormat="false" ht="15" hidden="false" customHeight="false" outlineLevel="0" collapsed="false">
      <c r="A1041" s="198" t="s">
        <v>1040</v>
      </c>
      <c r="B1041" s="199" t="s">
        <v>2049</v>
      </c>
      <c r="C1041" s="198" t="s">
        <v>2050</v>
      </c>
      <c r="D1041" s="199" t="s">
        <v>1147</v>
      </c>
      <c r="E1041" s="200" t="n">
        <v>1.049</v>
      </c>
      <c r="F1041" s="201" t="n">
        <v>265.18</v>
      </c>
      <c r="G1041" s="201" t="n">
        <v>530.36</v>
      </c>
      <c r="H1041" s="206"/>
      <c r="I1041" s="206"/>
      <c r="J1041" s="206"/>
      <c r="K1041" s="206"/>
      <c r="L1041" s="206"/>
      <c r="M1041" s="206"/>
      <c r="N1041" s="206"/>
      <c r="O1041" s="206"/>
      <c r="P1041" s="206"/>
      <c r="Q1041" s="206"/>
      <c r="R1041" s="206"/>
      <c r="S1041" s="206"/>
      <c r="T1041" s="206"/>
      <c r="U1041" s="206"/>
      <c r="V1041" s="206"/>
      <c r="W1041" s="206"/>
      <c r="X1041" s="206"/>
      <c r="Y1041" s="206"/>
      <c r="Z1041" s="206"/>
    </row>
    <row r="1042" customFormat="false" ht="15" hidden="false" customHeight="false" outlineLevel="0" collapsed="false">
      <c r="A1042" s="198" t="s">
        <v>1040</v>
      </c>
      <c r="B1042" s="199" t="s">
        <v>2051</v>
      </c>
      <c r="C1042" s="198" t="s">
        <v>2052</v>
      </c>
      <c r="D1042" s="199" t="s">
        <v>1100</v>
      </c>
      <c r="E1042" s="200" t="n">
        <v>55.68</v>
      </c>
      <c r="F1042" s="201" t="n">
        <v>49.2</v>
      </c>
      <c r="G1042" s="201" t="n">
        <v>196.8</v>
      </c>
      <c r="H1042" s="206"/>
      <c r="I1042" s="206"/>
      <c r="J1042" s="206"/>
      <c r="K1042" s="206"/>
      <c r="L1042" s="206"/>
      <c r="M1042" s="206"/>
      <c r="N1042" s="206"/>
      <c r="O1042" s="206"/>
      <c r="P1042" s="206"/>
      <c r="Q1042" s="206"/>
      <c r="R1042" s="206"/>
      <c r="S1042" s="206"/>
      <c r="T1042" s="206"/>
      <c r="U1042" s="206"/>
      <c r="V1042" s="206"/>
      <c r="W1042" s="206"/>
      <c r="X1042" s="206"/>
      <c r="Y1042" s="206"/>
      <c r="Z1042" s="206"/>
    </row>
    <row r="1043" customFormat="false" ht="15" hidden="false" customHeight="false" outlineLevel="0" collapsed="false">
      <c r="A1043" s="198" t="s">
        <v>1040</v>
      </c>
      <c r="B1043" s="199" t="s">
        <v>1010</v>
      </c>
      <c r="C1043" s="198" t="s">
        <v>1011</v>
      </c>
      <c r="D1043" s="199" t="s">
        <v>1147</v>
      </c>
      <c r="E1043" s="200" t="n">
        <v>24.9</v>
      </c>
      <c r="F1043" s="201" t="n">
        <v>31.32</v>
      </c>
      <c r="G1043" s="201" t="n">
        <v>779.86</v>
      </c>
      <c r="H1043" s="206"/>
      <c r="I1043" s="206"/>
      <c r="J1043" s="206"/>
      <c r="K1043" s="206"/>
      <c r="L1043" s="206"/>
      <c r="M1043" s="206"/>
      <c r="N1043" s="206"/>
      <c r="O1043" s="206"/>
      <c r="P1043" s="206"/>
      <c r="Q1043" s="206"/>
      <c r="R1043" s="206"/>
      <c r="S1043" s="206"/>
      <c r="T1043" s="206"/>
      <c r="U1043" s="206"/>
      <c r="V1043" s="206"/>
      <c r="W1043" s="206"/>
      <c r="X1043" s="206"/>
      <c r="Y1043" s="206"/>
      <c r="Z1043" s="206"/>
    </row>
    <row r="1044" customFormat="false" ht="15" hidden="false" customHeight="false" outlineLevel="0" collapsed="false">
      <c r="A1044" s="193"/>
      <c r="B1044" s="194"/>
      <c r="C1044" s="193"/>
      <c r="D1044" s="193"/>
      <c r="E1044" s="195"/>
      <c r="F1044" s="196"/>
      <c r="G1044" s="196"/>
      <c r="H1044" s="206"/>
      <c r="I1044" s="206"/>
      <c r="J1044" s="206"/>
      <c r="K1044" s="206"/>
      <c r="L1044" s="206"/>
      <c r="M1044" s="206"/>
      <c r="N1044" s="206"/>
      <c r="O1044" s="206"/>
      <c r="P1044" s="206"/>
      <c r="Q1044" s="206"/>
      <c r="R1044" s="206"/>
      <c r="S1044" s="206"/>
      <c r="T1044" s="206"/>
      <c r="U1044" s="206"/>
      <c r="V1044" s="206"/>
      <c r="W1044" s="206"/>
      <c r="X1044" s="206"/>
      <c r="Y1044" s="206"/>
      <c r="Z1044" s="206"/>
    </row>
    <row r="1045" customFormat="false" ht="15" hidden="false" customHeight="false" outlineLevel="0" collapsed="false">
      <c r="A1045" s="183" t="s">
        <v>2053</v>
      </c>
      <c r="B1045" s="184" t="s">
        <v>1028</v>
      </c>
      <c r="C1045" s="183" t="s">
        <v>1029</v>
      </c>
      <c r="D1045" s="184" t="s">
        <v>1030</v>
      </c>
      <c r="E1045" s="185" t="s">
        <v>1031</v>
      </c>
      <c r="F1045" s="197" t="s">
        <v>1032</v>
      </c>
      <c r="G1045" s="197" t="s">
        <v>1033</v>
      </c>
      <c r="H1045" s="206"/>
      <c r="I1045" s="206"/>
      <c r="J1045" s="206"/>
      <c r="K1045" s="206"/>
      <c r="L1045" s="206"/>
      <c r="M1045" s="206"/>
      <c r="N1045" s="206"/>
      <c r="O1045" s="206"/>
      <c r="P1045" s="206"/>
      <c r="Q1045" s="206"/>
      <c r="R1045" s="206"/>
      <c r="S1045" s="206"/>
      <c r="T1045" s="206"/>
      <c r="U1045" s="206"/>
      <c r="V1045" s="206"/>
      <c r="W1045" s="206"/>
      <c r="X1045" s="206"/>
      <c r="Y1045" s="206"/>
      <c r="Z1045" s="206"/>
    </row>
    <row r="1046" customFormat="false" ht="15" hidden="false" customHeight="false" outlineLevel="0" collapsed="false">
      <c r="A1046" s="189" t="s">
        <v>1034</v>
      </c>
      <c r="B1046" s="190" t="s">
        <v>2054</v>
      </c>
      <c r="C1046" s="189" t="s">
        <v>404</v>
      </c>
      <c r="D1046" s="190" t="s">
        <v>1202</v>
      </c>
      <c r="E1046" s="191" t="n">
        <v>1</v>
      </c>
      <c r="F1046" s="192" t="n">
        <v>473.05</v>
      </c>
      <c r="G1046" s="192" t="n">
        <v>473.05</v>
      </c>
      <c r="H1046" s="206"/>
      <c r="I1046" s="206"/>
      <c r="J1046" s="206"/>
      <c r="K1046" s="206"/>
      <c r="L1046" s="206"/>
      <c r="M1046" s="206"/>
      <c r="N1046" s="206"/>
      <c r="O1046" s="206"/>
      <c r="P1046" s="206"/>
      <c r="Q1046" s="206"/>
      <c r="R1046" s="206"/>
      <c r="S1046" s="206"/>
      <c r="T1046" s="206"/>
      <c r="U1046" s="206"/>
      <c r="V1046" s="206"/>
      <c r="W1046" s="206"/>
      <c r="X1046" s="206"/>
      <c r="Y1046" s="206"/>
      <c r="Z1046" s="206"/>
    </row>
    <row r="1047" customFormat="false" ht="15" hidden="false" customHeight="false" outlineLevel="0" collapsed="false">
      <c r="A1047" s="198" t="s">
        <v>1040</v>
      </c>
      <c r="B1047" s="199" t="s">
        <v>1203</v>
      </c>
      <c r="C1047" s="198" t="s">
        <v>1204</v>
      </c>
      <c r="D1047" s="199" t="s">
        <v>1192</v>
      </c>
      <c r="E1047" s="200" t="n">
        <v>4</v>
      </c>
      <c r="F1047" s="201" t="n">
        <v>22.68</v>
      </c>
      <c r="G1047" s="201" t="n">
        <v>90.72</v>
      </c>
      <c r="H1047" s="206"/>
      <c r="I1047" s="206"/>
      <c r="J1047" s="206"/>
      <c r="K1047" s="206"/>
      <c r="L1047" s="206"/>
      <c r="M1047" s="206"/>
      <c r="N1047" s="206"/>
      <c r="O1047" s="206"/>
      <c r="P1047" s="206"/>
      <c r="Q1047" s="206"/>
      <c r="R1047" s="206"/>
      <c r="S1047" s="206"/>
      <c r="T1047" s="206"/>
      <c r="U1047" s="206"/>
      <c r="V1047" s="206"/>
      <c r="W1047" s="206"/>
      <c r="X1047" s="206"/>
      <c r="Y1047" s="206"/>
      <c r="Z1047" s="206"/>
    </row>
    <row r="1048" customFormat="false" ht="15" hidden="false" customHeight="false" outlineLevel="0" collapsed="false">
      <c r="A1048" s="198" t="s">
        <v>1040</v>
      </c>
      <c r="B1048" s="199" t="s">
        <v>1205</v>
      </c>
      <c r="C1048" s="198" t="s">
        <v>1206</v>
      </c>
      <c r="D1048" s="199" t="s">
        <v>1192</v>
      </c>
      <c r="E1048" s="200" t="n">
        <v>4</v>
      </c>
      <c r="F1048" s="201" t="n">
        <v>18.32</v>
      </c>
      <c r="G1048" s="201" t="n">
        <v>73.28</v>
      </c>
      <c r="H1048" s="206"/>
      <c r="I1048" s="206"/>
      <c r="J1048" s="206"/>
      <c r="K1048" s="206"/>
      <c r="L1048" s="206"/>
      <c r="M1048" s="206"/>
      <c r="N1048" s="206"/>
      <c r="O1048" s="206"/>
      <c r="P1048" s="206"/>
      <c r="Q1048" s="206"/>
      <c r="R1048" s="206"/>
      <c r="S1048" s="206"/>
      <c r="T1048" s="206"/>
      <c r="U1048" s="206"/>
      <c r="V1048" s="206"/>
      <c r="W1048" s="206"/>
      <c r="X1048" s="206"/>
      <c r="Y1048" s="206"/>
      <c r="Z1048" s="206"/>
    </row>
    <row r="1049" customFormat="false" ht="15" hidden="false" customHeight="false" outlineLevel="0" collapsed="false">
      <c r="A1049" s="202" t="s">
        <v>1043</v>
      </c>
      <c r="B1049" s="203" t="s">
        <v>2055</v>
      </c>
      <c r="C1049" s="202" t="s">
        <v>404</v>
      </c>
      <c r="D1049" s="203" t="s">
        <v>1202</v>
      </c>
      <c r="E1049" s="204" t="n">
        <v>1</v>
      </c>
      <c r="F1049" s="205" t="n">
        <v>309.05</v>
      </c>
      <c r="G1049" s="205" t="n">
        <v>309.05</v>
      </c>
      <c r="H1049" s="206"/>
      <c r="I1049" s="206"/>
      <c r="J1049" s="206"/>
      <c r="K1049" s="206"/>
      <c r="L1049" s="206"/>
      <c r="M1049" s="206"/>
      <c r="N1049" s="206"/>
      <c r="O1049" s="206"/>
      <c r="P1049" s="206"/>
      <c r="Q1049" s="206"/>
      <c r="R1049" s="206"/>
      <c r="S1049" s="206"/>
      <c r="T1049" s="206"/>
      <c r="U1049" s="206"/>
      <c r="V1049" s="206"/>
      <c r="W1049" s="206"/>
      <c r="X1049" s="206"/>
      <c r="Y1049" s="206"/>
      <c r="Z1049" s="206"/>
    </row>
    <row r="1050" customFormat="false" ht="15" hidden="false" customHeight="false" outlineLevel="0" collapsed="false">
      <c r="A1050" s="193"/>
      <c r="B1050" s="194"/>
      <c r="C1050" s="193"/>
      <c r="D1050" s="193"/>
      <c r="E1050" s="195"/>
      <c r="F1050" s="196"/>
      <c r="G1050" s="196"/>
      <c r="H1050" s="206"/>
      <c r="I1050" s="206"/>
      <c r="J1050" s="206"/>
      <c r="K1050" s="206"/>
      <c r="L1050" s="206"/>
      <c r="M1050" s="206"/>
      <c r="N1050" s="206"/>
      <c r="O1050" s="206"/>
      <c r="P1050" s="206"/>
      <c r="Q1050" s="206"/>
      <c r="R1050" s="206"/>
      <c r="S1050" s="206"/>
      <c r="T1050" s="206"/>
      <c r="U1050" s="206"/>
      <c r="V1050" s="206"/>
      <c r="W1050" s="206"/>
      <c r="X1050" s="206"/>
      <c r="Y1050" s="206"/>
      <c r="Z1050" s="206"/>
    </row>
    <row r="1051" customFormat="false" ht="15" hidden="false" customHeight="false" outlineLevel="0" collapsed="false">
      <c r="A1051" s="183" t="s">
        <v>2056</v>
      </c>
      <c r="B1051" s="184" t="s">
        <v>1028</v>
      </c>
      <c r="C1051" s="183" t="s">
        <v>1029</v>
      </c>
      <c r="D1051" s="184" t="s">
        <v>1030</v>
      </c>
      <c r="E1051" s="185" t="s">
        <v>1031</v>
      </c>
      <c r="F1051" s="197" t="s">
        <v>1032</v>
      </c>
      <c r="G1051" s="197" t="s">
        <v>1033</v>
      </c>
      <c r="H1051" s="206"/>
      <c r="I1051" s="206"/>
      <c r="J1051" s="206"/>
      <c r="K1051" s="206"/>
      <c r="L1051" s="206"/>
      <c r="M1051" s="206"/>
      <c r="N1051" s="206"/>
      <c r="O1051" s="206"/>
      <c r="P1051" s="206"/>
      <c r="Q1051" s="206"/>
      <c r="R1051" s="206"/>
      <c r="S1051" s="206"/>
      <c r="T1051" s="206"/>
      <c r="U1051" s="206"/>
      <c r="V1051" s="206"/>
      <c r="W1051" s="206"/>
      <c r="X1051" s="206"/>
      <c r="Y1051" s="206"/>
      <c r="Z1051" s="206"/>
    </row>
    <row r="1052" customFormat="false" ht="15" hidden="false" customHeight="false" outlineLevel="0" collapsed="false">
      <c r="A1052" s="189" t="s">
        <v>1034</v>
      </c>
      <c r="B1052" s="190" t="s">
        <v>2057</v>
      </c>
      <c r="C1052" s="189" t="s">
        <v>2058</v>
      </c>
      <c r="D1052" s="190" t="s">
        <v>7</v>
      </c>
      <c r="E1052" s="191" t="n">
        <v>1</v>
      </c>
      <c r="F1052" s="192" t="n">
        <v>2697.81</v>
      </c>
      <c r="G1052" s="192" t="n">
        <v>2697.81</v>
      </c>
      <c r="H1052" s="206"/>
      <c r="I1052" s="206"/>
      <c r="J1052" s="206"/>
      <c r="K1052" s="206"/>
      <c r="L1052" s="206"/>
      <c r="M1052" s="206"/>
      <c r="N1052" s="206"/>
      <c r="O1052" s="206"/>
      <c r="P1052" s="206"/>
      <c r="Q1052" s="206"/>
      <c r="R1052" s="206"/>
      <c r="S1052" s="206"/>
      <c r="T1052" s="206"/>
      <c r="U1052" s="206"/>
      <c r="V1052" s="206"/>
      <c r="W1052" s="206"/>
      <c r="X1052" s="206"/>
      <c r="Y1052" s="206"/>
      <c r="Z1052" s="206"/>
    </row>
    <row r="1053" customFormat="false" ht="15" hidden="false" customHeight="false" outlineLevel="0" collapsed="false">
      <c r="A1053" s="198" t="s">
        <v>1040</v>
      </c>
      <c r="B1053" s="199" t="s">
        <v>2002</v>
      </c>
      <c r="C1053" s="198" t="s">
        <v>2003</v>
      </c>
      <c r="D1053" s="199" t="s">
        <v>25</v>
      </c>
      <c r="E1053" s="200" t="n">
        <v>0.633</v>
      </c>
      <c r="F1053" s="201" t="n">
        <v>22.61</v>
      </c>
      <c r="G1053" s="201" t="n">
        <v>14.31</v>
      </c>
      <c r="H1053" s="206"/>
      <c r="I1053" s="206"/>
      <c r="J1053" s="206"/>
      <c r="K1053" s="206"/>
      <c r="L1053" s="206"/>
      <c r="M1053" s="206"/>
      <c r="N1053" s="206"/>
      <c r="O1053" s="206"/>
      <c r="P1053" s="206"/>
      <c r="Q1053" s="206"/>
      <c r="R1053" s="206"/>
      <c r="S1053" s="206"/>
      <c r="T1053" s="206"/>
      <c r="U1053" s="206"/>
      <c r="V1053" s="206"/>
      <c r="W1053" s="206"/>
      <c r="X1053" s="206"/>
      <c r="Y1053" s="206"/>
      <c r="Z1053" s="206"/>
    </row>
    <row r="1054" customFormat="false" ht="15" hidden="false" customHeight="false" outlineLevel="0" collapsed="false">
      <c r="A1054" s="198" t="s">
        <v>1040</v>
      </c>
      <c r="B1054" s="199" t="s">
        <v>1917</v>
      </c>
      <c r="C1054" s="198" t="s">
        <v>1918</v>
      </c>
      <c r="D1054" s="199" t="s">
        <v>25</v>
      </c>
      <c r="E1054" s="200" t="n">
        <v>2.2774</v>
      </c>
      <c r="F1054" s="201" t="n">
        <v>17.45</v>
      </c>
      <c r="G1054" s="201" t="n">
        <v>39.74</v>
      </c>
      <c r="H1054" s="206"/>
      <c r="I1054" s="206"/>
      <c r="J1054" s="206"/>
      <c r="K1054" s="206"/>
      <c r="L1054" s="206"/>
      <c r="M1054" s="206"/>
      <c r="N1054" s="206"/>
      <c r="O1054" s="206"/>
      <c r="P1054" s="206"/>
      <c r="Q1054" s="206"/>
      <c r="R1054" s="206"/>
      <c r="S1054" s="206"/>
      <c r="T1054" s="206"/>
      <c r="U1054" s="206"/>
      <c r="V1054" s="206"/>
      <c r="W1054" s="206"/>
      <c r="X1054" s="206"/>
      <c r="Y1054" s="206"/>
      <c r="Z1054" s="206"/>
    </row>
    <row r="1055" customFormat="false" ht="15" hidden="false" customHeight="false" outlineLevel="0" collapsed="false">
      <c r="A1055" s="198" t="s">
        <v>1040</v>
      </c>
      <c r="B1055" s="199" t="s">
        <v>1971</v>
      </c>
      <c r="C1055" s="198" t="s">
        <v>1206</v>
      </c>
      <c r="D1055" s="199" t="s">
        <v>25</v>
      </c>
      <c r="E1055" s="200" t="n">
        <v>0.633</v>
      </c>
      <c r="F1055" s="201" t="n">
        <v>18.25</v>
      </c>
      <c r="G1055" s="201" t="n">
        <v>11.55</v>
      </c>
      <c r="H1055" s="206"/>
      <c r="I1055" s="206"/>
      <c r="J1055" s="206"/>
      <c r="K1055" s="206"/>
      <c r="L1055" s="206"/>
      <c r="M1055" s="206"/>
      <c r="N1055" s="206"/>
      <c r="O1055" s="206"/>
      <c r="P1055" s="206"/>
      <c r="Q1055" s="206"/>
      <c r="R1055" s="206"/>
      <c r="S1055" s="206"/>
      <c r="T1055" s="206"/>
      <c r="U1055" s="206"/>
      <c r="V1055" s="206"/>
      <c r="W1055" s="206"/>
      <c r="X1055" s="206"/>
      <c r="Y1055" s="206"/>
      <c r="Z1055" s="206"/>
    </row>
    <row r="1056" customFormat="false" ht="15" hidden="false" customHeight="false" outlineLevel="0" collapsed="false">
      <c r="A1056" s="198" t="s">
        <v>1040</v>
      </c>
      <c r="B1056" s="199" t="s">
        <v>1812</v>
      </c>
      <c r="C1056" s="198" t="s">
        <v>1813</v>
      </c>
      <c r="D1056" s="199" t="s">
        <v>25</v>
      </c>
      <c r="E1056" s="200" t="n">
        <v>2.2774</v>
      </c>
      <c r="F1056" s="201" t="n">
        <v>21.76</v>
      </c>
      <c r="G1056" s="201" t="n">
        <v>49.55</v>
      </c>
      <c r="H1056" s="206"/>
      <c r="I1056" s="206"/>
      <c r="J1056" s="206"/>
      <c r="K1056" s="206"/>
      <c r="L1056" s="206"/>
      <c r="M1056" s="206"/>
      <c r="N1056" s="206"/>
      <c r="O1056" s="206"/>
      <c r="P1056" s="206"/>
      <c r="Q1056" s="206"/>
      <c r="R1056" s="206"/>
      <c r="S1056" s="206"/>
      <c r="T1056" s="206"/>
      <c r="U1056" s="206"/>
      <c r="V1056" s="206"/>
      <c r="W1056" s="206"/>
      <c r="X1056" s="206"/>
      <c r="Y1056" s="206"/>
      <c r="Z1056" s="206"/>
    </row>
    <row r="1057" customFormat="false" ht="15" hidden="false" customHeight="false" outlineLevel="0" collapsed="false">
      <c r="A1057" s="202" t="s">
        <v>1043</v>
      </c>
      <c r="B1057" s="203" t="s">
        <v>2059</v>
      </c>
      <c r="C1057" s="202" t="s">
        <v>2060</v>
      </c>
      <c r="D1057" s="203" t="s">
        <v>7</v>
      </c>
      <c r="E1057" s="204" t="n">
        <v>4</v>
      </c>
      <c r="F1057" s="205" t="n">
        <v>2576.62</v>
      </c>
      <c r="G1057" s="205" t="n">
        <v>2576.62</v>
      </c>
      <c r="H1057" s="206"/>
      <c r="I1057" s="206"/>
      <c r="J1057" s="206"/>
      <c r="K1057" s="206"/>
      <c r="L1057" s="206"/>
      <c r="M1057" s="206"/>
      <c r="N1057" s="206"/>
      <c r="O1057" s="206"/>
      <c r="P1057" s="206"/>
      <c r="Q1057" s="206"/>
      <c r="R1057" s="206"/>
      <c r="S1057" s="206"/>
      <c r="T1057" s="206"/>
      <c r="U1057" s="206"/>
      <c r="V1057" s="206"/>
      <c r="W1057" s="206"/>
      <c r="X1057" s="206"/>
      <c r="Y1057" s="206"/>
      <c r="Z1057" s="206"/>
    </row>
    <row r="1058" customFormat="false" ht="15" hidden="false" customHeight="false" outlineLevel="0" collapsed="false">
      <c r="A1058" s="202" t="s">
        <v>1043</v>
      </c>
      <c r="B1058" s="203" t="s">
        <v>2061</v>
      </c>
      <c r="C1058" s="202" t="s">
        <v>2062</v>
      </c>
      <c r="D1058" s="203" t="s">
        <v>7</v>
      </c>
      <c r="E1058" s="204" t="n">
        <v>1</v>
      </c>
      <c r="F1058" s="205" t="n">
        <v>0.95</v>
      </c>
      <c r="G1058" s="205" t="n">
        <v>3.8</v>
      </c>
      <c r="H1058" s="206"/>
      <c r="I1058" s="206"/>
      <c r="J1058" s="206"/>
      <c r="K1058" s="206"/>
      <c r="L1058" s="206"/>
      <c r="M1058" s="206"/>
      <c r="N1058" s="206"/>
      <c r="O1058" s="206"/>
      <c r="P1058" s="206"/>
      <c r="Q1058" s="206"/>
      <c r="R1058" s="206"/>
      <c r="S1058" s="206"/>
      <c r="T1058" s="206"/>
      <c r="U1058" s="206"/>
      <c r="V1058" s="206"/>
      <c r="W1058" s="206"/>
      <c r="X1058" s="206"/>
      <c r="Y1058" s="206"/>
      <c r="Z1058" s="206"/>
    </row>
    <row r="1059" customFormat="false" ht="15" hidden="false" customHeight="false" outlineLevel="0" collapsed="false">
      <c r="A1059" s="202" t="s">
        <v>1043</v>
      </c>
      <c r="B1059" s="203" t="s">
        <v>2063</v>
      </c>
      <c r="C1059" s="202" t="s">
        <v>2064</v>
      </c>
      <c r="D1059" s="203" t="s">
        <v>7</v>
      </c>
      <c r="E1059" s="204" t="n">
        <v>4</v>
      </c>
      <c r="F1059" s="205" t="n">
        <v>0.37</v>
      </c>
      <c r="G1059" s="205" t="n">
        <v>1.48</v>
      </c>
      <c r="H1059" s="206"/>
      <c r="I1059" s="206"/>
      <c r="J1059" s="206"/>
      <c r="K1059" s="206"/>
      <c r="L1059" s="206"/>
      <c r="M1059" s="206"/>
      <c r="N1059" s="206"/>
      <c r="O1059" s="206"/>
      <c r="P1059" s="206"/>
      <c r="Q1059" s="206"/>
      <c r="R1059" s="206"/>
      <c r="S1059" s="206"/>
      <c r="T1059" s="206"/>
      <c r="U1059" s="206"/>
      <c r="V1059" s="206"/>
      <c r="W1059" s="206"/>
      <c r="X1059" s="206"/>
      <c r="Y1059" s="206"/>
      <c r="Z1059" s="206"/>
    </row>
    <row r="1060" customFormat="false" ht="15" hidden="false" customHeight="false" outlineLevel="0" collapsed="false">
      <c r="A1060" s="202" t="s">
        <v>1043</v>
      </c>
      <c r="B1060" s="203" t="s">
        <v>2065</v>
      </c>
      <c r="C1060" s="202" t="s">
        <v>2066</v>
      </c>
      <c r="D1060" s="203" t="s">
        <v>152</v>
      </c>
      <c r="E1060" s="204" t="n">
        <v>0.2</v>
      </c>
      <c r="F1060" s="205" t="n">
        <v>3.84</v>
      </c>
      <c r="G1060" s="205" t="n">
        <v>0.76</v>
      </c>
      <c r="H1060" s="206"/>
      <c r="I1060" s="206"/>
      <c r="J1060" s="206"/>
      <c r="K1060" s="206"/>
      <c r="L1060" s="206"/>
      <c r="M1060" s="206"/>
      <c r="N1060" s="206"/>
      <c r="O1060" s="206"/>
      <c r="P1060" s="206"/>
      <c r="Q1060" s="206"/>
      <c r="R1060" s="206"/>
      <c r="S1060" s="206"/>
      <c r="T1060" s="206"/>
      <c r="U1060" s="206"/>
      <c r="V1060" s="206"/>
      <c r="W1060" s="206"/>
      <c r="X1060" s="206"/>
      <c r="Y1060" s="206"/>
      <c r="Z1060" s="206"/>
    </row>
    <row r="1061" customFormat="false" ht="15" hidden="false" customHeight="false" outlineLevel="0" collapsed="false">
      <c r="A1061" s="193"/>
      <c r="B1061" s="194"/>
      <c r="C1061" s="193"/>
      <c r="D1061" s="193"/>
      <c r="E1061" s="195"/>
      <c r="F1061" s="196"/>
      <c r="G1061" s="196"/>
      <c r="H1061" s="206"/>
      <c r="I1061" s="206"/>
      <c r="J1061" s="206"/>
      <c r="K1061" s="206"/>
      <c r="L1061" s="206"/>
      <c r="M1061" s="206"/>
      <c r="N1061" s="206"/>
      <c r="O1061" s="206"/>
      <c r="P1061" s="206"/>
      <c r="Q1061" s="206"/>
      <c r="R1061" s="206"/>
      <c r="S1061" s="206"/>
      <c r="T1061" s="206"/>
      <c r="U1061" s="206"/>
      <c r="V1061" s="206"/>
      <c r="W1061" s="206"/>
      <c r="X1061" s="206"/>
      <c r="Y1061" s="206"/>
      <c r="Z1061" s="206"/>
    </row>
    <row r="1062" customFormat="false" ht="15" hidden="false" customHeight="false" outlineLevel="0" collapsed="false">
      <c r="A1062" s="183" t="s">
        <v>2067</v>
      </c>
      <c r="B1062" s="184" t="s">
        <v>1028</v>
      </c>
      <c r="C1062" s="183" t="s">
        <v>1029</v>
      </c>
      <c r="D1062" s="184" t="s">
        <v>1030</v>
      </c>
      <c r="E1062" s="185" t="s">
        <v>1031</v>
      </c>
      <c r="F1062" s="197" t="s">
        <v>1032</v>
      </c>
      <c r="G1062" s="197" t="s">
        <v>1033</v>
      </c>
      <c r="H1062" s="206"/>
      <c r="I1062" s="206"/>
      <c r="J1062" s="206"/>
      <c r="K1062" s="206"/>
      <c r="L1062" s="206"/>
      <c r="M1062" s="206"/>
      <c r="N1062" s="206"/>
      <c r="O1062" s="206"/>
      <c r="P1062" s="206"/>
      <c r="Q1062" s="206"/>
      <c r="R1062" s="206"/>
      <c r="S1062" s="206"/>
      <c r="T1062" s="206"/>
      <c r="U1062" s="206"/>
      <c r="V1062" s="206"/>
      <c r="W1062" s="206"/>
      <c r="X1062" s="206"/>
      <c r="Y1062" s="206"/>
      <c r="Z1062" s="206"/>
    </row>
    <row r="1063" customFormat="false" ht="15" hidden="false" customHeight="false" outlineLevel="0" collapsed="false">
      <c r="A1063" s="189" t="s">
        <v>1034</v>
      </c>
      <c r="B1063" s="190" t="s">
        <v>2068</v>
      </c>
      <c r="C1063" s="189" t="s">
        <v>2069</v>
      </c>
      <c r="D1063" s="190" t="s">
        <v>7</v>
      </c>
      <c r="E1063" s="191" t="n">
        <v>1</v>
      </c>
      <c r="F1063" s="192" t="n">
        <v>15.84</v>
      </c>
      <c r="G1063" s="192" t="n">
        <v>15.84</v>
      </c>
      <c r="H1063" s="206"/>
      <c r="I1063" s="206"/>
      <c r="J1063" s="206"/>
      <c r="K1063" s="206"/>
      <c r="L1063" s="206"/>
      <c r="M1063" s="206"/>
      <c r="N1063" s="206"/>
      <c r="O1063" s="206"/>
      <c r="P1063" s="206"/>
      <c r="Q1063" s="206"/>
      <c r="R1063" s="206"/>
      <c r="S1063" s="206"/>
      <c r="T1063" s="206"/>
      <c r="U1063" s="206"/>
      <c r="V1063" s="206"/>
      <c r="W1063" s="206"/>
      <c r="X1063" s="206"/>
      <c r="Y1063" s="206"/>
      <c r="Z1063" s="206"/>
    </row>
    <row r="1064" customFormat="false" ht="15" hidden="false" customHeight="false" outlineLevel="0" collapsed="false">
      <c r="A1064" s="198" t="s">
        <v>1040</v>
      </c>
      <c r="B1064" s="199" t="s">
        <v>1917</v>
      </c>
      <c r="C1064" s="198" t="s">
        <v>1918</v>
      </c>
      <c r="D1064" s="199" t="s">
        <v>25</v>
      </c>
      <c r="E1064" s="200" t="n">
        <v>0.15</v>
      </c>
      <c r="F1064" s="201" t="n">
        <v>17.45</v>
      </c>
      <c r="G1064" s="201" t="n">
        <v>2.61</v>
      </c>
      <c r="H1064" s="206"/>
      <c r="I1064" s="206"/>
      <c r="J1064" s="206"/>
      <c r="K1064" s="206"/>
      <c r="L1064" s="206"/>
      <c r="M1064" s="206"/>
      <c r="N1064" s="206"/>
      <c r="O1064" s="206"/>
      <c r="P1064" s="206"/>
      <c r="Q1064" s="206"/>
      <c r="R1064" s="206"/>
      <c r="S1064" s="206"/>
      <c r="T1064" s="206"/>
      <c r="U1064" s="206"/>
      <c r="V1064" s="206"/>
      <c r="W1064" s="206"/>
      <c r="X1064" s="206"/>
      <c r="Y1064" s="206"/>
      <c r="Z1064" s="206"/>
    </row>
    <row r="1065" customFormat="false" ht="15" hidden="false" customHeight="false" outlineLevel="0" collapsed="false">
      <c r="A1065" s="198" t="s">
        <v>1040</v>
      </c>
      <c r="B1065" s="199" t="s">
        <v>1812</v>
      </c>
      <c r="C1065" s="198" t="s">
        <v>1813</v>
      </c>
      <c r="D1065" s="199" t="s">
        <v>25</v>
      </c>
      <c r="E1065" s="200" t="n">
        <v>0.15</v>
      </c>
      <c r="F1065" s="201" t="n">
        <v>21.76</v>
      </c>
      <c r="G1065" s="201" t="n">
        <v>3.26</v>
      </c>
      <c r="H1065" s="206"/>
      <c r="I1065" s="206"/>
      <c r="J1065" s="206"/>
      <c r="K1065" s="206"/>
      <c r="L1065" s="206"/>
      <c r="M1065" s="206"/>
      <c r="N1065" s="206"/>
      <c r="O1065" s="206"/>
      <c r="P1065" s="206"/>
      <c r="Q1065" s="206"/>
      <c r="R1065" s="206"/>
      <c r="S1065" s="206"/>
      <c r="T1065" s="206"/>
      <c r="U1065" s="206"/>
      <c r="V1065" s="206"/>
      <c r="W1065" s="206"/>
      <c r="X1065" s="206"/>
      <c r="Y1065" s="206"/>
      <c r="Z1065" s="206"/>
    </row>
    <row r="1066" customFormat="false" ht="15" hidden="false" customHeight="false" outlineLevel="0" collapsed="false">
      <c r="A1066" s="202" t="s">
        <v>1043</v>
      </c>
      <c r="B1066" s="203" t="s">
        <v>2070</v>
      </c>
      <c r="C1066" s="202" t="s">
        <v>2071</v>
      </c>
      <c r="D1066" s="203" t="s">
        <v>7</v>
      </c>
      <c r="E1066" s="204" t="n">
        <v>0.007</v>
      </c>
      <c r="F1066" s="205" t="n">
        <v>59.63</v>
      </c>
      <c r="G1066" s="205" t="n">
        <v>0.41</v>
      </c>
      <c r="H1066" s="206"/>
      <c r="I1066" s="206"/>
      <c r="J1066" s="206"/>
      <c r="K1066" s="206"/>
      <c r="L1066" s="206"/>
      <c r="M1066" s="206"/>
      <c r="N1066" s="206"/>
      <c r="O1066" s="206"/>
      <c r="P1066" s="206"/>
      <c r="Q1066" s="206"/>
      <c r="R1066" s="206"/>
      <c r="S1066" s="206"/>
      <c r="T1066" s="206"/>
      <c r="U1066" s="206"/>
      <c r="V1066" s="206"/>
      <c r="W1066" s="206"/>
      <c r="X1066" s="206"/>
      <c r="Y1066" s="206"/>
      <c r="Z1066" s="206"/>
    </row>
    <row r="1067" customFormat="false" ht="15" hidden="false" customHeight="false" outlineLevel="0" collapsed="false">
      <c r="A1067" s="202" t="s">
        <v>1043</v>
      </c>
      <c r="B1067" s="203" t="s">
        <v>2072</v>
      </c>
      <c r="C1067" s="202" t="s">
        <v>2073</v>
      </c>
      <c r="D1067" s="203" t="s">
        <v>7</v>
      </c>
      <c r="E1067" s="204" t="n">
        <v>1</v>
      </c>
      <c r="F1067" s="205" t="n">
        <v>8.92</v>
      </c>
      <c r="G1067" s="205" t="n">
        <v>8.92</v>
      </c>
      <c r="H1067" s="206"/>
      <c r="I1067" s="206"/>
      <c r="J1067" s="206"/>
      <c r="K1067" s="206"/>
      <c r="L1067" s="206"/>
      <c r="M1067" s="206"/>
      <c r="N1067" s="206"/>
      <c r="O1067" s="206"/>
      <c r="P1067" s="206"/>
      <c r="Q1067" s="206"/>
      <c r="R1067" s="206"/>
      <c r="S1067" s="206"/>
      <c r="T1067" s="206"/>
      <c r="U1067" s="206"/>
      <c r="V1067" s="206"/>
      <c r="W1067" s="206"/>
      <c r="X1067" s="206"/>
      <c r="Y1067" s="206"/>
      <c r="Z1067" s="206"/>
    </row>
    <row r="1068" customFormat="false" ht="15" hidden="false" customHeight="false" outlineLevel="0" collapsed="false">
      <c r="A1068" s="202" t="s">
        <v>1043</v>
      </c>
      <c r="B1068" s="203" t="s">
        <v>2074</v>
      </c>
      <c r="C1068" s="202" t="s">
        <v>2075</v>
      </c>
      <c r="D1068" s="203" t="s">
        <v>7</v>
      </c>
      <c r="E1068" s="204" t="n">
        <v>0.05</v>
      </c>
      <c r="F1068" s="205" t="n">
        <v>2.06</v>
      </c>
      <c r="G1068" s="205" t="n">
        <v>0.1</v>
      </c>
      <c r="H1068" s="206"/>
      <c r="I1068" s="206"/>
      <c r="J1068" s="206"/>
      <c r="K1068" s="206"/>
      <c r="L1068" s="206"/>
      <c r="M1068" s="206"/>
      <c r="N1068" s="206"/>
      <c r="O1068" s="206"/>
      <c r="P1068" s="206"/>
      <c r="Q1068" s="206"/>
      <c r="R1068" s="206"/>
      <c r="S1068" s="206"/>
      <c r="T1068" s="206"/>
      <c r="U1068" s="206"/>
      <c r="V1068" s="206"/>
      <c r="W1068" s="206"/>
      <c r="X1068" s="206"/>
      <c r="Y1068" s="206"/>
      <c r="Z1068" s="206"/>
    </row>
    <row r="1069" customFormat="false" ht="15" hidden="false" customHeight="false" outlineLevel="0" collapsed="false">
      <c r="A1069" s="202" t="s">
        <v>1043</v>
      </c>
      <c r="B1069" s="203" t="s">
        <v>2076</v>
      </c>
      <c r="C1069" s="202" t="s">
        <v>2077</v>
      </c>
      <c r="D1069" s="203" t="s">
        <v>7</v>
      </c>
      <c r="E1069" s="204" t="n">
        <v>0.008</v>
      </c>
      <c r="F1069" s="205" t="n">
        <v>67.56</v>
      </c>
      <c r="G1069" s="205" t="n">
        <v>0.54</v>
      </c>
      <c r="H1069" s="206"/>
      <c r="I1069" s="206"/>
      <c r="J1069" s="206"/>
      <c r="K1069" s="206"/>
      <c r="L1069" s="206"/>
      <c r="M1069" s="206"/>
      <c r="N1069" s="206"/>
      <c r="O1069" s="206"/>
      <c r="P1069" s="206"/>
      <c r="Q1069" s="206"/>
      <c r="R1069" s="206"/>
      <c r="S1069" s="206"/>
      <c r="T1069" s="206"/>
      <c r="U1069" s="206"/>
      <c r="V1069" s="206"/>
      <c r="W1069" s="206"/>
      <c r="X1069" s="206"/>
      <c r="Y1069" s="206"/>
      <c r="Z1069" s="206"/>
    </row>
    <row r="1070" customFormat="false" ht="15" hidden="false" customHeight="false" outlineLevel="0" collapsed="false">
      <c r="A1070" s="193"/>
      <c r="B1070" s="194"/>
      <c r="C1070" s="193"/>
      <c r="D1070" s="193"/>
      <c r="E1070" s="195"/>
      <c r="F1070" s="196"/>
      <c r="G1070" s="196"/>
      <c r="H1070" s="206"/>
      <c r="I1070" s="206"/>
      <c r="J1070" s="206"/>
      <c r="K1070" s="206"/>
      <c r="L1070" s="206"/>
      <c r="M1070" s="206"/>
      <c r="N1070" s="206"/>
      <c r="O1070" s="206"/>
      <c r="P1070" s="206"/>
      <c r="Q1070" s="206"/>
      <c r="R1070" s="206"/>
      <c r="S1070" s="206"/>
      <c r="T1070" s="206"/>
      <c r="U1070" s="206"/>
      <c r="V1070" s="206"/>
      <c r="W1070" s="206"/>
      <c r="X1070" s="206"/>
      <c r="Y1070" s="206"/>
      <c r="Z1070" s="206"/>
    </row>
    <row r="1071" customFormat="false" ht="15" hidden="false" customHeight="false" outlineLevel="0" collapsed="false">
      <c r="A1071" s="183" t="s">
        <v>2078</v>
      </c>
      <c r="B1071" s="184" t="s">
        <v>1028</v>
      </c>
      <c r="C1071" s="183" t="s">
        <v>1029</v>
      </c>
      <c r="D1071" s="184" t="s">
        <v>1030</v>
      </c>
      <c r="E1071" s="185" t="s">
        <v>1031</v>
      </c>
      <c r="F1071" s="197" t="s">
        <v>1032</v>
      </c>
      <c r="G1071" s="197" t="s">
        <v>1033</v>
      </c>
      <c r="H1071" s="206"/>
      <c r="I1071" s="206"/>
      <c r="J1071" s="206"/>
      <c r="K1071" s="206"/>
      <c r="L1071" s="206"/>
      <c r="M1071" s="206"/>
      <c r="N1071" s="206"/>
      <c r="O1071" s="206"/>
      <c r="P1071" s="206"/>
      <c r="Q1071" s="206"/>
      <c r="R1071" s="206"/>
      <c r="S1071" s="206"/>
      <c r="T1071" s="206"/>
      <c r="U1071" s="206"/>
      <c r="V1071" s="206"/>
      <c r="W1071" s="206"/>
      <c r="X1071" s="206"/>
      <c r="Y1071" s="206"/>
      <c r="Z1071" s="206"/>
    </row>
    <row r="1072" customFormat="false" ht="15" hidden="false" customHeight="false" outlineLevel="0" collapsed="false">
      <c r="A1072" s="189" t="s">
        <v>1034</v>
      </c>
      <c r="B1072" s="190" t="s">
        <v>2079</v>
      </c>
      <c r="C1072" s="189" t="s">
        <v>2080</v>
      </c>
      <c r="D1072" s="190" t="s">
        <v>7</v>
      </c>
      <c r="E1072" s="191" t="n">
        <v>1</v>
      </c>
      <c r="F1072" s="192" t="n">
        <v>17.5</v>
      </c>
      <c r="G1072" s="192" t="n">
        <v>17.5</v>
      </c>
      <c r="H1072" s="206"/>
      <c r="I1072" s="206"/>
      <c r="J1072" s="206"/>
      <c r="K1072" s="206"/>
      <c r="L1072" s="206"/>
      <c r="M1072" s="206"/>
      <c r="N1072" s="206"/>
      <c r="O1072" s="206"/>
      <c r="P1072" s="206"/>
      <c r="Q1072" s="206"/>
      <c r="R1072" s="206"/>
      <c r="S1072" s="206"/>
      <c r="T1072" s="206"/>
      <c r="U1072" s="206"/>
      <c r="V1072" s="206"/>
      <c r="W1072" s="206"/>
      <c r="X1072" s="206"/>
      <c r="Y1072" s="206"/>
      <c r="Z1072" s="206"/>
    </row>
    <row r="1073" customFormat="false" ht="15" hidden="false" customHeight="false" outlineLevel="0" collapsed="false">
      <c r="A1073" s="198" t="s">
        <v>1040</v>
      </c>
      <c r="B1073" s="199" t="s">
        <v>1917</v>
      </c>
      <c r="C1073" s="198" t="s">
        <v>1918</v>
      </c>
      <c r="D1073" s="199" t="s">
        <v>25</v>
      </c>
      <c r="E1073" s="200" t="n">
        <v>0.15</v>
      </c>
      <c r="F1073" s="201" t="n">
        <v>17.45</v>
      </c>
      <c r="G1073" s="201" t="n">
        <v>2.61</v>
      </c>
      <c r="H1073" s="206"/>
      <c r="I1073" s="206"/>
      <c r="J1073" s="206"/>
      <c r="K1073" s="206"/>
      <c r="L1073" s="206"/>
      <c r="M1073" s="206"/>
      <c r="N1073" s="206"/>
      <c r="O1073" s="206"/>
      <c r="P1073" s="206"/>
      <c r="Q1073" s="206"/>
      <c r="R1073" s="206"/>
      <c r="S1073" s="206"/>
      <c r="T1073" s="206"/>
      <c r="U1073" s="206"/>
      <c r="V1073" s="206"/>
      <c r="W1073" s="206"/>
      <c r="X1073" s="206"/>
      <c r="Y1073" s="206"/>
      <c r="Z1073" s="206"/>
    </row>
    <row r="1074" customFormat="false" ht="15" hidden="false" customHeight="false" outlineLevel="0" collapsed="false">
      <c r="A1074" s="198" t="s">
        <v>1040</v>
      </c>
      <c r="B1074" s="199" t="s">
        <v>1812</v>
      </c>
      <c r="C1074" s="198" t="s">
        <v>1813</v>
      </c>
      <c r="D1074" s="199" t="s">
        <v>25</v>
      </c>
      <c r="E1074" s="200" t="n">
        <v>0.15</v>
      </c>
      <c r="F1074" s="201" t="n">
        <v>21.76</v>
      </c>
      <c r="G1074" s="201" t="n">
        <v>3.26</v>
      </c>
      <c r="H1074" s="206"/>
      <c r="I1074" s="206"/>
      <c r="J1074" s="206"/>
      <c r="K1074" s="206"/>
      <c r="L1074" s="206"/>
      <c r="M1074" s="206"/>
      <c r="N1074" s="206"/>
      <c r="O1074" s="206"/>
      <c r="P1074" s="206"/>
      <c r="Q1074" s="206"/>
      <c r="R1074" s="206"/>
      <c r="S1074" s="206"/>
      <c r="T1074" s="206"/>
      <c r="U1074" s="206"/>
      <c r="V1074" s="206"/>
      <c r="W1074" s="206"/>
      <c r="X1074" s="206"/>
      <c r="Y1074" s="206"/>
      <c r="Z1074" s="206"/>
    </row>
    <row r="1075" customFormat="false" ht="15" hidden="false" customHeight="false" outlineLevel="0" collapsed="false">
      <c r="A1075" s="202" t="s">
        <v>1043</v>
      </c>
      <c r="B1075" s="203" t="s">
        <v>2070</v>
      </c>
      <c r="C1075" s="202" t="s">
        <v>2071</v>
      </c>
      <c r="D1075" s="203" t="s">
        <v>7</v>
      </c>
      <c r="E1075" s="204" t="n">
        <v>0.007</v>
      </c>
      <c r="F1075" s="205" t="n">
        <v>59.63</v>
      </c>
      <c r="G1075" s="205" t="n">
        <v>0.41</v>
      </c>
      <c r="H1075" s="206"/>
      <c r="I1075" s="206"/>
      <c r="J1075" s="206"/>
      <c r="K1075" s="206"/>
      <c r="L1075" s="206"/>
      <c r="M1075" s="206"/>
      <c r="N1075" s="206"/>
      <c r="O1075" s="206"/>
      <c r="P1075" s="206"/>
      <c r="Q1075" s="206"/>
      <c r="R1075" s="206"/>
      <c r="S1075" s="206"/>
      <c r="T1075" s="206"/>
      <c r="U1075" s="206"/>
      <c r="V1075" s="206"/>
      <c r="W1075" s="206"/>
      <c r="X1075" s="206"/>
      <c r="Y1075" s="206"/>
      <c r="Z1075" s="206"/>
    </row>
    <row r="1076" customFormat="false" ht="15" hidden="false" customHeight="false" outlineLevel="0" collapsed="false">
      <c r="A1076" s="202" t="s">
        <v>1043</v>
      </c>
      <c r="B1076" s="203" t="s">
        <v>2081</v>
      </c>
      <c r="C1076" s="202" t="s">
        <v>2082</v>
      </c>
      <c r="D1076" s="203" t="s">
        <v>7</v>
      </c>
      <c r="E1076" s="204" t="n">
        <v>1</v>
      </c>
      <c r="F1076" s="205" t="n">
        <v>10.58</v>
      </c>
      <c r="G1076" s="205" t="n">
        <v>10.58</v>
      </c>
      <c r="H1076" s="206"/>
      <c r="I1076" s="206"/>
      <c r="J1076" s="206"/>
      <c r="K1076" s="206"/>
      <c r="L1076" s="206"/>
      <c r="M1076" s="206"/>
      <c r="N1076" s="206"/>
      <c r="O1076" s="206"/>
      <c r="P1076" s="206"/>
      <c r="Q1076" s="206"/>
      <c r="R1076" s="206"/>
      <c r="S1076" s="206"/>
      <c r="T1076" s="206"/>
      <c r="U1076" s="206"/>
      <c r="V1076" s="206"/>
      <c r="W1076" s="206"/>
      <c r="X1076" s="206"/>
      <c r="Y1076" s="206"/>
      <c r="Z1076" s="206"/>
    </row>
    <row r="1077" customFormat="false" ht="15" hidden="false" customHeight="false" outlineLevel="0" collapsed="false">
      <c r="A1077" s="202" t="s">
        <v>1043</v>
      </c>
      <c r="B1077" s="203" t="s">
        <v>2074</v>
      </c>
      <c r="C1077" s="202" t="s">
        <v>2075</v>
      </c>
      <c r="D1077" s="203" t="s">
        <v>7</v>
      </c>
      <c r="E1077" s="204" t="n">
        <v>0.05</v>
      </c>
      <c r="F1077" s="205" t="n">
        <v>2.06</v>
      </c>
      <c r="G1077" s="205" t="n">
        <v>0.1</v>
      </c>
      <c r="H1077" s="206"/>
      <c r="I1077" s="206"/>
      <c r="J1077" s="206"/>
      <c r="K1077" s="206"/>
      <c r="L1077" s="206"/>
      <c r="M1077" s="206"/>
      <c r="N1077" s="206"/>
      <c r="O1077" s="206"/>
      <c r="P1077" s="206"/>
      <c r="Q1077" s="206"/>
      <c r="R1077" s="206"/>
      <c r="S1077" s="206"/>
      <c r="T1077" s="206"/>
      <c r="U1077" s="206"/>
      <c r="V1077" s="206"/>
      <c r="W1077" s="206"/>
      <c r="X1077" s="206"/>
      <c r="Y1077" s="206"/>
      <c r="Z1077" s="206"/>
    </row>
    <row r="1078" customFormat="false" ht="15" hidden="false" customHeight="false" outlineLevel="0" collapsed="false">
      <c r="A1078" s="202" t="s">
        <v>1043</v>
      </c>
      <c r="B1078" s="203" t="s">
        <v>2076</v>
      </c>
      <c r="C1078" s="202" t="s">
        <v>2077</v>
      </c>
      <c r="D1078" s="203" t="s">
        <v>7</v>
      </c>
      <c r="E1078" s="204" t="n">
        <v>0.008</v>
      </c>
      <c r="F1078" s="205" t="n">
        <v>67.56</v>
      </c>
      <c r="G1078" s="205" t="n">
        <v>0.54</v>
      </c>
      <c r="H1078" s="206"/>
      <c r="I1078" s="206"/>
      <c r="J1078" s="206"/>
      <c r="K1078" s="206"/>
      <c r="L1078" s="206"/>
      <c r="M1078" s="206"/>
      <c r="N1078" s="206"/>
      <c r="O1078" s="206"/>
      <c r="P1078" s="206"/>
      <c r="Q1078" s="206"/>
      <c r="R1078" s="206"/>
      <c r="S1078" s="206"/>
      <c r="T1078" s="206"/>
      <c r="U1078" s="206"/>
      <c r="V1078" s="206"/>
      <c r="W1078" s="206"/>
      <c r="X1078" s="206"/>
      <c r="Y1078" s="206"/>
      <c r="Z1078" s="206"/>
    </row>
    <row r="1079" customFormat="false" ht="15" hidden="false" customHeight="false" outlineLevel="0" collapsed="false">
      <c r="A1079" s="193"/>
      <c r="B1079" s="194"/>
      <c r="C1079" s="193"/>
      <c r="D1079" s="193"/>
      <c r="E1079" s="195"/>
      <c r="F1079" s="196"/>
      <c r="G1079" s="196"/>
      <c r="H1079" s="206"/>
      <c r="I1079" s="206"/>
      <c r="J1079" s="206"/>
      <c r="K1079" s="206"/>
      <c r="L1079" s="206"/>
      <c r="M1079" s="206"/>
      <c r="N1079" s="206"/>
      <c r="O1079" s="206"/>
      <c r="P1079" s="206"/>
      <c r="Q1079" s="206"/>
      <c r="R1079" s="206"/>
      <c r="S1079" s="206"/>
      <c r="T1079" s="206"/>
      <c r="U1079" s="206"/>
      <c r="V1079" s="206"/>
      <c r="W1079" s="206"/>
      <c r="X1079" s="206"/>
      <c r="Y1079" s="206"/>
      <c r="Z1079" s="206"/>
    </row>
    <row r="1080" customFormat="false" ht="15" hidden="false" customHeight="false" outlineLevel="0" collapsed="false">
      <c r="A1080" s="183" t="s">
        <v>2083</v>
      </c>
      <c r="B1080" s="184" t="s">
        <v>1028</v>
      </c>
      <c r="C1080" s="183" t="s">
        <v>1029</v>
      </c>
      <c r="D1080" s="184" t="s">
        <v>1030</v>
      </c>
      <c r="E1080" s="185" t="s">
        <v>1031</v>
      </c>
      <c r="F1080" s="197" t="s">
        <v>1032</v>
      </c>
      <c r="G1080" s="197" t="s">
        <v>1033</v>
      </c>
      <c r="H1080" s="206"/>
      <c r="I1080" s="206"/>
      <c r="J1080" s="206"/>
      <c r="K1080" s="206"/>
      <c r="L1080" s="206"/>
      <c r="M1080" s="206"/>
      <c r="N1080" s="206"/>
      <c r="O1080" s="206"/>
      <c r="P1080" s="206"/>
      <c r="Q1080" s="206"/>
      <c r="R1080" s="206"/>
      <c r="S1080" s="206"/>
      <c r="T1080" s="206"/>
      <c r="U1080" s="206"/>
      <c r="V1080" s="206"/>
      <c r="W1080" s="206"/>
      <c r="X1080" s="206"/>
      <c r="Y1080" s="206"/>
      <c r="Z1080" s="206"/>
    </row>
    <row r="1081" customFormat="false" ht="15" hidden="false" customHeight="false" outlineLevel="0" collapsed="false">
      <c r="A1081" s="189" t="s">
        <v>1034</v>
      </c>
      <c r="B1081" s="190" t="s">
        <v>2084</v>
      </c>
      <c r="C1081" s="189" t="s">
        <v>2085</v>
      </c>
      <c r="D1081" s="190" t="s">
        <v>7</v>
      </c>
      <c r="E1081" s="191" t="n">
        <v>1</v>
      </c>
      <c r="F1081" s="192" t="n">
        <v>13.2</v>
      </c>
      <c r="G1081" s="192" t="n">
        <v>13.2</v>
      </c>
      <c r="H1081" s="206"/>
      <c r="I1081" s="206"/>
      <c r="J1081" s="206"/>
      <c r="K1081" s="206"/>
      <c r="L1081" s="206"/>
      <c r="M1081" s="206"/>
      <c r="N1081" s="206"/>
      <c r="O1081" s="206"/>
      <c r="P1081" s="206"/>
      <c r="Q1081" s="206"/>
      <c r="R1081" s="206"/>
      <c r="S1081" s="206"/>
      <c r="T1081" s="206"/>
      <c r="U1081" s="206"/>
      <c r="V1081" s="206"/>
      <c r="W1081" s="206"/>
      <c r="X1081" s="206"/>
      <c r="Y1081" s="206"/>
      <c r="Z1081" s="206"/>
    </row>
    <row r="1082" customFormat="false" ht="15" hidden="false" customHeight="false" outlineLevel="0" collapsed="false">
      <c r="A1082" s="198" t="s">
        <v>1040</v>
      </c>
      <c r="B1082" s="199" t="s">
        <v>1917</v>
      </c>
      <c r="C1082" s="198" t="s">
        <v>1918</v>
      </c>
      <c r="D1082" s="199" t="s">
        <v>25</v>
      </c>
      <c r="E1082" s="200" t="n">
        <v>0.06</v>
      </c>
      <c r="F1082" s="201" t="n">
        <v>17.45</v>
      </c>
      <c r="G1082" s="201" t="n">
        <v>1.04</v>
      </c>
      <c r="H1082" s="206"/>
      <c r="I1082" s="206"/>
      <c r="J1082" s="206"/>
      <c r="K1082" s="206"/>
      <c r="L1082" s="206"/>
      <c r="M1082" s="206"/>
      <c r="N1082" s="206"/>
      <c r="O1082" s="206"/>
      <c r="P1082" s="206"/>
      <c r="Q1082" s="206"/>
      <c r="R1082" s="206"/>
      <c r="S1082" s="206"/>
      <c r="T1082" s="206"/>
      <c r="U1082" s="206"/>
      <c r="V1082" s="206"/>
      <c r="W1082" s="206"/>
      <c r="X1082" s="206"/>
      <c r="Y1082" s="206"/>
      <c r="Z1082" s="206"/>
    </row>
    <row r="1083" customFormat="false" ht="15" hidden="false" customHeight="false" outlineLevel="0" collapsed="false">
      <c r="A1083" s="198" t="s">
        <v>1040</v>
      </c>
      <c r="B1083" s="199" t="s">
        <v>1812</v>
      </c>
      <c r="C1083" s="198" t="s">
        <v>1813</v>
      </c>
      <c r="D1083" s="199" t="s">
        <v>25</v>
      </c>
      <c r="E1083" s="200" t="n">
        <v>0.06</v>
      </c>
      <c r="F1083" s="201" t="n">
        <v>21.76</v>
      </c>
      <c r="G1083" s="201" t="n">
        <v>1.3</v>
      </c>
      <c r="H1083" s="206"/>
      <c r="I1083" s="206"/>
      <c r="J1083" s="206"/>
      <c r="K1083" s="206"/>
      <c r="L1083" s="206"/>
      <c r="M1083" s="206"/>
      <c r="N1083" s="206"/>
      <c r="O1083" s="206"/>
      <c r="P1083" s="206"/>
      <c r="Q1083" s="206"/>
      <c r="R1083" s="206"/>
      <c r="S1083" s="206"/>
      <c r="T1083" s="206"/>
      <c r="U1083" s="206"/>
      <c r="V1083" s="206"/>
      <c r="W1083" s="206"/>
      <c r="X1083" s="206"/>
      <c r="Y1083" s="206"/>
      <c r="Z1083" s="206"/>
    </row>
    <row r="1084" customFormat="false" ht="15" hidden="false" customHeight="false" outlineLevel="0" collapsed="false">
      <c r="A1084" s="202" t="s">
        <v>1043</v>
      </c>
      <c r="B1084" s="203" t="s">
        <v>2070</v>
      </c>
      <c r="C1084" s="202" t="s">
        <v>2071</v>
      </c>
      <c r="D1084" s="203" t="s">
        <v>7</v>
      </c>
      <c r="E1084" s="204" t="n">
        <v>0.007</v>
      </c>
      <c r="F1084" s="205" t="n">
        <v>59.63</v>
      </c>
      <c r="G1084" s="205" t="n">
        <v>0.41</v>
      </c>
      <c r="H1084" s="206"/>
      <c r="I1084" s="206"/>
      <c r="J1084" s="206"/>
      <c r="K1084" s="206"/>
      <c r="L1084" s="206"/>
      <c r="M1084" s="206"/>
      <c r="N1084" s="206"/>
      <c r="O1084" s="206"/>
      <c r="P1084" s="206"/>
      <c r="Q1084" s="206"/>
      <c r="R1084" s="206"/>
      <c r="S1084" s="206"/>
      <c r="T1084" s="206"/>
      <c r="U1084" s="206"/>
      <c r="V1084" s="206"/>
      <c r="W1084" s="206"/>
      <c r="X1084" s="206"/>
      <c r="Y1084" s="206"/>
      <c r="Z1084" s="206"/>
    </row>
    <row r="1085" customFormat="false" ht="15" hidden="false" customHeight="false" outlineLevel="0" collapsed="false">
      <c r="A1085" s="202" t="s">
        <v>1043</v>
      </c>
      <c r="B1085" s="203" t="s">
        <v>2074</v>
      </c>
      <c r="C1085" s="202" t="s">
        <v>2075</v>
      </c>
      <c r="D1085" s="203" t="s">
        <v>7</v>
      </c>
      <c r="E1085" s="204" t="n">
        <v>0.03</v>
      </c>
      <c r="F1085" s="205" t="n">
        <v>2.06</v>
      </c>
      <c r="G1085" s="205" t="n">
        <v>0.06</v>
      </c>
      <c r="H1085" s="206"/>
      <c r="I1085" s="206"/>
      <c r="J1085" s="206"/>
      <c r="K1085" s="206"/>
      <c r="L1085" s="206"/>
      <c r="M1085" s="206"/>
      <c r="N1085" s="206"/>
      <c r="O1085" s="206"/>
      <c r="P1085" s="206"/>
      <c r="Q1085" s="206"/>
      <c r="R1085" s="206"/>
      <c r="S1085" s="206"/>
      <c r="T1085" s="206"/>
      <c r="U1085" s="206"/>
      <c r="V1085" s="206"/>
      <c r="W1085" s="206"/>
      <c r="X1085" s="206"/>
      <c r="Y1085" s="206"/>
      <c r="Z1085" s="206"/>
    </row>
    <row r="1086" customFormat="false" ht="15" hidden="false" customHeight="false" outlineLevel="0" collapsed="false">
      <c r="A1086" s="202" t="s">
        <v>1043</v>
      </c>
      <c r="B1086" s="203" t="s">
        <v>2086</v>
      </c>
      <c r="C1086" s="202" t="s">
        <v>2087</v>
      </c>
      <c r="D1086" s="203" t="s">
        <v>7</v>
      </c>
      <c r="E1086" s="204" t="n">
        <v>1</v>
      </c>
      <c r="F1086" s="205" t="n">
        <v>9.85</v>
      </c>
      <c r="G1086" s="205" t="n">
        <v>9.85</v>
      </c>
      <c r="H1086" s="206"/>
      <c r="I1086" s="206"/>
      <c r="J1086" s="206"/>
      <c r="K1086" s="206"/>
      <c r="L1086" s="206"/>
      <c r="M1086" s="206"/>
      <c r="N1086" s="206"/>
      <c r="O1086" s="206"/>
      <c r="P1086" s="206"/>
      <c r="Q1086" s="206"/>
      <c r="R1086" s="206"/>
      <c r="S1086" s="206"/>
      <c r="T1086" s="206"/>
      <c r="U1086" s="206"/>
      <c r="V1086" s="206"/>
      <c r="W1086" s="206"/>
      <c r="X1086" s="206"/>
      <c r="Y1086" s="206"/>
      <c r="Z1086" s="206"/>
    </row>
    <row r="1087" customFormat="false" ht="15" hidden="false" customHeight="false" outlineLevel="0" collapsed="false">
      <c r="A1087" s="202" t="s">
        <v>1043</v>
      </c>
      <c r="B1087" s="203" t="s">
        <v>2076</v>
      </c>
      <c r="C1087" s="202" t="s">
        <v>2077</v>
      </c>
      <c r="D1087" s="203" t="s">
        <v>7</v>
      </c>
      <c r="E1087" s="204" t="n">
        <v>0.008</v>
      </c>
      <c r="F1087" s="205" t="n">
        <v>67.56</v>
      </c>
      <c r="G1087" s="205" t="n">
        <v>0.54</v>
      </c>
      <c r="H1087" s="206"/>
      <c r="I1087" s="206"/>
      <c r="J1087" s="206"/>
      <c r="K1087" s="206"/>
      <c r="L1087" s="206"/>
      <c r="M1087" s="206"/>
      <c r="N1087" s="206"/>
      <c r="O1087" s="206"/>
      <c r="P1087" s="206"/>
      <c r="Q1087" s="206"/>
      <c r="R1087" s="206"/>
      <c r="S1087" s="206"/>
      <c r="T1087" s="206"/>
      <c r="U1087" s="206"/>
      <c r="V1087" s="206"/>
      <c r="W1087" s="206"/>
      <c r="X1087" s="206"/>
      <c r="Y1087" s="206"/>
      <c r="Z1087" s="206"/>
    </row>
    <row r="1088" customFormat="false" ht="15" hidden="false" customHeight="false" outlineLevel="0" collapsed="false">
      <c r="A1088" s="193"/>
      <c r="B1088" s="194"/>
      <c r="C1088" s="193"/>
      <c r="D1088" s="193"/>
      <c r="E1088" s="195"/>
      <c r="F1088" s="196"/>
      <c r="G1088" s="196"/>
      <c r="H1088" s="206"/>
      <c r="I1088" s="206"/>
      <c r="J1088" s="206"/>
      <c r="K1088" s="206"/>
      <c r="L1088" s="206"/>
      <c r="M1088" s="206"/>
      <c r="N1088" s="206"/>
      <c r="O1088" s="206"/>
      <c r="P1088" s="206"/>
      <c r="Q1088" s="206"/>
      <c r="R1088" s="206"/>
      <c r="S1088" s="206"/>
      <c r="T1088" s="206"/>
      <c r="U1088" s="206"/>
      <c r="V1088" s="206"/>
      <c r="W1088" s="206"/>
      <c r="X1088" s="206"/>
      <c r="Y1088" s="206"/>
      <c r="Z1088" s="206"/>
    </row>
    <row r="1089" customFormat="false" ht="15" hidden="false" customHeight="false" outlineLevel="0" collapsed="false">
      <c r="A1089" s="183" t="s">
        <v>2088</v>
      </c>
      <c r="B1089" s="184" t="s">
        <v>1028</v>
      </c>
      <c r="C1089" s="183" t="s">
        <v>1029</v>
      </c>
      <c r="D1089" s="184" t="s">
        <v>1030</v>
      </c>
      <c r="E1089" s="185" t="s">
        <v>1031</v>
      </c>
      <c r="F1089" s="197" t="s">
        <v>1032</v>
      </c>
      <c r="G1089" s="197" t="s">
        <v>1033</v>
      </c>
      <c r="H1089" s="206"/>
      <c r="I1089" s="206"/>
      <c r="J1089" s="206"/>
      <c r="K1089" s="206"/>
      <c r="L1089" s="206"/>
      <c r="M1089" s="206"/>
      <c r="N1089" s="206"/>
      <c r="O1089" s="206"/>
      <c r="P1089" s="206"/>
      <c r="Q1089" s="206"/>
      <c r="R1089" s="206"/>
      <c r="S1089" s="206"/>
      <c r="T1089" s="206"/>
      <c r="U1089" s="206"/>
      <c r="V1089" s="206"/>
      <c r="W1089" s="206"/>
      <c r="X1089" s="206"/>
      <c r="Y1089" s="206"/>
      <c r="Z1089" s="206"/>
    </row>
    <row r="1090" customFormat="false" ht="15" hidden="false" customHeight="false" outlineLevel="0" collapsed="false">
      <c r="A1090" s="189" t="s">
        <v>1034</v>
      </c>
      <c r="B1090" s="190" t="s">
        <v>2089</v>
      </c>
      <c r="C1090" s="189" t="s">
        <v>419</v>
      </c>
      <c r="D1090" s="190" t="s">
        <v>7</v>
      </c>
      <c r="E1090" s="191" t="n">
        <v>1</v>
      </c>
      <c r="F1090" s="192" t="n">
        <v>78.76</v>
      </c>
      <c r="G1090" s="192" t="n">
        <v>78.76</v>
      </c>
      <c r="H1090" s="206"/>
      <c r="I1090" s="206"/>
      <c r="J1090" s="206"/>
      <c r="K1090" s="206"/>
      <c r="L1090" s="206"/>
      <c r="M1090" s="206"/>
      <c r="N1090" s="206"/>
      <c r="O1090" s="206"/>
      <c r="P1090" s="206"/>
      <c r="Q1090" s="206"/>
      <c r="R1090" s="206"/>
      <c r="S1090" s="206"/>
      <c r="T1090" s="206"/>
      <c r="U1090" s="206"/>
      <c r="V1090" s="206"/>
      <c r="W1090" s="206"/>
      <c r="X1090" s="206"/>
      <c r="Y1090" s="206"/>
      <c r="Z1090" s="206"/>
    </row>
    <row r="1091" customFormat="false" ht="15" hidden="false" customHeight="false" outlineLevel="0" collapsed="false">
      <c r="A1091" s="198" t="s">
        <v>1040</v>
      </c>
      <c r="B1091" s="199" t="s">
        <v>1190</v>
      </c>
      <c r="C1091" s="198" t="s">
        <v>1191</v>
      </c>
      <c r="D1091" s="199" t="s">
        <v>1192</v>
      </c>
      <c r="E1091" s="200" t="n">
        <v>0.4583333</v>
      </c>
      <c r="F1091" s="201" t="n">
        <v>21.81</v>
      </c>
      <c r="G1091" s="201" t="n">
        <v>9.99</v>
      </c>
      <c r="H1091" s="206"/>
      <c r="I1091" s="206"/>
      <c r="J1091" s="206"/>
      <c r="K1091" s="206"/>
      <c r="L1091" s="206"/>
      <c r="M1091" s="206"/>
      <c r="N1091" s="206"/>
      <c r="O1091" s="206"/>
      <c r="P1091" s="206"/>
      <c r="Q1091" s="206"/>
      <c r="R1091" s="206"/>
      <c r="S1091" s="206"/>
      <c r="T1091" s="206"/>
      <c r="U1091" s="206"/>
      <c r="V1091" s="206"/>
      <c r="W1091" s="206"/>
      <c r="X1091" s="206"/>
      <c r="Y1091" s="206"/>
      <c r="Z1091" s="206"/>
    </row>
    <row r="1092" customFormat="false" ht="15" hidden="false" customHeight="false" outlineLevel="0" collapsed="false">
      <c r="A1092" s="198" t="s">
        <v>1040</v>
      </c>
      <c r="B1092" s="199" t="s">
        <v>1193</v>
      </c>
      <c r="C1092" s="198" t="s">
        <v>1194</v>
      </c>
      <c r="D1092" s="199" t="s">
        <v>1192</v>
      </c>
      <c r="E1092" s="200" t="n">
        <v>0.4583333</v>
      </c>
      <c r="F1092" s="201" t="n">
        <v>17.5</v>
      </c>
      <c r="G1092" s="201" t="n">
        <v>8.02</v>
      </c>
      <c r="H1092" s="206"/>
      <c r="I1092" s="206"/>
      <c r="J1092" s="206"/>
      <c r="K1092" s="206"/>
      <c r="L1092" s="206"/>
      <c r="M1092" s="206"/>
      <c r="N1092" s="206"/>
      <c r="O1092" s="206"/>
      <c r="P1092" s="206"/>
      <c r="Q1092" s="206"/>
      <c r="R1092" s="206"/>
      <c r="S1092" s="206"/>
      <c r="T1092" s="206"/>
      <c r="U1092" s="206"/>
      <c r="V1092" s="206"/>
      <c r="W1092" s="206"/>
      <c r="X1092" s="206"/>
      <c r="Y1092" s="206"/>
      <c r="Z1092" s="206"/>
    </row>
    <row r="1093" customFormat="false" ht="15" hidden="false" customHeight="false" outlineLevel="0" collapsed="false">
      <c r="A1093" s="202" t="s">
        <v>1043</v>
      </c>
      <c r="B1093" s="203" t="s">
        <v>2017</v>
      </c>
      <c r="C1093" s="202" t="s">
        <v>2018</v>
      </c>
      <c r="D1093" s="203" t="s">
        <v>1483</v>
      </c>
      <c r="E1093" s="204" t="n">
        <v>0.94</v>
      </c>
      <c r="F1093" s="205" t="n">
        <v>0.19</v>
      </c>
      <c r="G1093" s="205" t="n">
        <v>0.17</v>
      </c>
      <c r="H1093" s="206"/>
      <c r="I1093" s="206"/>
      <c r="J1093" s="206"/>
      <c r="K1093" s="206"/>
      <c r="L1093" s="206"/>
      <c r="M1093" s="206"/>
      <c r="N1093" s="206"/>
      <c r="O1093" s="206"/>
      <c r="P1093" s="206"/>
      <c r="Q1093" s="206"/>
      <c r="R1093" s="206"/>
      <c r="S1093" s="206"/>
      <c r="T1093" s="206"/>
      <c r="U1093" s="206"/>
      <c r="V1093" s="206"/>
      <c r="W1093" s="206"/>
      <c r="X1093" s="206"/>
      <c r="Y1093" s="206"/>
      <c r="Z1093" s="206"/>
    </row>
    <row r="1094" customFormat="false" ht="15" hidden="false" customHeight="false" outlineLevel="0" collapsed="false">
      <c r="A1094" s="202" t="s">
        <v>1043</v>
      </c>
      <c r="B1094" s="203" t="s">
        <v>2090</v>
      </c>
      <c r="C1094" s="202" t="s">
        <v>2091</v>
      </c>
      <c r="D1094" s="203" t="s">
        <v>1199</v>
      </c>
      <c r="E1094" s="204" t="n">
        <v>1</v>
      </c>
      <c r="F1094" s="205" t="n">
        <v>25.82</v>
      </c>
      <c r="G1094" s="205" t="n">
        <v>25.82</v>
      </c>
      <c r="H1094" s="206"/>
      <c r="I1094" s="206"/>
      <c r="J1094" s="206"/>
      <c r="K1094" s="206"/>
      <c r="L1094" s="206"/>
      <c r="M1094" s="206"/>
      <c r="N1094" s="206"/>
      <c r="O1094" s="206"/>
      <c r="P1094" s="206"/>
      <c r="Q1094" s="206"/>
      <c r="R1094" s="206"/>
      <c r="S1094" s="206"/>
      <c r="T1094" s="206"/>
      <c r="U1094" s="206"/>
      <c r="V1094" s="206"/>
      <c r="W1094" s="206"/>
      <c r="X1094" s="206"/>
      <c r="Y1094" s="206"/>
      <c r="Z1094" s="206"/>
    </row>
    <row r="1095" customFormat="false" ht="15" hidden="false" customHeight="false" outlineLevel="0" collapsed="false">
      <c r="A1095" s="202" t="s">
        <v>1043</v>
      </c>
      <c r="B1095" s="203" t="s">
        <v>2092</v>
      </c>
      <c r="C1095" s="202" t="s">
        <v>2093</v>
      </c>
      <c r="D1095" s="203" t="s">
        <v>1199</v>
      </c>
      <c r="E1095" s="204" t="n">
        <v>1</v>
      </c>
      <c r="F1095" s="205" t="n">
        <v>34.76</v>
      </c>
      <c r="G1095" s="205" t="n">
        <v>34.76</v>
      </c>
      <c r="H1095" s="206"/>
      <c r="I1095" s="206"/>
      <c r="J1095" s="206"/>
      <c r="K1095" s="206"/>
      <c r="L1095" s="206"/>
      <c r="M1095" s="206"/>
      <c r="N1095" s="206"/>
      <c r="O1095" s="206"/>
      <c r="P1095" s="206"/>
      <c r="Q1095" s="206"/>
      <c r="R1095" s="206"/>
      <c r="S1095" s="206"/>
      <c r="T1095" s="206"/>
      <c r="U1095" s="206"/>
      <c r="V1095" s="206"/>
      <c r="W1095" s="206"/>
      <c r="X1095" s="206"/>
      <c r="Y1095" s="206"/>
      <c r="Z1095" s="206"/>
    </row>
    <row r="1096" customFormat="false" ht="15" hidden="false" customHeight="false" outlineLevel="0" collapsed="false">
      <c r="A1096" s="193"/>
      <c r="B1096" s="194"/>
      <c r="C1096" s="193"/>
      <c r="D1096" s="193"/>
      <c r="E1096" s="195"/>
      <c r="F1096" s="196"/>
      <c r="G1096" s="196"/>
      <c r="H1096" s="206"/>
      <c r="I1096" s="206"/>
      <c r="J1096" s="206"/>
      <c r="K1096" s="206"/>
      <c r="L1096" s="206"/>
      <c r="M1096" s="206"/>
      <c r="N1096" s="206"/>
      <c r="O1096" s="206"/>
      <c r="P1096" s="206"/>
      <c r="Q1096" s="206"/>
      <c r="R1096" s="206"/>
      <c r="S1096" s="206"/>
      <c r="T1096" s="206"/>
      <c r="U1096" s="206"/>
      <c r="V1096" s="206"/>
      <c r="W1096" s="206"/>
      <c r="X1096" s="206"/>
      <c r="Y1096" s="206"/>
      <c r="Z1096" s="206"/>
    </row>
    <row r="1097" customFormat="false" ht="15" hidden="false" customHeight="false" outlineLevel="0" collapsed="false">
      <c r="A1097" s="183" t="s">
        <v>2094</v>
      </c>
      <c r="B1097" s="184" t="s">
        <v>1028</v>
      </c>
      <c r="C1097" s="183" t="s">
        <v>1029</v>
      </c>
      <c r="D1097" s="184" t="s">
        <v>1030</v>
      </c>
      <c r="E1097" s="185" t="s">
        <v>1031</v>
      </c>
      <c r="F1097" s="197" t="s">
        <v>1032</v>
      </c>
      <c r="G1097" s="197" t="s">
        <v>1033</v>
      </c>
      <c r="H1097" s="206"/>
      <c r="I1097" s="206"/>
      <c r="J1097" s="206"/>
      <c r="K1097" s="206"/>
      <c r="L1097" s="206"/>
      <c r="M1097" s="206"/>
      <c r="N1097" s="206"/>
      <c r="O1097" s="206"/>
      <c r="P1097" s="206"/>
      <c r="Q1097" s="206"/>
      <c r="R1097" s="206"/>
      <c r="S1097" s="206"/>
      <c r="T1097" s="206"/>
      <c r="U1097" s="206"/>
      <c r="V1097" s="206"/>
      <c r="W1097" s="206"/>
      <c r="X1097" s="206"/>
      <c r="Y1097" s="206"/>
      <c r="Z1097" s="206"/>
    </row>
    <row r="1098" customFormat="false" ht="15" hidden="false" customHeight="false" outlineLevel="0" collapsed="false">
      <c r="A1098" s="189" t="s">
        <v>1034</v>
      </c>
      <c r="B1098" s="190" t="s">
        <v>2095</v>
      </c>
      <c r="C1098" s="189" t="s">
        <v>422</v>
      </c>
      <c r="D1098" s="190" t="s">
        <v>7</v>
      </c>
      <c r="E1098" s="191" t="n">
        <v>1</v>
      </c>
      <c r="F1098" s="192" t="n">
        <v>90.53</v>
      </c>
      <c r="G1098" s="192" t="n">
        <v>90.53</v>
      </c>
      <c r="H1098" s="206"/>
      <c r="I1098" s="206"/>
      <c r="J1098" s="206"/>
      <c r="K1098" s="206"/>
      <c r="L1098" s="206"/>
      <c r="M1098" s="206"/>
      <c r="N1098" s="206"/>
      <c r="O1098" s="206"/>
      <c r="P1098" s="206"/>
      <c r="Q1098" s="206"/>
      <c r="R1098" s="206"/>
      <c r="S1098" s="206"/>
      <c r="T1098" s="206"/>
      <c r="U1098" s="206"/>
      <c r="V1098" s="206"/>
      <c r="W1098" s="206"/>
      <c r="X1098" s="206"/>
      <c r="Y1098" s="206"/>
      <c r="Z1098" s="206"/>
    </row>
    <row r="1099" customFormat="false" ht="15" hidden="false" customHeight="false" outlineLevel="0" collapsed="false">
      <c r="A1099" s="198" t="s">
        <v>1040</v>
      </c>
      <c r="B1099" s="199" t="s">
        <v>1190</v>
      </c>
      <c r="C1099" s="198" t="s">
        <v>1191</v>
      </c>
      <c r="D1099" s="199" t="s">
        <v>1192</v>
      </c>
      <c r="E1099" s="200" t="n">
        <v>0.5641026</v>
      </c>
      <c r="F1099" s="201" t="n">
        <v>21.81</v>
      </c>
      <c r="G1099" s="201" t="n">
        <v>12.3</v>
      </c>
      <c r="H1099" s="206"/>
      <c r="I1099" s="206"/>
      <c r="J1099" s="206"/>
      <c r="K1099" s="206"/>
      <c r="L1099" s="206"/>
      <c r="M1099" s="206"/>
      <c r="N1099" s="206"/>
      <c r="O1099" s="206"/>
      <c r="P1099" s="206"/>
      <c r="Q1099" s="206"/>
      <c r="R1099" s="206"/>
      <c r="S1099" s="206"/>
      <c r="T1099" s="206"/>
      <c r="U1099" s="206"/>
      <c r="V1099" s="206"/>
      <c r="W1099" s="206"/>
      <c r="X1099" s="206"/>
      <c r="Y1099" s="206"/>
      <c r="Z1099" s="206"/>
    </row>
    <row r="1100" customFormat="false" ht="15" hidden="false" customHeight="false" outlineLevel="0" collapsed="false">
      <c r="A1100" s="198" t="s">
        <v>1040</v>
      </c>
      <c r="B1100" s="199" t="s">
        <v>1193</v>
      </c>
      <c r="C1100" s="198" t="s">
        <v>1194</v>
      </c>
      <c r="D1100" s="199" t="s">
        <v>1192</v>
      </c>
      <c r="E1100" s="200" t="n">
        <v>0.5641026</v>
      </c>
      <c r="F1100" s="201" t="n">
        <v>17.5</v>
      </c>
      <c r="G1100" s="201" t="n">
        <v>9.87</v>
      </c>
      <c r="H1100" s="206"/>
      <c r="I1100" s="206"/>
      <c r="J1100" s="206"/>
      <c r="K1100" s="206"/>
      <c r="L1100" s="206"/>
      <c r="M1100" s="206"/>
      <c r="N1100" s="206"/>
      <c r="O1100" s="206"/>
      <c r="P1100" s="206"/>
      <c r="Q1100" s="206"/>
      <c r="R1100" s="206"/>
      <c r="S1100" s="206"/>
      <c r="T1100" s="206"/>
      <c r="U1100" s="206"/>
      <c r="V1100" s="206"/>
      <c r="W1100" s="206"/>
      <c r="X1100" s="206"/>
      <c r="Y1100" s="206"/>
      <c r="Z1100" s="206"/>
    </row>
    <row r="1101" customFormat="false" ht="15" hidden="false" customHeight="false" outlineLevel="0" collapsed="false">
      <c r="A1101" s="202" t="s">
        <v>1043</v>
      </c>
      <c r="B1101" s="203" t="s">
        <v>2096</v>
      </c>
      <c r="C1101" s="202" t="s">
        <v>2018</v>
      </c>
      <c r="D1101" s="203" t="s">
        <v>1483</v>
      </c>
      <c r="E1101" s="204" t="n">
        <v>1.0053096</v>
      </c>
      <c r="F1101" s="205" t="n">
        <v>0.19</v>
      </c>
      <c r="G1101" s="205" t="n">
        <v>0.19</v>
      </c>
      <c r="H1101" s="206"/>
      <c r="I1101" s="206"/>
      <c r="J1101" s="206"/>
      <c r="K1101" s="206"/>
      <c r="L1101" s="206"/>
      <c r="M1101" s="206"/>
      <c r="N1101" s="206"/>
      <c r="O1101" s="206"/>
      <c r="P1101" s="206"/>
      <c r="Q1101" s="206"/>
      <c r="R1101" s="206"/>
      <c r="S1101" s="206"/>
      <c r="T1101" s="206"/>
      <c r="U1101" s="206"/>
      <c r="V1101" s="206"/>
      <c r="W1101" s="206"/>
      <c r="X1101" s="206"/>
      <c r="Y1101" s="206"/>
      <c r="Z1101" s="206"/>
    </row>
    <row r="1102" customFormat="false" ht="15" hidden="false" customHeight="false" outlineLevel="0" collapsed="false">
      <c r="A1102" s="202" t="s">
        <v>1043</v>
      </c>
      <c r="B1102" s="203" t="s">
        <v>2090</v>
      </c>
      <c r="C1102" s="202" t="s">
        <v>2091</v>
      </c>
      <c r="D1102" s="203" t="s">
        <v>1199</v>
      </c>
      <c r="E1102" s="204" t="n">
        <v>1</v>
      </c>
      <c r="F1102" s="205" t="n">
        <v>25.82</v>
      </c>
      <c r="G1102" s="205" t="n">
        <v>25.82</v>
      </c>
      <c r="H1102" s="206"/>
      <c r="I1102" s="206"/>
      <c r="J1102" s="206"/>
      <c r="K1102" s="206"/>
      <c r="L1102" s="206"/>
      <c r="M1102" s="206"/>
      <c r="N1102" s="206"/>
      <c r="O1102" s="206"/>
      <c r="P1102" s="206"/>
      <c r="Q1102" s="206"/>
      <c r="R1102" s="206"/>
      <c r="S1102" s="206"/>
      <c r="T1102" s="206"/>
      <c r="U1102" s="206"/>
      <c r="V1102" s="206"/>
      <c r="W1102" s="206"/>
      <c r="X1102" s="206"/>
      <c r="Y1102" s="206"/>
      <c r="Z1102" s="206"/>
    </row>
    <row r="1103" customFormat="false" ht="15" hidden="false" customHeight="false" outlineLevel="0" collapsed="false">
      <c r="A1103" s="202" t="s">
        <v>1043</v>
      </c>
      <c r="B1103" s="203" t="s">
        <v>2097</v>
      </c>
      <c r="C1103" s="202" t="s">
        <v>2098</v>
      </c>
      <c r="D1103" s="203" t="s">
        <v>1199</v>
      </c>
      <c r="E1103" s="204" t="n">
        <v>1</v>
      </c>
      <c r="F1103" s="205" t="n">
        <v>42.35</v>
      </c>
      <c r="G1103" s="205" t="n">
        <v>42.35</v>
      </c>
      <c r="H1103" s="206"/>
      <c r="I1103" s="206"/>
      <c r="J1103" s="206"/>
      <c r="K1103" s="206"/>
      <c r="L1103" s="206"/>
      <c r="M1103" s="206"/>
      <c r="N1103" s="206"/>
      <c r="O1103" s="206"/>
      <c r="P1103" s="206"/>
      <c r="Q1103" s="206"/>
      <c r="R1103" s="206"/>
      <c r="S1103" s="206"/>
      <c r="T1103" s="206"/>
      <c r="U1103" s="206"/>
      <c r="V1103" s="206"/>
      <c r="W1103" s="206"/>
      <c r="X1103" s="206"/>
      <c r="Y1103" s="206"/>
      <c r="Z1103" s="206"/>
    </row>
    <row r="1104" customFormat="false" ht="15" hidden="false" customHeight="false" outlineLevel="0" collapsed="false">
      <c r="A1104" s="193"/>
      <c r="B1104" s="194"/>
      <c r="C1104" s="193"/>
      <c r="D1104" s="193"/>
      <c r="E1104" s="195"/>
      <c r="F1104" s="196"/>
      <c r="G1104" s="196"/>
      <c r="H1104" s="206"/>
      <c r="I1104" s="206"/>
      <c r="J1104" s="206"/>
      <c r="K1104" s="206"/>
      <c r="L1104" s="206"/>
      <c r="M1104" s="206"/>
      <c r="N1104" s="206"/>
      <c r="O1104" s="206"/>
      <c r="P1104" s="206"/>
      <c r="Q1104" s="206"/>
      <c r="R1104" s="206"/>
      <c r="S1104" s="206"/>
      <c r="T1104" s="206"/>
      <c r="U1104" s="206"/>
      <c r="V1104" s="206"/>
      <c r="W1104" s="206"/>
      <c r="X1104" s="206"/>
      <c r="Y1104" s="206"/>
      <c r="Z1104" s="206"/>
    </row>
    <row r="1105" customFormat="false" ht="15" hidden="false" customHeight="false" outlineLevel="0" collapsed="false">
      <c r="A1105" s="183" t="s">
        <v>2099</v>
      </c>
      <c r="B1105" s="184" t="s">
        <v>1028</v>
      </c>
      <c r="C1105" s="183" t="s">
        <v>1029</v>
      </c>
      <c r="D1105" s="184" t="s">
        <v>1030</v>
      </c>
      <c r="E1105" s="185" t="s">
        <v>1031</v>
      </c>
      <c r="F1105" s="197" t="s">
        <v>1032</v>
      </c>
      <c r="G1105" s="197" t="s">
        <v>1033</v>
      </c>
      <c r="H1105" s="206"/>
      <c r="I1105" s="206"/>
      <c r="J1105" s="206"/>
      <c r="K1105" s="206"/>
      <c r="L1105" s="206"/>
      <c r="M1105" s="206"/>
      <c r="N1105" s="206"/>
      <c r="O1105" s="206"/>
      <c r="P1105" s="206"/>
      <c r="Q1105" s="206"/>
      <c r="R1105" s="206"/>
      <c r="S1105" s="206"/>
      <c r="T1105" s="206"/>
      <c r="U1105" s="206"/>
      <c r="V1105" s="206"/>
      <c r="W1105" s="206"/>
      <c r="X1105" s="206"/>
      <c r="Y1105" s="206"/>
      <c r="Z1105" s="206"/>
    </row>
    <row r="1106" customFormat="false" ht="15" hidden="false" customHeight="false" outlineLevel="0" collapsed="false">
      <c r="A1106" s="189" t="s">
        <v>1034</v>
      </c>
      <c r="B1106" s="190" t="s">
        <v>2100</v>
      </c>
      <c r="C1106" s="189" t="s">
        <v>2101</v>
      </c>
      <c r="D1106" s="190" t="s">
        <v>7</v>
      </c>
      <c r="E1106" s="191" t="n">
        <v>1</v>
      </c>
      <c r="F1106" s="192" t="n">
        <v>6.24</v>
      </c>
      <c r="G1106" s="192" t="n">
        <v>6.24</v>
      </c>
      <c r="H1106" s="206"/>
      <c r="I1106" s="206"/>
      <c r="J1106" s="206"/>
      <c r="K1106" s="206"/>
      <c r="L1106" s="206"/>
      <c r="M1106" s="206"/>
      <c r="N1106" s="206"/>
      <c r="O1106" s="206"/>
      <c r="P1106" s="206"/>
      <c r="Q1106" s="206"/>
      <c r="R1106" s="206"/>
      <c r="S1106" s="206"/>
      <c r="T1106" s="206"/>
      <c r="U1106" s="206"/>
      <c r="V1106" s="206"/>
      <c r="W1106" s="206"/>
      <c r="X1106" s="206"/>
      <c r="Y1106" s="206"/>
      <c r="Z1106" s="206"/>
    </row>
    <row r="1107" customFormat="false" ht="15" hidden="false" customHeight="false" outlineLevel="0" collapsed="false">
      <c r="A1107" s="198" t="s">
        <v>1040</v>
      </c>
      <c r="B1107" s="199" t="s">
        <v>1917</v>
      </c>
      <c r="C1107" s="198" t="s">
        <v>1918</v>
      </c>
      <c r="D1107" s="199" t="s">
        <v>25</v>
      </c>
      <c r="E1107" s="200" t="n">
        <v>0.1</v>
      </c>
      <c r="F1107" s="201" t="n">
        <v>17.45</v>
      </c>
      <c r="G1107" s="201" t="n">
        <v>1.74</v>
      </c>
      <c r="H1107" s="206"/>
      <c r="I1107" s="206"/>
      <c r="J1107" s="206"/>
      <c r="K1107" s="206"/>
      <c r="L1107" s="206"/>
      <c r="M1107" s="206"/>
      <c r="N1107" s="206"/>
      <c r="O1107" s="206"/>
      <c r="P1107" s="206"/>
      <c r="Q1107" s="206"/>
      <c r="R1107" s="206"/>
      <c r="S1107" s="206"/>
      <c r="T1107" s="206"/>
      <c r="U1107" s="206"/>
      <c r="V1107" s="206"/>
      <c r="W1107" s="206"/>
      <c r="X1107" s="206"/>
      <c r="Y1107" s="206"/>
      <c r="Z1107" s="206"/>
    </row>
    <row r="1108" customFormat="false" ht="15" hidden="false" customHeight="false" outlineLevel="0" collapsed="false">
      <c r="A1108" s="198" t="s">
        <v>1040</v>
      </c>
      <c r="B1108" s="199" t="s">
        <v>1812</v>
      </c>
      <c r="C1108" s="198" t="s">
        <v>1813</v>
      </c>
      <c r="D1108" s="199" t="s">
        <v>25</v>
      </c>
      <c r="E1108" s="200" t="n">
        <v>0.1</v>
      </c>
      <c r="F1108" s="201" t="n">
        <v>21.76</v>
      </c>
      <c r="G1108" s="201" t="n">
        <v>2.17</v>
      </c>
      <c r="H1108" s="206"/>
      <c r="I1108" s="206"/>
      <c r="J1108" s="206"/>
      <c r="K1108" s="206"/>
      <c r="L1108" s="206"/>
      <c r="M1108" s="206"/>
      <c r="N1108" s="206"/>
      <c r="O1108" s="206"/>
      <c r="P1108" s="206"/>
      <c r="Q1108" s="206"/>
      <c r="R1108" s="206"/>
      <c r="S1108" s="206"/>
      <c r="T1108" s="206"/>
      <c r="U1108" s="206"/>
      <c r="V1108" s="206"/>
      <c r="W1108" s="206"/>
      <c r="X1108" s="206"/>
      <c r="Y1108" s="206"/>
      <c r="Z1108" s="206"/>
    </row>
    <row r="1109" customFormat="false" ht="15" hidden="false" customHeight="false" outlineLevel="0" collapsed="false">
      <c r="A1109" s="202" t="s">
        <v>1043</v>
      </c>
      <c r="B1109" s="203" t="s">
        <v>2102</v>
      </c>
      <c r="C1109" s="202" t="s">
        <v>2103</v>
      </c>
      <c r="D1109" s="203" t="s">
        <v>7</v>
      </c>
      <c r="E1109" s="204" t="n">
        <v>1</v>
      </c>
      <c r="F1109" s="205" t="n">
        <v>1.28</v>
      </c>
      <c r="G1109" s="205" t="n">
        <v>1.28</v>
      </c>
      <c r="H1109" s="206"/>
      <c r="I1109" s="206"/>
      <c r="J1109" s="206"/>
      <c r="K1109" s="206"/>
      <c r="L1109" s="206"/>
      <c r="M1109" s="206"/>
      <c r="N1109" s="206"/>
      <c r="O1109" s="206"/>
      <c r="P1109" s="206"/>
      <c r="Q1109" s="206"/>
      <c r="R1109" s="206"/>
      <c r="S1109" s="206"/>
      <c r="T1109" s="206"/>
      <c r="U1109" s="206"/>
      <c r="V1109" s="206"/>
      <c r="W1109" s="206"/>
      <c r="X1109" s="206"/>
      <c r="Y1109" s="206"/>
      <c r="Z1109" s="206"/>
    </row>
    <row r="1110" customFormat="false" ht="15" hidden="false" customHeight="false" outlineLevel="0" collapsed="false">
      <c r="A1110" s="202" t="s">
        <v>1043</v>
      </c>
      <c r="B1110" s="203" t="s">
        <v>2070</v>
      </c>
      <c r="C1110" s="202" t="s">
        <v>2071</v>
      </c>
      <c r="D1110" s="203" t="s">
        <v>7</v>
      </c>
      <c r="E1110" s="204" t="n">
        <v>0.007</v>
      </c>
      <c r="F1110" s="205" t="n">
        <v>59.63</v>
      </c>
      <c r="G1110" s="205" t="n">
        <v>0.41</v>
      </c>
      <c r="H1110" s="206"/>
      <c r="I1110" s="206"/>
      <c r="J1110" s="206"/>
      <c r="K1110" s="206"/>
      <c r="L1110" s="206"/>
      <c r="M1110" s="206"/>
      <c r="N1110" s="206"/>
      <c r="O1110" s="206"/>
      <c r="P1110" s="206"/>
      <c r="Q1110" s="206"/>
      <c r="R1110" s="206"/>
      <c r="S1110" s="206"/>
      <c r="T1110" s="206"/>
      <c r="U1110" s="206"/>
      <c r="V1110" s="206"/>
      <c r="W1110" s="206"/>
      <c r="X1110" s="206"/>
      <c r="Y1110" s="206"/>
      <c r="Z1110" s="206"/>
    </row>
    <row r="1111" customFormat="false" ht="15" hidden="false" customHeight="false" outlineLevel="0" collapsed="false">
      <c r="A1111" s="202" t="s">
        <v>1043</v>
      </c>
      <c r="B1111" s="203" t="s">
        <v>2074</v>
      </c>
      <c r="C1111" s="202" t="s">
        <v>2075</v>
      </c>
      <c r="D1111" s="203" t="s">
        <v>7</v>
      </c>
      <c r="E1111" s="204" t="n">
        <v>0.05</v>
      </c>
      <c r="F1111" s="205" t="n">
        <v>2.06</v>
      </c>
      <c r="G1111" s="205" t="n">
        <v>0.1</v>
      </c>
      <c r="H1111" s="206"/>
      <c r="I1111" s="206"/>
      <c r="J1111" s="206"/>
      <c r="K1111" s="206"/>
      <c r="L1111" s="206"/>
      <c r="M1111" s="206"/>
      <c r="N1111" s="206"/>
      <c r="O1111" s="206"/>
      <c r="P1111" s="206"/>
      <c r="Q1111" s="206"/>
      <c r="R1111" s="206"/>
      <c r="S1111" s="206"/>
      <c r="T1111" s="206"/>
      <c r="U1111" s="206"/>
      <c r="V1111" s="206"/>
      <c r="W1111" s="206"/>
      <c r="X1111" s="206"/>
      <c r="Y1111" s="206"/>
      <c r="Z1111" s="206"/>
    </row>
    <row r="1112" customFormat="false" ht="15" hidden="false" customHeight="false" outlineLevel="0" collapsed="false">
      <c r="A1112" s="202" t="s">
        <v>1043</v>
      </c>
      <c r="B1112" s="203" t="s">
        <v>2076</v>
      </c>
      <c r="C1112" s="202" t="s">
        <v>2077</v>
      </c>
      <c r="D1112" s="203" t="s">
        <v>7</v>
      </c>
      <c r="E1112" s="204" t="n">
        <v>0.008</v>
      </c>
      <c r="F1112" s="205" t="n">
        <v>67.56</v>
      </c>
      <c r="G1112" s="205" t="n">
        <v>0.54</v>
      </c>
      <c r="H1112" s="206"/>
      <c r="I1112" s="206"/>
      <c r="J1112" s="206"/>
      <c r="K1112" s="206"/>
      <c r="L1112" s="206"/>
      <c r="M1112" s="206"/>
      <c r="N1112" s="206"/>
      <c r="O1112" s="206"/>
      <c r="P1112" s="206"/>
      <c r="Q1112" s="206"/>
      <c r="R1112" s="206"/>
      <c r="S1112" s="206"/>
      <c r="T1112" s="206"/>
      <c r="U1112" s="206"/>
      <c r="V1112" s="206"/>
      <c r="W1112" s="206"/>
      <c r="X1112" s="206"/>
      <c r="Y1112" s="206"/>
      <c r="Z1112" s="206"/>
    </row>
    <row r="1113" customFormat="false" ht="15" hidden="false" customHeight="false" outlineLevel="0" collapsed="false">
      <c r="A1113" s="193"/>
      <c r="B1113" s="194"/>
      <c r="C1113" s="193"/>
      <c r="D1113" s="193"/>
      <c r="E1113" s="195"/>
      <c r="F1113" s="196"/>
      <c r="G1113" s="196"/>
      <c r="H1113" s="206"/>
      <c r="I1113" s="206"/>
      <c r="J1113" s="206"/>
      <c r="K1113" s="206"/>
      <c r="L1113" s="206"/>
      <c r="M1113" s="206"/>
      <c r="N1113" s="206"/>
      <c r="O1113" s="206"/>
      <c r="P1113" s="206"/>
      <c r="Q1113" s="206"/>
      <c r="R1113" s="206"/>
      <c r="S1113" s="206"/>
      <c r="T1113" s="206"/>
      <c r="U1113" s="206"/>
      <c r="V1113" s="206"/>
      <c r="W1113" s="206"/>
      <c r="X1113" s="206"/>
      <c r="Y1113" s="206"/>
      <c r="Z1113" s="206"/>
    </row>
    <row r="1114" customFormat="false" ht="15" hidden="false" customHeight="false" outlineLevel="0" collapsed="false">
      <c r="A1114" s="183" t="s">
        <v>2104</v>
      </c>
      <c r="B1114" s="184" t="s">
        <v>1028</v>
      </c>
      <c r="C1114" s="183" t="s">
        <v>1029</v>
      </c>
      <c r="D1114" s="184" t="s">
        <v>1030</v>
      </c>
      <c r="E1114" s="185" t="s">
        <v>1031</v>
      </c>
      <c r="F1114" s="197" t="s">
        <v>1032</v>
      </c>
      <c r="G1114" s="197" t="s">
        <v>1033</v>
      </c>
      <c r="H1114" s="206"/>
      <c r="I1114" s="206"/>
      <c r="J1114" s="206"/>
      <c r="K1114" s="206"/>
      <c r="L1114" s="206"/>
      <c r="M1114" s="206"/>
      <c r="N1114" s="206"/>
      <c r="O1114" s="206"/>
      <c r="P1114" s="206"/>
      <c r="Q1114" s="206"/>
      <c r="R1114" s="206"/>
      <c r="S1114" s="206"/>
      <c r="T1114" s="206"/>
      <c r="U1114" s="206"/>
      <c r="V1114" s="206"/>
      <c r="W1114" s="206"/>
      <c r="X1114" s="206"/>
      <c r="Y1114" s="206"/>
      <c r="Z1114" s="206"/>
    </row>
    <row r="1115" customFormat="false" ht="15" hidden="false" customHeight="false" outlineLevel="0" collapsed="false">
      <c r="A1115" s="189" t="s">
        <v>1034</v>
      </c>
      <c r="B1115" s="190" t="s">
        <v>2105</v>
      </c>
      <c r="C1115" s="189" t="s">
        <v>2106</v>
      </c>
      <c r="D1115" s="190" t="s">
        <v>7</v>
      </c>
      <c r="E1115" s="191" t="n">
        <v>1</v>
      </c>
      <c r="F1115" s="192" t="n">
        <v>8.7</v>
      </c>
      <c r="G1115" s="192" t="n">
        <v>8.7</v>
      </c>
      <c r="H1115" s="206"/>
      <c r="I1115" s="206"/>
      <c r="J1115" s="206"/>
      <c r="K1115" s="206"/>
      <c r="L1115" s="206"/>
      <c r="M1115" s="206"/>
      <c r="N1115" s="206"/>
      <c r="O1115" s="206"/>
      <c r="P1115" s="206"/>
      <c r="Q1115" s="206"/>
      <c r="R1115" s="206"/>
      <c r="S1115" s="206"/>
      <c r="T1115" s="206"/>
      <c r="U1115" s="206"/>
      <c r="V1115" s="206"/>
      <c r="W1115" s="206"/>
      <c r="X1115" s="206"/>
      <c r="Y1115" s="206"/>
      <c r="Z1115" s="206"/>
    </row>
    <row r="1116" customFormat="false" ht="15" hidden="false" customHeight="false" outlineLevel="0" collapsed="false">
      <c r="A1116" s="198" t="s">
        <v>1040</v>
      </c>
      <c r="B1116" s="199" t="s">
        <v>1917</v>
      </c>
      <c r="C1116" s="198" t="s">
        <v>1918</v>
      </c>
      <c r="D1116" s="199" t="s">
        <v>25</v>
      </c>
      <c r="E1116" s="200" t="n">
        <v>0.119</v>
      </c>
      <c r="F1116" s="201" t="n">
        <v>17.45</v>
      </c>
      <c r="G1116" s="201" t="n">
        <v>2.07</v>
      </c>
      <c r="H1116" s="206"/>
      <c r="I1116" s="206"/>
      <c r="J1116" s="206"/>
      <c r="K1116" s="206"/>
      <c r="L1116" s="206"/>
      <c r="M1116" s="206"/>
      <c r="N1116" s="206"/>
      <c r="O1116" s="206"/>
      <c r="P1116" s="206"/>
      <c r="Q1116" s="206"/>
      <c r="R1116" s="206"/>
      <c r="S1116" s="206"/>
      <c r="T1116" s="206"/>
      <c r="U1116" s="206"/>
      <c r="V1116" s="206"/>
      <c r="W1116" s="206"/>
      <c r="X1116" s="206"/>
      <c r="Y1116" s="206"/>
      <c r="Z1116" s="206"/>
    </row>
    <row r="1117" customFormat="false" ht="15" hidden="false" customHeight="false" outlineLevel="0" collapsed="false">
      <c r="A1117" s="198" t="s">
        <v>1040</v>
      </c>
      <c r="B1117" s="199" t="s">
        <v>1812</v>
      </c>
      <c r="C1117" s="198" t="s">
        <v>1813</v>
      </c>
      <c r="D1117" s="199" t="s">
        <v>25</v>
      </c>
      <c r="E1117" s="200" t="n">
        <v>0.119</v>
      </c>
      <c r="F1117" s="201" t="n">
        <v>21.76</v>
      </c>
      <c r="G1117" s="201" t="n">
        <v>2.58</v>
      </c>
      <c r="H1117" s="206"/>
      <c r="I1117" s="206"/>
      <c r="J1117" s="206"/>
      <c r="K1117" s="206"/>
      <c r="L1117" s="206"/>
      <c r="M1117" s="206"/>
      <c r="N1117" s="206"/>
      <c r="O1117" s="206"/>
      <c r="P1117" s="206"/>
      <c r="Q1117" s="206"/>
      <c r="R1117" s="206"/>
      <c r="S1117" s="206"/>
      <c r="T1117" s="206"/>
      <c r="U1117" s="206"/>
      <c r="V1117" s="206"/>
      <c r="W1117" s="206"/>
      <c r="X1117" s="206"/>
      <c r="Y1117" s="206"/>
      <c r="Z1117" s="206"/>
    </row>
    <row r="1118" customFormat="false" ht="15" hidden="false" customHeight="false" outlineLevel="0" collapsed="false">
      <c r="A1118" s="202" t="s">
        <v>1043</v>
      </c>
      <c r="B1118" s="203" t="s">
        <v>2107</v>
      </c>
      <c r="C1118" s="202" t="s">
        <v>2108</v>
      </c>
      <c r="D1118" s="203" t="s">
        <v>7</v>
      </c>
      <c r="E1118" s="204" t="n">
        <v>1</v>
      </c>
      <c r="F1118" s="205" t="n">
        <v>2.66</v>
      </c>
      <c r="G1118" s="205" t="n">
        <v>2.66</v>
      </c>
      <c r="H1118" s="206"/>
      <c r="I1118" s="206"/>
      <c r="J1118" s="206"/>
      <c r="K1118" s="206"/>
      <c r="L1118" s="206"/>
      <c r="M1118" s="206"/>
      <c r="N1118" s="206"/>
      <c r="O1118" s="206"/>
      <c r="P1118" s="206"/>
      <c r="Q1118" s="206"/>
      <c r="R1118" s="206"/>
      <c r="S1118" s="206"/>
      <c r="T1118" s="206"/>
      <c r="U1118" s="206"/>
      <c r="V1118" s="206"/>
      <c r="W1118" s="206"/>
      <c r="X1118" s="206"/>
      <c r="Y1118" s="206"/>
      <c r="Z1118" s="206"/>
    </row>
    <row r="1119" customFormat="false" ht="15" hidden="false" customHeight="false" outlineLevel="0" collapsed="false">
      <c r="A1119" s="202" t="s">
        <v>1043</v>
      </c>
      <c r="B1119" s="203" t="s">
        <v>2070</v>
      </c>
      <c r="C1119" s="202" t="s">
        <v>2071</v>
      </c>
      <c r="D1119" s="203" t="s">
        <v>7</v>
      </c>
      <c r="E1119" s="204" t="n">
        <v>0.009</v>
      </c>
      <c r="F1119" s="205" t="n">
        <v>59.63</v>
      </c>
      <c r="G1119" s="205" t="n">
        <v>0.53</v>
      </c>
      <c r="H1119" s="206"/>
      <c r="I1119" s="206"/>
      <c r="J1119" s="206"/>
      <c r="K1119" s="206"/>
      <c r="L1119" s="206"/>
      <c r="M1119" s="206"/>
      <c r="N1119" s="206"/>
      <c r="O1119" s="206"/>
      <c r="P1119" s="206"/>
      <c r="Q1119" s="206"/>
      <c r="R1119" s="206"/>
      <c r="S1119" s="206"/>
      <c r="T1119" s="206"/>
      <c r="U1119" s="206"/>
      <c r="V1119" s="206"/>
      <c r="W1119" s="206"/>
      <c r="X1119" s="206"/>
      <c r="Y1119" s="206"/>
      <c r="Z1119" s="206"/>
    </row>
    <row r="1120" customFormat="false" ht="15" hidden="false" customHeight="false" outlineLevel="0" collapsed="false">
      <c r="A1120" s="202" t="s">
        <v>1043</v>
      </c>
      <c r="B1120" s="203" t="s">
        <v>2074</v>
      </c>
      <c r="C1120" s="202" t="s">
        <v>2075</v>
      </c>
      <c r="D1120" s="203" t="s">
        <v>7</v>
      </c>
      <c r="E1120" s="204" t="n">
        <v>0.06</v>
      </c>
      <c r="F1120" s="205" t="n">
        <v>2.06</v>
      </c>
      <c r="G1120" s="205" t="n">
        <v>0.12</v>
      </c>
      <c r="H1120" s="206"/>
      <c r="I1120" s="206"/>
      <c r="J1120" s="206"/>
      <c r="K1120" s="206"/>
      <c r="L1120" s="206"/>
      <c r="M1120" s="206"/>
      <c r="N1120" s="206"/>
      <c r="O1120" s="206"/>
      <c r="P1120" s="206"/>
      <c r="Q1120" s="206"/>
      <c r="R1120" s="206"/>
      <c r="S1120" s="206"/>
      <c r="T1120" s="206"/>
      <c r="U1120" s="206"/>
      <c r="V1120" s="206"/>
      <c r="W1120" s="206"/>
      <c r="X1120" s="206"/>
      <c r="Y1120" s="206"/>
      <c r="Z1120" s="206"/>
    </row>
    <row r="1121" customFormat="false" ht="15" hidden="false" customHeight="false" outlineLevel="0" collapsed="false">
      <c r="A1121" s="202" t="s">
        <v>1043</v>
      </c>
      <c r="B1121" s="203" t="s">
        <v>2076</v>
      </c>
      <c r="C1121" s="202" t="s">
        <v>2077</v>
      </c>
      <c r="D1121" s="203" t="s">
        <v>7</v>
      </c>
      <c r="E1121" s="204" t="n">
        <v>0.011</v>
      </c>
      <c r="F1121" s="205" t="n">
        <v>67.56</v>
      </c>
      <c r="G1121" s="205" t="n">
        <v>0.74</v>
      </c>
      <c r="H1121" s="206"/>
      <c r="I1121" s="206"/>
      <c r="J1121" s="206"/>
      <c r="K1121" s="206"/>
      <c r="L1121" s="206"/>
      <c r="M1121" s="206"/>
      <c r="N1121" s="206"/>
      <c r="O1121" s="206"/>
      <c r="P1121" s="206"/>
      <c r="Q1121" s="206"/>
      <c r="R1121" s="206"/>
      <c r="S1121" s="206"/>
      <c r="T1121" s="206"/>
      <c r="U1121" s="206"/>
      <c r="V1121" s="206"/>
      <c r="W1121" s="206"/>
      <c r="X1121" s="206"/>
      <c r="Y1121" s="206"/>
      <c r="Z1121" s="206"/>
    </row>
    <row r="1122" customFormat="false" ht="15" hidden="false" customHeight="false" outlineLevel="0" collapsed="false">
      <c r="A1122" s="193"/>
      <c r="B1122" s="194"/>
      <c r="C1122" s="193"/>
      <c r="D1122" s="193"/>
      <c r="E1122" s="195"/>
      <c r="F1122" s="196"/>
      <c r="G1122" s="196"/>
      <c r="H1122" s="206"/>
      <c r="I1122" s="206"/>
      <c r="J1122" s="206"/>
      <c r="K1122" s="206"/>
      <c r="L1122" s="206"/>
      <c r="M1122" s="206"/>
      <c r="N1122" s="206"/>
      <c r="O1122" s="206"/>
      <c r="P1122" s="206"/>
      <c r="Q1122" s="206"/>
      <c r="R1122" s="206"/>
      <c r="S1122" s="206"/>
      <c r="T1122" s="206"/>
      <c r="U1122" s="206"/>
      <c r="V1122" s="206"/>
      <c r="W1122" s="206"/>
      <c r="X1122" s="206"/>
      <c r="Y1122" s="206"/>
      <c r="Z1122" s="206"/>
    </row>
    <row r="1123" customFormat="false" ht="15" hidden="false" customHeight="false" outlineLevel="0" collapsed="false">
      <c r="A1123" s="183" t="s">
        <v>2109</v>
      </c>
      <c r="B1123" s="184" t="s">
        <v>1028</v>
      </c>
      <c r="C1123" s="183" t="s">
        <v>1029</v>
      </c>
      <c r="D1123" s="184" t="s">
        <v>1030</v>
      </c>
      <c r="E1123" s="185" t="s">
        <v>1031</v>
      </c>
      <c r="F1123" s="197" t="s">
        <v>1032</v>
      </c>
      <c r="G1123" s="197" t="s">
        <v>1033</v>
      </c>
      <c r="H1123" s="206"/>
      <c r="I1123" s="206"/>
      <c r="J1123" s="206"/>
      <c r="K1123" s="206"/>
      <c r="L1123" s="206"/>
      <c r="M1123" s="206"/>
      <c r="N1123" s="206"/>
      <c r="O1123" s="206"/>
      <c r="P1123" s="206"/>
      <c r="Q1123" s="206"/>
      <c r="R1123" s="206"/>
      <c r="S1123" s="206"/>
      <c r="T1123" s="206"/>
      <c r="U1123" s="206"/>
      <c r="V1123" s="206"/>
      <c r="W1123" s="206"/>
      <c r="X1123" s="206"/>
      <c r="Y1123" s="206"/>
      <c r="Z1123" s="206"/>
    </row>
    <row r="1124" customFormat="false" ht="15" hidden="false" customHeight="false" outlineLevel="0" collapsed="false">
      <c r="A1124" s="189" t="s">
        <v>1034</v>
      </c>
      <c r="B1124" s="190" t="s">
        <v>2110</v>
      </c>
      <c r="C1124" s="189" t="s">
        <v>2111</v>
      </c>
      <c r="D1124" s="190" t="s">
        <v>7</v>
      </c>
      <c r="E1124" s="191" t="n">
        <v>1</v>
      </c>
      <c r="F1124" s="192" t="n">
        <v>23.24</v>
      </c>
      <c r="G1124" s="192" t="n">
        <v>23.24</v>
      </c>
      <c r="H1124" s="206"/>
      <c r="I1124" s="206"/>
      <c r="J1124" s="206"/>
      <c r="K1124" s="206"/>
      <c r="L1124" s="206"/>
      <c r="M1124" s="206"/>
      <c r="N1124" s="206"/>
      <c r="O1124" s="206"/>
      <c r="P1124" s="206"/>
      <c r="Q1124" s="206"/>
      <c r="R1124" s="206"/>
      <c r="S1124" s="206"/>
      <c r="T1124" s="206"/>
      <c r="U1124" s="206"/>
      <c r="V1124" s="206"/>
      <c r="W1124" s="206"/>
      <c r="X1124" s="206"/>
      <c r="Y1124" s="206"/>
      <c r="Z1124" s="206"/>
    </row>
    <row r="1125" customFormat="false" ht="15" hidden="false" customHeight="false" outlineLevel="0" collapsed="false">
      <c r="A1125" s="198" t="s">
        <v>1040</v>
      </c>
      <c r="B1125" s="199" t="s">
        <v>1917</v>
      </c>
      <c r="C1125" s="198" t="s">
        <v>1918</v>
      </c>
      <c r="D1125" s="199" t="s">
        <v>25</v>
      </c>
      <c r="E1125" s="200" t="n">
        <v>0.136</v>
      </c>
      <c r="F1125" s="201" t="n">
        <v>17.45</v>
      </c>
      <c r="G1125" s="201" t="n">
        <v>2.37</v>
      </c>
      <c r="H1125" s="206"/>
      <c r="I1125" s="206"/>
      <c r="J1125" s="206"/>
      <c r="K1125" s="206"/>
      <c r="L1125" s="206"/>
      <c r="M1125" s="206"/>
      <c r="N1125" s="206"/>
      <c r="O1125" s="206"/>
      <c r="P1125" s="206"/>
      <c r="Q1125" s="206"/>
      <c r="R1125" s="206"/>
      <c r="S1125" s="206"/>
      <c r="T1125" s="206"/>
      <c r="U1125" s="206"/>
      <c r="V1125" s="206"/>
      <c r="W1125" s="206"/>
      <c r="X1125" s="206"/>
      <c r="Y1125" s="206"/>
      <c r="Z1125" s="206"/>
    </row>
    <row r="1126" customFormat="false" ht="15" hidden="false" customHeight="false" outlineLevel="0" collapsed="false">
      <c r="A1126" s="198" t="s">
        <v>1040</v>
      </c>
      <c r="B1126" s="199" t="s">
        <v>1812</v>
      </c>
      <c r="C1126" s="198" t="s">
        <v>1813</v>
      </c>
      <c r="D1126" s="199" t="s">
        <v>25</v>
      </c>
      <c r="E1126" s="200" t="n">
        <v>0.136</v>
      </c>
      <c r="F1126" s="201" t="n">
        <v>21.76</v>
      </c>
      <c r="G1126" s="201" t="n">
        <v>2.95</v>
      </c>
      <c r="H1126" s="206"/>
      <c r="I1126" s="206"/>
      <c r="J1126" s="206"/>
      <c r="K1126" s="206"/>
      <c r="L1126" s="206"/>
      <c r="M1126" s="206"/>
      <c r="N1126" s="206"/>
      <c r="O1126" s="206"/>
      <c r="P1126" s="206"/>
      <c r="Q1126" s="206"/>
      <c r="R1126" s="206"/>
      <c r="S1126" s="206"/>
      <c r="T1126" s="206"/>
      <c r="U1126" s="206"/>
      <c r="V1126" s="206"/>
      <c r="W1126" s="206"/>
      <c r="X1126" s="206"/>
      <c r="Y1126" s="206"/>
      <c r="Z1126" s="206"/>
    </row>
    <row r="1127" customFormat="false" ht="15" hidden="false" customHeight="false" outlineLevel="0" collapsed="false">
      <c r="A1127" s="202" t="s">
        <v>1043</v>
      </c>
      <c r="B1127" s="203" t="s">
        <v>2112</v>
      </c>
      <c r="C1127" s="202" t="s">
        <v>2113</v>
      </c>
      <c r="D1127" s="203" t="s">
        <v>7</v>
      </c>
      <c r="E1127" s="204" t="n">
        <v>0.046</v>
      </c>
      <c r="F1127" s="205" t="n">
        <v>16.27</v>
      </c>
      <c r="G1127" s="205" t="n">
        <v>16.27</v>
      </c>
      <c r="H1127" s="206"/>
      <c r="I1127" s="206"/>
      <c r="J1127" s="206"/>
      <c r="K1127" s="206"/>
      <c r="L1127" s="206"/>
      <c r="M1127" s="206"/>
      <c r="N1127" s="206"/>
      <c r="O1127" s="206"/>
      <c r="P1127" s="206"/>
      <c r="Q1127" s="206"/>
      <c r="R1127" s="206"/>
      <c r="S1127" s="206"/>
      <c r="T1127" s="206"/>
      <c r="U1127" s="206"/>
      <c r="V1127" s="206"/>
      <c r="W1127" s="206"/>
      <c r="X1127" s="206"/>
      <c r="Y1127" s="206"/>
      <c r="Z1127" s="206"/>
    </row>
    <row r="1128" customFormat="false" ht="15" hidden="false" customHeight="false" outlineLevel="0" collapsed="false">
      <c r="A1128" s="202" t="s">
        <v>1043</v>
      </c>
      <c r="B1128" s="203" t="s">
        <v>2114</v>
      </c>
      <c r="C1128" s="202" t="s">
        <v>2115</v>
      </c>
      <c r="D1128" s="203" t="s">
        <v>7</v>
      </c>
      <c r="E1128" s="204" t="n">
        <v>1</v>
      </c>
      <c r="F1128" s="205" t="n">
        <v>19.46</v>
      </c>
      <c r="G1128" s="205" t="n">
        <v>0.89</v>
      </c>
      <c r="H1128" s="206"/>
      <c r="I1128" s="206"/>
      <c r="J1128" s="206"/>
      <c r="K1128" s="206"/>
      <c r="L1128" s="206"/>
      <c r="M1128" s="206"/>
      <c r="N1128" s="206"/>
      <c r="O1128" s="206"/>
      <c r="P1128" s="206"/>
      <c r="Q1128" s="206"/>
      <c r="R1128" s="206"/>
      <c r="S1128" s="206"/>
      <c r="T1128" s="206"/>
      <c r="U1128" s="206"/>
      <c r="V1128" s="206"/>
      <c r="W1128" s="206"/>
      <c r="X1128" s="206"/>
      <c r="Y1128" s="206"/>
      <c r="Z1128" s="206"/>
    </row>
    <row r="1129" customFormat="false" ht="15" hidden="false" customHeight="false" outlineLevel="0" collapsed="false">
      <c r="A1129" s="202" t="s">
        <v>1043</v>
      </c>
      <c r="B1129" s="203" t="s">
        <v>2074</v>
      </c>
      <c r="C1129" s="202" t="s">
        <v>2075</v>
      </c>
      <c r="D1129" s="203" t="s">
        <v>7</v>
      </c>
      <c r="E1129" s="204" t="n">
        <v>0.014</v>
      </c>
      <c r="F1129" s="205" t="n">
        <v>2.06</v>
      </c>
      <c r="G1129" s="205" t="n">
        <v>0.02</v>
      </c>
      <c r="H1129" s="206"/>
      <c r="I1129" s="206"/>
      <c r="J1129" s="206"/>
      <c r="K1129" s="206"/>
      <c r="L1129" s="206"/>
      <c r="M1129" s="206"/>
      <c r="N1129" s="206"/>
      <c r="O1129" s="206"/>
      <c r="P1129" s="206"/>
      <c r="Q1129" s="206"/>
      <c r="R1129" s="206"/>
      <c r="S1129" s="206"/>
      <c r="T1129" s="206"/>
      <c r="U1129" s="206"/>
      <c r="V1129" s="206"/>
      <c r="W1129" s="206"/>
      <c r="X1129" s="206"/>
      <c r="Y1129" s="206"/>
      <c r="Z1129" s="206"/>
    </row>
    <row r="1130" customFormat="false" ht="15" hidden="false" customHeight="false" outlineLevel="0" collapsed="false">
      <c r="A1130" s="202" t="s">
        <v>1043</v>
      </c>
      <c r="B1130" s="203" t="s">
        <v>2076</v>
      </c>
      <c r="C1130" s="202" t="s">
        <v>2077</v>
      </c>
      <c r="D1130" s="203" t="s">
        <v>7</v>
      </c>
      <c r="E1130" s="204" t="n">
        <v>0.011</v>
      </c>
      <c r="F1130" s="205" t="n">
        <v>67.56</v>
      </c>
      <c r="G1130" s="205" t="n">
        <v>0.74</v>
      </c>
      <c r="H1130" s="206"/>
      <c r="I1130" s="206"/>
      <c r="J1130" s="206"/>
      <c r="K1130" s="206"/>
      <c r="L1130" s="206"/>
      <c r="M1130" s="206"/>
      <c r="N1130" s="206"/>
      <c r="O1130" s="206"/>
      <c r="P1130" s="206"/>
      <c r="Q1130" s="206"/>
      <c r="R1130" s="206"/>
      <c r="S1130" s="206"/>
      <c r="T1130" s="206"/>
      <c r="U1130" s="206"/>
      <c r="V1130" s="206"/>
      <c r="W1130" s="206"/>
      <c r="X1130" s="206"/>
      <c r="Y1130" s="206"/>
      <c r="Z1130" s="206"/>
    </row>
    <row r="1131" customFormat="false" ht="15" hidden="false" customHeight="false" outlineLevel="0" collapsed="false">
      <c r="A1131" s="193"/>
      <c r="B1131" s="194"/>
      <c r="C1131" s="193"/>
      <c r="D1131" s="193"/>
      <c r="E1131" s="195"/>
      <c r="F1131" s="196"/>
      <c r="G1131" s="196"/>
      <c r="H1131" s="206"/>
      <c r="I1131" s="206"/>
      <c r="J1131" s="206"/>
      <c r="K1131" s="206"/>
      <c r="L1131" s="206"/>
      <c r="M1131" s="206"/>
      <c r="N1131" s="206"/>
      <c r="O1131" s="206"/>
      <c r="P1131" s="206"/>
      <c r="Q1131" s="206"/>
      <c r="R1131" s="206"/>
      <c r="S1131" s="206"/>
      <c r="T1131" s="206"/>
      <c r="U1131" s="206"/>
      <c r="V1131" s="206"/>
      <c r="W1131" s="206"/>
      <c r="X1131" s="206"/>
      <c r="Y1131" s="206"/>
      <c r="Z1131" s="206"/>
    </row>
    <row r="1132" customFormat="false" ht="15" hidden="false" customHeight="false" outlineLevel="0" collapsed="false">
      <c r="A1132" s="183" t="s">
        <v>2116</v>
      </c>
      <c r="B1132" s="184" t="s">
        <v>1028</v>
      </c>
      <c r="C1132" s="183" t="s">
        <v>1029</v>
      </c>
      <c r="D1132" s="184" t="s">
        <v>1030</v>
      </c>
      <c r="E1132" s="185" t="s">
        <v>1031</v>
      </c>
      <c r="F1132" s="197" t="s">
        <v>1032</v>
      </c>
      <c r="G1132" s="197" t="s">
        <v>1033</v>
      </c>
      <c r="H1132" s="206"/>
      <c r="I1132" s="206"/>
      <c r="J1132" s="206"/>
      <c r="K1132" s="206"/>
      <c r="L1132" s="206"/>
      <c r="M1132" s="206"/>
      <c r="N1132" s="206"/>
      <c r="O1132" s="206"/>
      <c r="P1132" s="206"/>
      <c r="Q1132" s="206"/>
      <c r="R1132" s="206"/>
      <c r="S1132" s="206"/>
      <c r="T1132" s="206"/>
      <c r="U1132" s="206"/>
      <c r="V1132" s="206"/>
      <c r="W1132" s="206"/>
      <c r="X1132" s="206"/>
      <c r="Y1132" s="206"/>
      <c r="Z1132" s="206"/>
    </row>
    <row r="1133" customFormat="false" ht="15" hidden="false" customHeight="false" outlineLevel="0" collapsed="false">
      <c r="A1133" s="189" t="s">
        <v>1034</v>
      </c>
      <c r="B1133" s="190" t="s">
        <v>2117</v>
      </c>
      <c r="C1133" s="189" t="s">
        <v>2118</v>
      </c>
      <c r="D1133" s="190" t="s">
        <v>7</v>
      </c>
      <c r="E1133" s="191" t="n">
        <v>1</v>
      </c>
      <c r="F1133" s="192" t="n">
        <v>37.86</v>
      </c>
      <c r="G1133" s="192" t="n">
        <v>37.86</v>
      </c>
      <c r="H1133" s="206"/>
      <c r="I1133" s="206"/>
      <c r="J1133" s="206"/>
      <c r="K1133" s="206"/>
      <c r="L1133" s="206"/>
      <c r="M1133" s="206"/>
      <c r="N1133" s="206"/>
      <c r="O1133" s="206"/>
      <c r="P1133" s="206"/>
      <c r="Q1133" s="206"/>
      <c r="R1133" s="206"/>
      <c r="S1133" s="206"/>
      <c r="T1133" s="206"/>
      <c r="U1133" s="206"/>
      <c r="V1133" s="206"/>
      <c r="W1133" s="206"/>
      <c r="X1133" s="206"/>
      <c r="Y1133" s="206"/>
      <c r="Z1133" s="206"/>
    </row>
    <row r="1134" customFormat="false" ht="15" hidden="false" customHeight="false" outlineLevel="0" collapsed="false">
      <c r="A1134" s="198" t="s">
        <v>1040</v>
      </c>
      <c r="B1134" s="199" t="s">
        <v>1917</v>
      </c>
      <c r="C1134" s="198" t="s">
        <v>1918</v>
      </c>
      <c r="D1134" s="199" t="s">
        <v>25</v>
      </c>
      <c r="E1134" s="200" t="n">
        <v>0.1904</v>
      </c>
      <c r="F1134" s="201" t="n">
        <v>17.45</v>
      </c>
      <c r="G1134" s="201" t="n">
        <v>3.32</v>
      </c>
      <c r="H1134" s="206"/>
      <c r="I1134" s="206"/>
      <c r="J1134" s="206"/>
      <c r="K1134" s="206"/>
      <c r="L1134" s="206"/>
      <c r="M1134" s="206"/>
      <c r="N1134" s="206"/>
      <c r="O1134" s="206"/>
      <c r="P1134" s="206"/>
      <c r="Q1134" s="206"/>
      <c r="R1134" s="206"/>
      <c r="S1134" s="206"/>
      <c r="T1134" s="206"/>
      <c r="U1134" s="206"/>
      <c r="V1134" s="206"/>
      <c r="W1134" s="206"/>
      <c r="X1134" s="206"/>
      <c r="Y1134" s="206"/>
      <c r="Z1134" s="206"/>
    </row>
    <row r="1135" customFormat="false" ht="15" hidden="false" customHeight="false" outlineLevel="0" collapsed="false">
      <c r="A1135" s="198" t="s">
        <v>1040</v>
      </c>
      <c r="B1135" s="199" t="s">
        <v>1812</v>
      </c>
      <c r="C1135" s="198" t="s">
        <v>1813</v>
      </c>
      <c r="D1135" s="199" t="s">
        <v>25</v>
      </c>
      <c r="E1135" s="200" t="n">
        <v>0.1904</v>
      </c>
      <c r="F1135" s="201" t="n">
        <v>21.76</v>
      </c>
      <c r="G1135" s="201" t="n">
        <v>4.14</v>
      </c>
      <c r="H1135" s="206"/>
      <c r="I1135" s="206"/>
      <c r="J1135" s="206"/>
      <c r="K1135" s="206"/>
      <c r="L1135" s="206"/>
      <c r="M1135" s="206"/>
      <c r="N1135" s="206"/>
      <c r="O1135" s="206"/>
      <c r="P1135" s="206"/>
      <c r="Q1135" s="206"/>
      <c r="R1135" s="206"/>
      <c r="S1135" s="206"/>
      <c r="T1135" s="206"/>
      <c r="U1135" s="206"/>
      <c r="V1135" s="206"/>
      <c r="W1135" s="206"/>
      <c r="X1135" s="206"/>
      <c r="Y1135" s="206"/>
      <c r="Z1135" s="206"/>
    </row>
    <row r="1136" customFormat="false" ht="15" hidden="false" customHeight="false" outlineLevel="0" collapsed="false">
      <c r="A1136" s="202" t="s">
        <v>1043</v>
      </c>
      <c r="B1136" s="203" t="s">
        <v>1955</v>
      </c>
      <c r="C1136" s="202" t="s">
        <v>1956</v>
      </c>
      <c r="D1136" s="203" t="s">
        <v>7</v>
      </c>
      <c r="E1136" s="204" t="n">
        <v>0.0053</v>
      </c>
      <c r="F1136" s="205" t="n">
        <v>14.2</v>
      </c>
      <c r="G1136" s="205" t="n">
        <v>0.07</v>
      </c>
      <c r="H1136" s="206"/>
      <c r="I1136" s="206"/>
      <c r="J1136" s="206"/>
      <c r="K1136" s="206"/>
      <c r="L1136" s="206"/>
      <c r="M1136" s="206"/>
      <c r="N1136" s="206"/>
      <c r="O1136" s="206"/>
      <c r="P1136" s="206"/>
      <c r="Q1136" s="206"/>
      <c r="R1136" s="206"/>
      <c r="S1136" s="206"/>
      <c r="T1136" s="206"/>
      <c r="U1136" s="206"/>
      <c r="V1136" s="206"/>
      <c r="W1136" s="206"/>
      <c r="X1136" s="206"/>
      <c r="Y1136" s="206"/>
      <c r="Z1136" s="206"/>
    </row>
    <row r="1137" customFormat="false" ht="15" hidden="false" customHeight="false" outlineLevel="0" collapsed="false">
      <c r="A1137" s="202" t="s">
        <v>1043</v>
      </c>
      <c r="B1137" s="203" t="s">
        <v>2119</v>
      </c>
      <c r="C1137" s="202" t="s">
        <v>2120</v>
      </c>
      <c r="D1137" s="203" t="s">
        <v>7</v>
      </c>
      <c r="E1137" s="204" t="n">
        <v>1</v>
      </c>
      <c r="F1137" s="205" t="n">
        <v>30.33</v>
      </c>
      <c r="G1137" s="205" t="n">
        <v>30.33</v>
      </c>
      <c r="H1137" s="206"/>
      <c r="I1137" s="206"/>
      <c r="J1137" s="206"/>
      <c r="K1137" s="206"/>
      <c r="L1137" s="206"/>
      <c r="M1137" s="206"/>
      <c r="N1137" s="206"/>
      <c r="O1137" s="206"/>
      <c r="P1137" s="206"/>
      <c r="Q1137" s="206"/>
      <c r="R1137" s="206"/>
      <c r="S1137" s="206"/>
      <c r="T1137" s="206"/>
      <c r="U1137" s="206"/>
      <c r="V1137" s="206"/>
      <c r="W1137" s="206"/>
      <c r="X1137" s="206"/>
      <c r="Y1137" s="206"/>
      <c r="Z1137" s="206"/>
    </row>
    <row r="1138" customFormat="false" ht="15" hidden="false" customHeight="false" outlineLevel="0" collapsed="false">
      <c r="A1138" s="193"/>
      <c r="B1138" s="194"/>
      <c r="C1138" s="193"/>
      <c r="D1138" s="193"/>
      <c r="E1138" s="195"/>
      <c r="F1138" s="196"/>
      <c r="G1138" s="196"/>
      <c r="H1138" s="206"/>
      <c r="I1138" s="206"/>
      <c r="J1138" s="206"/>
      <c r="K1138" s="206"/>
      <c r="L1138" s="206"/>
      <c r="M1138" s="206"/>
      <c r="N1138" s="206"/>
      <c r="O1138" s="206"/>
      <c r="P1138" s="206"/>
      <c r="Q1138" s="206"/>
      <c r="R1138" s="206"/>
      <c r="S1138" s="206"/>
      <c r="T1138" s="206"/>
      <c r="U1138" s="206"/>
      <c r="V1138" s="206"/>
      <c r="W1138" s="206"/>
      <c r="X1138" s="206"/>
      <c r="Y1138" s="206"/>
      <c r="Z1138" s="206"/>
    </row>
    <row r="1139" customFormat="false" ht="15" hidden="false" customHeight="false" outlineLevel="0" collapsed="false">
      <c r="A1139" s="183" t="s">
        <v>2121</v>
      </c>
      <c r="B1139" s="184" t="s">
        <v>1028</v>
      </c>
      <c r="C1139" s="183" t="s">
        <v>1029</v>
      </c>
      <c r="D1139" s="184" t="s">
        <v>1030</v>
      </c>
      <c r="E1139" s="185" t="s">
        <v>1031</v>
      </c>
      <c r="F1139" s="197" t="s">
        <v>1032</v>
      </c>
      <c r="G1139" s="197" t="s">
        <v>1033</v>
      </c>
      <c r="H1139" s="206"/>
      <c r="I1139" s="206"/>
      <c r="J1139" s="206"/>
      <c r="K1139" s="206"/>
      <c r="L1139" s="206"/>
      <c r="M1139" s="206"/>
      <c r="N1139" s="206"/>
      <c r="O1139" s="206"/>
      <c r="P1139" s="206"/>
      <c r="Q1139" s="206"/>
      <c r="R1139" s="206"/>
      <c r="S1139" s="206"/>
      <c r="T1139" s="206"/>
      <c r="U1139" s="206"/>
      <c r="V1139" s="206"/>
      <c r="W1139" s="206"/>
      <c r="X1139" s="206"/>
      <c r="Y1139" s="206"/>
      <c r="Z1139" s="206"/>
    </row>
    <row r="1140" customFormat="false" ht="15" hidden="false" customHeight="false" outlineLevel="0" collapsed="false">
      <c r="A1140" s="189" t="s">
        <v>1034</v>
      </c>
      <c r="B1140" s="190" t="s">
        <v>2122</v>
      </c>
      <c r="C1140" s="189" t="s">
        <v>2123</v>
      </c>
      <c r="D1140" s="190" t="s">
        <v>7</v>
      </c>
      <c r="E1140" s="191" t="n">
        <v>1</v>
      </c>
      <c r="F1140" s="192" t="n">
        <v>62.57</v>
      </c>
      <c r="G1140" s="192" t="n">
        <v>62.57</v>
      </c>
      <c r="H1140" s="206"/>
      <c r="I1140" s="206"/>
      <c r="J1140" s="206"/>
      <c r="K1140" s="206"/>
      <c r="L1140" s="206"/>
      <c r="M1140" s="206"/>
      <c r="N1140" s="206"/>
      <c r="O1140" s="206"/>
      <c r="P1140" s="206"/>
      <c r="Q1140" s="206"/>
      <c r="R1140" s="206"/>
      <c r="S1140" s="206"/>
      <c r="T1140" s="206"/>
      <c r="U1140" s="206"/>
      <c r="V1140" s="206"/>
      <c r="W1140" s="206"/>
      <c r="X1140" s="206"/>
      <c r="Y1140" s="206"/>
      <c r="Z1140" s="206"/>
    </row>
    <row r="1141" customFormat="false" ht="15" hidden="false" customHeight="false" outlineLevel="0" collapsed="false">
      <c r="A1141" s="198" t="s">
        <v>1040</v>
      </c>
      <c r="B1141" s="199" t="s">
        <v>1917</v>
      </c>
      <c r="C1141" s="198" t="s">
        <v>1918</v>
      </c>
      <c r="D1141" s="199" t="s">
        <v>25</v>
      </c>
      <c r="E1141" s="200" t="n">
        <v>0.181</v>
      </c>
      <c r="F1141" s="201" t="n">
        <v>17.45</v>
      </c>
      <c r="G1141" s="201" t="n">
        <v>3.15</v>
      </c>
      <c r="H1141" s="206"/>
      <c r="I1141" s="206"/>
      <c r="J1141" s="206"/>
      <c r="K1141" s="206"/>
      <c r="L1141" s="206"/>
      <c r="M1141" s="206"/>
      <c r="N1141" s="206"/>
      <c r="O1141" s="206"/>
      <c r="P1141" s="206"/>
      <c r="Q1141" s="206"/>
      <c r="R1141" s="206"/>
      <c r="S1141" s="206"/>
      <c r="T1141" s="206"/>
      <c r="U1141" s="206"/>
      <c r="V1141" s="206"/>
      <c r="W1141" s="206"/>
      <c r="X1141" s="206"/>
      <c r="Y1141" s="206"/>
      <c r="Z1141" s="206"/>
    </row>
    <row r="1142" customFormat="false" ht="15" hidden="false" customHeight="false" outlineLevel="0" collapsed="false">
      <c r="A1142" s="198" t="s">
        <v>1040</v>
      </c>
      <c r="B1142" s="199" t="s">
        <v>1812</v>
      </c>
      <c r="C1142" s="198" t="s">
        <v>1813</v>
      </c>
      <c r="D1142" s="199" t="s">
        <v>25</v>
      </c>
      <c r="E1142" s="200" t="n">
        <v>0.181</v>
      </c>
      <c r="F1142" s="201" t="n">
        <v>21.76</v>
      </c>
      <c r="G1142" s="201" t="n">
        <v>3.93</v>
      </c>
      <c r="H1142" s="206"/>
      <c r="I1142" s="206"/>
      <c r="J1142" s="206"/>
      <c r="K1142" s="206"/>
      <c r="L1142" s="206"/>
      <c r="M1142" s="206"/>
      <c r="N1142" s="206"/>
      <c r="O1142" s="206"/>
      <c r="P1142" s="206"/>
      <c r="Q1142" s="206"/>
      <c r="R1142" s="206"/>
      <c r="S1142" s="206"/>
      <c r="T1142" s="206"/>
      <c r="U1142" s="206"/>
      <c r="V1142" s="206"/>
      <c r="W1142" s="206"/>
      <c r="X1142" s="206"/>
      <c r="Y1142" s="206"/>
      <c r="Z1142" s="206"/>
    </row>
    <row r="1143" customFormat="false" ht="15" hidden="false" customHeight="false" outlineLevel="0" collapsed="false">
      <c r="A1143" s="202" t="s">
        <v>1043</v>
      </c>
      <c r="B1143" s="203" t="s">
        <v>2124</v>
      </c>
      <c r="C1143" s="202" t="s">
        <v>2125</v>
      </c>
      <c r="D1143" s="203" t="s">
        <v>7</v>
      </c>
      <c r="E1143" s="204" t="n">
        <v>1</v>
      </c>
      <c r="F1143" s="205" t="n">
        <v>48.18</v>
      </c>
      <c r="G1143" s="205" t="n">
        <v>48.18</v>
      </c>
      <c r="H1143" s="206"/>
      <c r="I1143" s="206"/>
      <c r="J1143" s="206"/>
      <c r="K1143" s="206"/>
      <c r="L1143" s="206"/>
      <c r="M1143" s="206"/>
      <c r="N1143" s="206"/>
      <c r="O1143" s="206"/>
      <c r="P1143" s="206"/>
      <c r="Q1143" s="206"/>
      <c r="R1143" s="206"/>
      <c r="S1143" s="206"/>
      <c r="T1143" s="206"/>
      <c r="U1143" s="206"/>
      <c r="V1143" s="206"/>
      <c r="W1143" s="206"/>
      <c r="X1143" s="206"/>
      <c r="Y1143" s="206"/>
      <c r="Z1143" s="206"/>
    </row>
    <row r="1144" customFormat="false" ht="15" hidden="false" customHeight="false" outlineLevel="0" collapsed="false">
      <c r="A1144" s="202" t="s">
        <v>1043</v>
      </c>
      <c r="B1144" s="203" t="s">
        <v>2112</v>
      </c>
      <c r="C1144" s="202" t="s">
        <v>2113</v>
      </c>
      <c r="D1144" s="203" t="s">
        <v>7</v>
      </c>
      <c r="E1144" s="204" t="n">
        <v>0.194</v>
      </c>
      <c r="F1144" s="205" t="n">
        <v>19.46</v>
      </c>
      <c r="G1144" s="205" t="n">
        <v>3.77</v>
      </c>
      <c r="H1144" s="206"/>
      <c r="I1144" s="206"/>
      <c r="J1144" s="206"/>
      <c r="K1144" s="206"/>
      <c r="L1144" s="206"/>
      <c r="M1144" s="206"/>
      <c r="N1144" s="206"/>
      <c r="O1144" s="206"/>
      <c r="P1144" s="206"/>
      <c r="Q1144" s="206"/>
      <c r="R1144" s="206"/>
      <c r="S1144" s="206"/>
      <c r="T1144" s="206"/>
      <c r="U1144" s="206"/>
      <c r="V1144" s="206"/>
      <c r="W1144" s="206"/>
      <c r="X1144" s="206"/>
      <c r="Y1144" s="206"/>
      <c r="Z1144" s="206"/>
    </row>
    <row r="1145" customFormat="false" ht="15" hidden="false" customHeight="false" outlineLevel="0" collapsed="false">
      <c r="A1145" s="202" t="s">
        <v>1043</v>
      </c>
      <c r="B1145" s="203" t="s">
        <v>2074</v>
      </c>
      <c r="C1145" s="202" t="s">
        <v>2075</v>
      </c>
      <c r="D1145" s="203" t="s">
        <v>7</v>
      </c>
      <c r="E1145" s="204" t="n">
        <v>0.018</v>
      </c>
      <c r="F1145" s="205" t="n">
        <v>2.06</v>
      </c>
      <c r="G1145" s="205" t="n">
        <v>0.03</v>
      </c>
      <c r="H1145" s="206"/>
      <c r="I1145" s="206"/>
      <c r="J1145" s="206"/>
      <c r="K1145" s="206"/>
      <c r="L1145" s="206"/>
      <c r="M1145" s="206"/>
      <c r="N1145" s="206"/>
      <c r="O1145" s="206"/>
      <c r="P1145" s="206"/>
      <c r="Q1145" s="206"/>
      <c r="R1145" s="206"/>
      <c r="S1145" s="206"/>
      <c r="T1145" s="206"/>
      <c r="U1145" s="206"/>
      <c r="V1145" s="206"/>
      <c r="W1145" s="206"/>
      <c r="X1145" s="206"/>
      <c r="Y1145" s="206"/>
      <c r="Z1145" s="206"/>
    </row>
    <row r="1146" customFormat="false" ht="15" hidden="false" customHeight="false" outlineLevel="0" collapsed="false">
      <c r="A1146" s="202" t="s">
        <v>1043</v>
      </c>
      <c r="B1146" s="203" t="s">
        <v>2076</v>
      </c>
      <c r="C1146" s="202" t="s">
        <v>2077</v>
      </c>
      <c r="D1146" s="203" t="s">
        <v>7</v>
      </c>
      <c r="E1146" s="204" t="n">
        <v>0.052</v>
      </c>
      <c r="F1146" s="205" t="n">
        <v>67.56</v>
      </c>
      <c r="G1146" s="205" t="n">
        <v>3.51</v>
      </c>
      <c r="H1146" s="206"/>
      <c r="I1146" s="206"/>
      <c r="J1146" s="206"/>
      <c r="K1146" s="206"/>
      <c r="L1146" s="206"/>
      <c r="M1146" s="206"/>
      <c r="N1146" s="206"/>
      <c r="O1146" s="206"/>
      <c r="P1146" s="206"/>
      <c r="Q1146" s="206"/>
      <c r="R1146" s="206"/>
      <c r="S1146" s="206"/>
      <c r="T1146" s="206"/>
      <c r="U1146" s="206"/>
      <c r="V1146" s="206"/>
      <c r="W1146" s="206"/>
      <c r="X1146" s="206"/>
      <c r="Y1146" s="206"/>
      <c r="Z1146" s="206"/>
    </row>
    <row r="1147" customFormat="false" ht="15" hidden="false" customHeight="false" outlineLevel="0" collapsed="false">
      <c r="A1147" s="193"/>
      <c r="B1147" s="194"/>
      <c r="C1147" s="193"/>
      <c r="D1147" s="193"/>
      <c r="E1147" s="195"/>
      <c r="F1147" s="196"/>
      <c r="G1147" s="196"/>
      <c r="H1147" s="206"/>
      <c r="I1147" s="206"/>
      <c r="J1147" s="206"/>
      <c r="K1147" s="206"/>
      <c r="L1147" s="206"/>
      <c r="M1147" s="206"/>
      <c r="N1147" s="206"/>
      <c r="O1147" s="206"/>
      <c r="P1147" s="206"/>
      <c r="Q1147" s="206"/>
      <c r="R1147" s="206"/>
      <c r="S1147" s="206"/>
      <c r="T1147" s="206"/>
      <c r="U1147" s="206"/>
      <c r="V1147" s="206"/>
      <c r="W1147" s="206"/>
      <c r="X1147" s="206"/>
      <c r="Y1147" s="206"/>
      <c r="Z1147" s="206"/>
    </row>
    <row r="1148" customFormat="false" ht="15" hidden="false" customHeight="false" outlineLevel="0" collapsed="false">
      <c r="A1148" s="183" t="s">
        <v>2126</v>
      </c>
      <c r="B1148" s="184" t="s">
        <v>1028</v>
      </c>
      <c r="C1148" s="183" t="s">
        <v>1029</v>
      </c>
      <c r="D1148" s="184" t="s">
        <v>1030</v>
      </c>
      <c r="E1148" s="185" t="s">
        <v>1031</v>
      </c>
      <c r="F1148" s="197" t="s">
        <v>1032</v>
      </c>
      <c r="G1148" s="197" t="s">
        <v>1033</v>
      </c>
      <c r="H1148" s="206"/>
      <c r="I1148" s="206"/>
      <c r="J1148" s="206"/>
      <c r="K1148" s="206"/>
      <c r="L1148" s="206"/>
      <c r="M1148" s="206"/>
      <c r="N1148" s="206"/>
      <c r="O1148" s="206"/>
      <c r="P1148" s="206"/>
      <c r="Q1148" s="206"/>
      <c r="R1148" s="206"/>
      <c r="S1148" s="206"/>
      <c r="T1148" s="206"/>
      <c r="U1148" s="206"/>
      <c r="V1148" s="206"/>
      <c r="W1148" s="206"/>
      <c r="X1148" s="206"/>
      <c r="Y1148" s="206"/>
      <c r="Z1148" s="206"/>
    </row>
    <row r="1149" customFormat="false" ht="15" hidden="false" customHeight="false" outlineLevel="0" collapsed="false">
      <c r="A1149" s="189" t="s">
        <v>1034</v>
      </c>
      <c r="B1149" s="190" t="s">
        <v>2127</v>
      </c>
      <c r="C1149" s="189" t="s">
        <v>434</v>
      </c>
      <c r="D1149" s="190" t="s">
        <v>7</v>
      </c>
      <c r="E1149" s="191" t="n">
        <v>1</v>
      </c>
      <c r="F1149" s="192" t="n">
        <v>5.6</v>
      </c>
      <c r="G1149" s="192" t="n">
        <v>5.6</v>
      </c>
      <c r="H1149" s="206"/>
      <c r="I1149" s="206"/>
      <c r="J1149" s="206"/>
      <c r="K1149" s="206"/>
      <c r="L1149" s="206"/>
      <c r="M1149" s="206"/>
      <c r="N1149" s="206"/>
      <c r="O1149" s="206"/>
      <c r="P1149" s="206"/>
      <c r="Q1149" s="206"/>
      <c r="R1149" s="206"/>
      <c r="S1149" s="206"/>
      <c r="T1149" s="206"/>
      <c r="U1149" s="206"/>
      <c r="V1149" s="206"/>
      <c r="W1149" s="206"/>
      <c r="X1149" s="206"/>
      <c r="Y1149" s="206"/>
      <c r="Z1149" s="206"/>
    </row>
    <row r="1150" customFormat="false" ht="15" hidden="false" customHeight="false" outlineLevel="0" collapsed="false">
      <c r="A1150" s="198" t="s">
        <v>1040</v>
      </c>
      <c r="B1150" s="199" t="s">
        <v>1917</v>
      </c>
      <c r="C1150" s="198" t="s">
        <v>1918</v>
      </c>
      <c r="D1150" s="199" t="s">
        <v>25</v>
      </c>
      <c r="E1150" s="200" t="n">
        <v>0.09</v>
      </c>
      <c r="F1150" s="201" t="n">
        <v>17.45</v>
      </c>
      <c r="G1150" s="201" t="n">
        <v>1.57</v>
      </c>
      <c r="H1150" s="206"/>
      <c r="I1150" s="206"/>
      <c r="J1150" s="206"/>
      <c r="K1150" s="206"/>
      <c r="L1150" s="206"/>
      <c r="M1150" s="206"/>
      <c r="N1150" s="206"/>
      <c r="O1150" s="206"/>
      <c r="P1150" s="206"/>
      <c r="Q1150" s="206"/>
      <c r="R1150" s="206"/>
      <c r="S1150" s="206"/>
      <c r="T1150" s="206"/>
      <c r="U1150" s="206"/>
      <c r="V1150" s="206"/>
      <c r="W1150" s="206"/>
      <c r="X1150" s="206"/>
      <c r="Y1150" s="206"/>
      <c r="Z1150" s="206"/>
    </row>
    <row r="1151" customFormat="false" ht="15" hidden="false" customHeight="false" outlineLevel="0" collapsed="false">
      <c r="A1151" s="198" t="s">
        <v>1040</v>
      </c>
      <c r="B1151" s="199" t="s">
        <v>1812</v>
      </c>
      <c r="C1151" s="198" t="s">
        <v>1813</v>
      </c>
      <c r="D1151" s="199" t="s">
        <v>25</v>
      </c>
      <c r="E1151" s="200" t="n">
        <v>0.09</v>
      </c>
      <c r="F1151" s="201" t="n">
        <v>21.76</v>
      </c>
      <c r="G1151" s="201" t="n">
        <v>1.95</v>
      </c>
      <c r="H1151" s="206"/>
      <c r="I1151" s="206"/>
      <c r="J1151" s="206"/>
      <c r="K1151" s="206"/>
      <c r="L1151" s="206"/>
      <c r="M1151" s="206"/>
      <c r="N1151" s="206"/>
      <c r="O1151" s="206"/>
      <c r="P1151" s="206"/>
      <c r="Q1151" s="206"/>
      <c r="R1151" s="206"/>
      <c r="S1151" s="206"/>
      <c r="T1151" s="206"/>
      <c r="U1151" s="206"/>
      <c r="V1151" s="206"/>
      <c r="W1151" s="206"/>
      <c r="X1151" s="206"/>
      <c r="Y1151" s="206"/>
      <c r="Z1151" s="206"/>
    </row>
    <row r="1152" customFormat="false" ht="15" hidden="false" customHeight="false" outlineLevel="0" collapsed="false">
      <c r="A1152" s="202" t="s">
        <v>1043</v>
      </c>
      <c r="B1152" s="203" t="s">
        <v>2070</v>
      </c>
      <c r="C1152" s="202" t="s">
        <v>2071</v>
      </c>
      <c r="D1152" s="203" t="s">
        <v>7</v>
      </c>
      <c r="E1152" s="204" t="n">
        <v>0.007</v>
      </c>
      <c r="F1152" s="205" t="n">
        <v>59.63</v>
      </c>
      <c r="G1152" s="205" t="n">
        <v>0.41</v>
      </c>
      <c r="H1152" s="206"/>
      <c r="I1152" s="206"/>
      <c r="J1152" s="206"/>
      <c r="K1152" s="206"/>
      <c r="L1152" s="206"/>
      <c r="M1152" s="206"/>
      <c r="N1152" s="206"/>
      <c r="O1152" s="206"/>
      <c r="P1152" s="206"/>
      <c r="Q1152" s="206"/>
      <c r="R1152" s="206"/>
      <c r="S1152" s="206"/>
      <c r="T1152" s="206"/>
      <c r="U1152" s="206"/>
      <c r="V1152" s="206"/>
      <c r="W1152" s="206"/>
      <c r="X1152" s="206"/>
      <c r="Y1152" s="206"/>
      <c r="Z1152" s="206"/>
    </row>
    <row r="1153" customFormat="false" ht="15" hidden="false" customHeight="false" outlineLevel="0" collapsed="false">
      <c r="A1153" s="202" t="s">
        <v>1043</v>
      </c>
      <c r="B1153" s="203" t="s">
        <v>2128</v>
      </c>
      <c r="C1153" s="202" t="s">
        <v>2129</v>
      </c>
      <c r="D1153" s="203" t="s">
        <v>7</v>
      </c>
      <c r="E1153" s="204" t="n">
        <v>1</v>
      </c>
      <c r="F1153" s="205" t="n">
        <v>2.06</v>
      </c>
      <c r="G1153" s="205" t="n">
        <v>0.06</v>
      </c>
      <c r="H1153" s="206"/>
      <c r="I1153" s="206"/>
      <c r="J1153" s="206"/>
      <c r="K1153" s="206"/>
      <c r="L1153" s="206"/>
      <c r="M1153" s="206"/>
      <c r="N1153" s="206"/>
      <c r="O1153" s="206"/>
      <c r="P1153" s="206"/>
      <c r="Q1153" s="206"/>
      <c r="R1153" s="206"/>
      <c r="S1153" s="206"/>
      <c r="T1153" s="206"/>
      <c r="U1153" s="206"/>
      <c r="V1153" s="206"/>
      <c r="W1153" s="206"/>
      <c r="X1153" s="206"/>
      <c r="Y1153" s="206"/>
      <c r="Z1153" s="206"/>
    </row>
    <row r="1154" customFormat="false" ht="15" hidden="false" customHeight="false" outlineLevel="0" collapsed="false">
      <c r="A1154" s="202" t="s">
        <v>1043</v>
      </c>
      <c r="B1154" s="203" t="s">
        <v>2074</v>
      </c>
      <c r="C1154" s="202" t="s">
        <v>2075</v>
      </c>
      <c r="D1154" s="203" t="s">
        <v>7</v>
      </c>
      <c r="E1154" s="204" t="n">
        <v>0.03</v>
      </c>
      <c r="F1154" s="205" t="n">
        <v>1.07</v>
      </c>
      <c r="G1154" s="205" t="n">
        <v>1.07</v>
      </c>
      <c r="H1154" s="206"/>
      <c r="I1154" s="206"/>
      <c r="J1154" s="206"/>
      <c r="K1154" s="206"/>
      <c r="L1154" s="206"/>
      <c r="M1154" s="206"/>
      <c r="N1154" s="206"/>
      <c r="O1154" s="206"/>
      <c r="P1154" s="206"/>
      <c r="Q1154" s="206"/>
      <c r="R1154" s="206"/>
      <c r="S1154" s="206"/>
      <c r="T1154" s="206"/>
      <c r="U1154" s="206"/>
      <c r="V1154" s="206"/>
      <c r="W1154" s="206"/>
      <c r="X1154" s="206"/>
      <c r="Y1154" s="206"/>
      <c r="Z1154" s="206"/>
    </row>
    <row r="1155" customFormat="false" ht="15" hidden="false" customHeight="false" outlineLevel="0" collapsed="false">
      <c r="A1155" s="202" t="s">
        <v>1043</v>
      </c>
      <c r="B1155" s="203" t="s">
        <v>2076</v>
      </c>
      <c r="C1155" s="202" t="s">
        <v>2077</v>
      </c>
      <c r="D1155" s="203" t="s">
        <v>7</v>
      </c>
      <c r="E1155" s="204" t="n">
        <v>0.008</v>
      </c>
      <c r="F1155" s="205" t="n">
        <v>67.56</v>
      </c>
      <c r="G1155" s="205" t="n">
        <v>0.54</v>
      </c>
      <c r="H1155" s="206"/>
      <c r="I1155" s="206"/>
      <c r="J1155" s="206"/>
      <c r="K1155" s="206"/>
      <c r="L1155" s="206"/>
      <c r="M1155" s="206"/>
      <c r="N1155" s="206"/>
      <c r="O1155" s="206"/>
      <c r="P1155" s="206"/>
      <c r="Q1155" s="206"/>
      <c r="R1155" s="206"/>
      <c r="S1155" s="206"/>
      <c r="T1155" s="206"/>
      <c r="U1155" s="206"/>
      <c r="V1155" s="206"/>
      <c r="W1155" s="206"/>
      <c r="X1155" s="206"/>
      <c r="Y1155" s="206"/>
      <c r="Z1155" s="206"/>
    </row>
    <row r="1156" customFormat="false" ht="15" hidden="false" customHeight="false" outlineLevel="0" collapsed="false">
      <c r="A1156" s="193"/>
      <c r="B1156" s="194"/>
      <c r="C1156" s="193"/>
      <c r="D1156" s="193"/>
      <c r="E1156" s="195"/>
      <c r="F1156" s="196"/>
      <c r="G1156" s="196"/>
      <c r="H1156" s="206"/>
      <c r="I1156" s="206"/>
      <c r="J1156" s="206"/>
      <c r="K1156" s="206"/>
      <c r="L1156" s="206"/>
      <c r="M1156" s="206"/>
      <c r="N1156" s="206"/>
      <c r="O1156" s="206"/>
      <c r="P1156" s="206"/>
      <c r="Q1156" s="206"/>
      <c r="R1156" s="206"/>
      <c r="S1156" s="206"/>
      <c r="T1156" s="206"/>
      <c r="U1156" s="206"/>
      <c r="V1156" s="206"/>
      <c r="W1156" s="206"/>
      <c r="X1156" s="206"/>
      <c r="Y1156" s="206"/>
      <c r="Z1156" s="206"/>
    </row>
    <row r="1157" customFormat="false" ht="15" hidden="false" customHeight="false" outlineLevel="0" collapsed="false">
      <c r="A1157" s="183" t="s">
        <v>2130</v>
      </c>
      <c r="B1157" s="184" t="s">
        <v>1028</v>
      </c>
      <c r="C1157" s="183" t="s">
        <v>1029</v>
      </c>
      <c r="D1157" s="184" t="s">
        <v>1030</v>
      </c>
      <c r="E1157" s="185" t="s">
        <v>1031</v>
      </c>
      <c r="F1157" s="197" t="s">
        <v>1032</v>
      </c>
      <c r="G1157" s="197" t="s">
        <v>1033</v>
      </c>
      <c r="H1157" s="206"/>
      <c r="I1157" s="206"/>
      <c r="J1157" s="206"/>
      <c r="K1157" s="206"/>
      <c r="L1157" s="206"/>
      <c r="M1157" s="206"/>
      <c r="N1157" s="206"/>
      <c r="O1157" s="206"/>
      <c r="P1157" s="206"/>
      <c r="Q1157" s="206"/>
      <c r="R1157" s="206"/>
      <c r="S1157" s="206"/>
      <c r="T1157" s="206"/>
      <c r="U1157" s="206"/>
      <c r="V1157" s="206"/>
      <c r="W1157" s="206"/>
      <c r="X1157" s="206"/>
      <c r="Y1157" s="206"/>
      <c r="Z1157" s="206"/>
    </row>
    <row r="1158" customFormat="false" ht="15" hidden="false" customHeight="false" outlineLevel="0" collapsed="false">
      <c r="A1158" s="189" t="s">
        <v>1034</v>
      </c>
      <c r="B1158" s="190" t="s">
        <v>2131</v>
      </c>
      <c r="C1158" s="189" t="s">
        <v>436</v>
      </c>
      <c r="D1158" s="190" t="s">
        <v>7</v>
      </c>
      <c r="E1158" s="191" t="n">
        <v>1</v>
      </c>
      <c r="F1158" s="192" t="n">
        <v>8.71</v>
      </c>
      <c r="G1158" s="192" t="n">
        <v>8.71</v>
      </c>
      <c r="H1158" s="206"/>
      <c r="I1158" s="206"/>
      <c r="J1158" s="206"/>
      <c r="K1158" s="206"/>
      <c r="L1158" s="206"/>
      <c r="M1158" s="206"/>
      <c r="N1158" s="206"/>
      <c r="O1158" s="206"/>
      <c r="P1158" s="206"/>
      <c r="Q1158" s="206"/>
      <c r="R1158" s="206"/>
      <c r="S1158" s="206"/>
      <c r="T1158" s="206"/>
      <c r="U1158" s="206"/>
      <c r="V1158" s="206"/>
      <c r="W1158" s="206"/>
      <c r="X1158" s="206"/>
      <c r="Y1158" s="206"/>
      <c r="Z1158" s="206"/>
    </row>
    <row r="1159" customFormat="false" ht="15" hidden="false" customHeight="false" outlineLevel="0" collapsed="false">
      <c r="A1159" s="198" t="s">
        <v>1040</v>
      </c>
      <c r="B1159" s="199" t="s">
        <v>1917</v>
      </c>
      <c r="C1159" s="198" t="s">
        <v>1918</v>
      </c>
      <c r="D1159" s="199" t="s">
        <v>25</v>
      </c>
      <c r="E1159" s="200" t="n">
        <v>0.107</v>
      </c>
      <c r="F1159" s="201" t="n">
        <v>17.45</v>
      </c>
      <c r="G1159" s="201" t="n">
        <v>1.86</v>
      </c>
      <c r="H1159" s="206"/>
      <c r="I1159" s="206"/>
      <c r="J1159" s="206"/>
      <c r="K1159" s="206"/>
      <c r="L1159" s="206"/>
      <c r="M1159" s="206"/>
      <c r="N1159" s="206"/>
      <c r="O1159" s="206"/>
      <c r="P1159" s="206"/>
      <c r="Q1159" s="206"/>
      <c r="R1159" s="206"/>
      <c r="S1159" s="206"/>
      <c r="T1159" s="206"/>
      <c r="U1159" s="206"/>
      <c r="V1159" s="206"/>
      <c r="W1159" s="206"/>
      <c r="X1159" s="206"/>
      <c r="Y1159" s="206"/>
      <c r="Z1159" s="206"/>
    </row>
    <row r="1160" customFormat="false" ht="15" hidden="false" customHeight="false" outlineLevel="0" collapsed="false">
      <c r="A1160" s="198" t="s">
        <v>1040</v>
      </c>
      <c r="B1160" s="199" t="s">
        <v>1812</v>
      </c>
      <c r="C1160" s="198" t="s">
        <v>1813</v>
      </c>
      <c r="D1160" s="199" t="s">
        <v>25</v>
      </c>
      <c r="E1160" s="200" t="n">
        <v>0.107</v>
      </c>
      <c r="F1160" s="201" t="n">
        <v>21.76</v>
      </c>
      <c r="G1160" s="201" t="n">
        <v>2.32</v>
      </c>
      <c r="H1160" s="206"/>
      <c r="I1160" s="206"/>
      <c r="J1160" s="206"/>
      <c r="K1160" s="206"/>
      <c r="L1160" s="206"/>
      <c r="M1160" s="206"/>
      <c r="N1160" s="206"/>
      <c r="O1160" s="206"/>
      <c r="P1160" s="206"/>
      <c r="Q1160" s="206"/>
      <c r="R1160" s="206"/>
      <c r="S1160" s="206"/>
      <c r="T1160" s="206"/>
      <c r="U1160" s="206"/>
      <c r="V1160" s="206"/>
      <c r="W1160" s="206"/>
      <c r="X1160" s="206"/>
      <c r="Y1160" s="206"/>
      <c r="Z1160" s="206"/>
    </row>
    <row r="1161" customFormat="false" ht="15" hidden="false" customHeight="false" outlineLevel="0" collapsed="false">
      <c r="A1161" s="202" t="s">
        <v>1043</v>
      </c>
      <c r="B1161" s="203" t="s">
        <v>2070</v>
      </c>
      <c r="C1161" s="202" t="s">
        <v>2071</v>
      </c>
      <c r="D1161" s="203" t="s">
        <v>7</v>
      </c>
      <c r="E1161" s="204" t="n">
        <v>0.009</v>
      </c>
      <c r="F1161" s="205" t="n">
        <v>59.63</v>
      </c>
      <c r="G1161" s="205" t="n">
        <v>0.53</v>
      </c>
      <c r="H1161" s="206"/>
      <c r="I1161" s="206"/>
      <c r="J1161" s="206"/>
      <c r="K1161" s="206"/>
      <c r="L1161" s="206"/>
      <c r="M1161" s="206"/>
      <c r="N1161" s="206"/>
      <c r="O1161" s="206"/>
      <c r="P1161" s="206"/>
      <c r="Q1161" s="206"/>
      <c r="R1161" s="206"/>
      <c r="S1161" s="206"/>
      <c r="T1161" s="206"/>
      <c r="U1161" s="206"/>
      <c r="V1161" s="206"/>
      <c r="W1161" s="206"/>
      <c r="X1161" s="206"/>
      <c r="Y1161" s="206"/>
      <c r="Z1161" s="206"/>
    </row>
    <row r="1162" customFormat="false" ht="15" hidden="false" customHeight="false" outlineLevel="0" collapsed="false">
      <c r="A1162" s="202" t="s">
        <v>1043</v>
      </c>
      <c r="B1162" s="203" t="s">
        <v>2132</v>
      </c>
      <c r="C1162" s="202" t="s">
        <v>2133</v>
      </c>
      <c r="D1162" s="203" t="s">
        <v>7</v>
      </c>
      <c r="E1162" s="204" t="n">
        <v>1</v>
      </c>
      <c r="F1162" s="205" t="n">
        <v>2.06</v>
      </c>
      <c r="G1162" s="205" t="n">
        <v>0.07</v>
      </c>
      <c r="H1162" s="206"/>
      <c r="I1162" s="206"/>
      <c r="J1162" s="206"/>
      <c r="K1162" s="206"/>
      <c r="L1162" s="206"/>
      <c r="M1162" s="206"/>
      <c r="N1162" s="206"/>
      <c r="O1162" s="206"/>
      <c r="P1162" s="206"/>
      <c r="Q1162" s="206"/>
      <c r="R1162" s="206"/>
      <c r="S1162" s="206"/>
      <c r="T1162" s="206"/>
      <c r="U1162" s="206"/>
      <c r="V1162" s="206"/>
      <c r="W1162" s="206"/>
      <c r="X1162" s="206"/>
      <c r="Y1162" s="206"/>
      <c r="Z1162" s="206"/>
    </row>
    <row r="1163" customFormat="false" ht="15" hidden="false" customHeight="false" outlineLevel="0" collapsed="false">
      <c r="A1163" s="202" t="s">
        <v>1043</v>
      </c>
      <c r="B1163" s="203" t="s">
        <v>2074</v>
      </c>
      <c r="C1163" s="202" t="s">
        <v>2075</v>
      </c>
      <c r="D1163" s="203" t="s">
        <v>7</v>
      </c>
      <c r="E1163" s="204" t="n">
        <v>0.036</v>
      </c>
      <c r="F1163" s="205" t="n">
        <v>3.19</v>
      </c>
      <c r="G1163" s="205" t="n">
        <v>3.19</v>
      </c>
      <c r="H1163" s="206"/>
      <c r="I1163" s="206"/>
      <c r="J1163" s="206"/>
      <c r="K1163" s="206"/>
      <c r="L1163" s="206"/>
      <c r="M1163" s="206"/>
      <c r="N1163" s="206"/>
      <c r="O1163" s="206"/>
      <c r="P1163" s="206"/>
      <c r="Q1163" s="206"/>
      <c r="R1163" s="206"/>
      <c r="S1163" s="206"/>
      <c r="T1163" s="206"/>
      <c r="U1163" s="206"/>
      <c r="V1163" s="206"/>
      <c r="W1163" s="206"/>
      <c r="X1163" s="206"/>
      <c r="Y1163" s="206"/>
      <c r="Z1163" s="206"/>
    </row>
    <row r="1164" customFormat="false" ht="15" hidden="false" customHeight="false" outlineLevel="0" collapsed="false">
      <c r="A1164" s="202" t="s">
        <v>1043</v>
      </c>
      <c r="B1164" s="203" t="s">
        <v>2076</v>
      </c>
      <c r="C1164" s="202" t="s">
        <v>2077</v>
      </c>
      <c r="D1164" s="203" t="s">
        <v>7</v>
      </c>
      <c r="E1164" s="204" t="n">
        <v>0.011</v>
      </c>
      <c r="F1164" s="205" t="n">
        <v>67.56</v>
      </c>
      <c r="G1164" s="205" t="n">
        <v>0.74</v>
      </c>
      <c r="H1164" s="206"/>
      <c r="I1164" s="206"/>
      <c r="J1164" s="206"/>
      <c r="K1164" s="206"/>
      <c r="L1164" s="206"/>
      <c r="M1164" s="206"/>
      <c r="N1164" s="206"/>
      <c r="O1164" s="206"/>
      <c r="P1164" s="206"/>
      <c r="Q1164" s="206"/>
      <c r="R1164" s="206"/>
      <c r="S1164" s="206"/>
      <c r="T1164" s="206"/>
      <c r="U1164" s="206"/>
      <c r="V1164" s="206"/>
      <c r="W1164" s="206"/>
      <c r="X1164" s="206"/>
      <c r="Y1164" s="206"/>
      <c r="Z1164" s="206"/>
    </row>
    <row r="1165" customFormat="false" ht="15" hidden="false" customHeight="false" outlineLevel="0" collapsed="false">
      <c r="A1165" s="193"/>
      <c r="B1165" s="194"/>
      <c r="C1165" s="193"/>
      <c r="D1165" s="193"/>
      <c r="E1165" s="195"/>
      <c r="F1165" s="196"/>
      <c r="G1165" s="196"/>
      <c r="H1165" s="206"/>
      <c r="I1165" s="206"/>
      <c r="J1165" s="206"/>
      <c r="K1165" s="206"/>
      <c r="L1165" s="206"/>
      <c r="M1165" s="206"/>
      <c r="N1165" s="206"/>
      <c r="O1165" s="206"/>
      <c r="P1165" s="206"/>
      <c r="Q1165" s="206"/>
      <c r="R1165" s="206"/>
      <c r="S1165" s="206"/>
      <c r="T1165" s="206"/>
      <c r="U1165" s="206"/>
      <c r="V1165" s="206"/>
      <c r="W1165" s="206"/>
      <c r="X1165" s="206"/>
      <c r="Y1165" s="206"/>
      <c r="Z1165" s="206"/>
    </row>
    <row r="1166" customFormat="false" ht="15" hidden="false" customHeight="false" outlineLevel="0" collapsed="false">
      <c r="A1166" s="183" t="s">
        <v>2134</v>
      </c>
      <c r="B1166" s="184" t="s">
        <v>1028</v>
      </c>
      <c r="C1166" s="183" t="s">
        <v>1029</v>
      </c>
      <c r="D1166" s="184" t="s">
        <v>1030</v>
      </c>
      <c r="E1166" s="185" t="s">
        <v>1031</v>
      </c>
      <c r="F1166" s="197" t="s">
        <v>1032</v>
      </c>
      <c r="G1166" s="197" t="s">
        <v>1033</v>
      </c>
      <c r="H1166" s="206"/>
      <c r="I1166" s="206"/>
      <c r="J1166" s="206"/>
      <c r="K1166" s="206"/>
      <c r="L1166" s="206"/>
      <c r="M1166" s="206"/>
      <c r="N1166" s="206"/>
      <c r="O1166" s="206"/>
      <c r="P1166" s="206"/>
      <c r="Q1166" s="206"/>
      <c r="R1166" s="206"/>
      <c r="S1166" s="206"/>
      <c r="T1166" s="206"/>
      <c r="U1166" s="206"/>
      <c r="V1166" s="206"/>
      <c r="W1166" s="206"/>
      <c r="X1166" s="206"/>
      <c r="Y1166" s="206"/>
      <c r="Z1166" s="206"/>
    </row>
    <row r="1167" customFormat="false" ht="15" hidden="false" customHeight="false" outlineLevel="0" collapsed="false">
      <c r="A1167" s="189" t="s">
        <v>1034</v>
      </c>
      <c r="B1167" s="190" t="s">
        <v>2135</v>
      </c>
      <c r="C1167" s="189" t="s">
        <v>438</v>
      </c>
      <c r="D1167" s="190" t="s">
        <v>7</v>
      </c>
      <c r="E1167" s="191" t="n">
        <v>1</v>
      </c>
      <c r="F1167" s="192" t="n">
        <v>12.74</v>
      </c>
      <c r="G1167" s="192" t="n">
        <v>12.74</v>
      </c>
      <c r="H1167" s="206"/>
      <c r="I1167" s="206"/>
      <c r="J1167" s="206"/>
      <c r="K1167" s="206"/>
      <c r="L1167" s="206"/>
      <c r="M1167" s="206"/>
      <c r="N1167" s="206"/>
      <c r="O1167" s="206"/>
      <c r="P1167" s="206"/>
      <c r="Q1167" s="206"/>
      <c r="R1167" s="206"/>
      <c r="S1167" s="206"/>
      <c r="T1167" s="206"/>
      <c r="U1167" s="206"/>
      <c r="V1167" s="206"/>
      <c r="W1167" s="206"/>
      <c r="X1167" s="206"/>
      <c r="Y1167" s="206"/>
      <c r="Z1167" s="206"/>
    </row>
    <row r="1168" customFormat="false" ht="15" hidden="false" customHeight="false" outlineLevel="0" collapsed="false">
      <c r="A1168" s="198" t="s">
        <v>1040</v>
      </c>
      <c r="B1168" s="199" t="s">
        <v>1917</v>
      </c>
      <c r="C1168" s="198" t="s">
        <v>1918</v>
      </c>
      <c r="D1168" s="199" t="s">
        <v>25</v>
      </c>
      <c r="E1168" s="200" t="n">
        <v>0.089</v>
      </c>
      <c r="F1168" s="201" t="n">
        <v>17.45</v>
      </c>
      <c r="G1168" s="201" t="n">
        <v>1.55</v>
      </c>
      <c r="H1168" s="206"/>
      <c r="I1168" s="206"/>
      <c r="J1168" s="206"/>
      <c r="K1168" s="206"/>
      <c r="L1168" s="206"/>
      <c r="M1168" s="206"/>
      <c r="N1168" s="206"/>
      <c r="O1168" s="206"/>
      <c r="P1168" s="206"/>
      <c r="Q1168" s="206"/>
      <c r="R1168" s="206"/>
      <c r="S1168" s="206"/>
      <c r="T1168" s="206"/>
      <c r="U1168" s="206"/>
      <c r="V1168" s="206"/>
      <c r="W1168" s="206"/>
      <c r="X1168" s="206"/>
      <c r="Y1168" s="206"/>
      <c r="Z1168" s="206"/>
    </row>
    <row r="1169" customFormat="false" ht="15" hidden="false" customHeight="false" outlineLevel="0" collapsed="false">
      <c r="A1169" s="198" t="s">
        <v>1040</v>
      </c>
      <c r="B1169" s="199" t="s">
        <v>1812</v>
      </c>
      <c r="C1169" s="198" t="s">
        <v>1813</v>
      </c>
      <c r="D1169" s="199" t="s">
        <v>25</v>
      </c>
      <c r="E1169" s="200" t="n">
        <v>0.089</v>
      </c>
      <c r="F1169" s="201" t="n">
        <v>21.76</v>
      </c>
      <c r="G1169" s="201" t="n">
        <v>1.93</v>
      </c>
      <c r="H1169" s="206"/>
      <c r="I1169" s="206"/>
      <c r="J1169" s="206"/>
      <c r="K1169" s="206"/>
      <c r="L1169" s="206"/>
      <c r="M1169" s="206"/>
      <c r="N1169" s="206"/>
      <c r="O1169" s="206"/>
      <c r="P1169" s="206"/>
      <c r="Q1169" s="206"/>
      <c r="R1169" s="206"/>
      <c r="S1169" s="206"/>
      <c r="T1169" s="206"/>
      <c r="U1169" s="206"/>
      <c r="V1169" s="206"/>
      <c r="W1169" s="206"/>
      <c r="X1169" s="206"/>
      <c r="Y1169" s="206"/>
      <c r="Z1169" s="206"/>
    </row>
    <row r="1170" customFormat="false" ht="15" hidden="false" customHeight="false" outlineLevel="0" collapsed="false">
      <c r="A1170" s="202" t="s">
        <v>1043</v>
      </c>
      <c r="B1170" s="203" t="s">
        <v>2070</v>
      </c>
      <c r="C1170" s="202" t="s">
        <v>2071</v>
      </c>
      <c r="D1170" s="203" t="s">
        <v>7</v>
      </c>
      <c r="E1170" s="204" t="n">
        <v>0.012</v>
      </c>
      <c r="F1170" s="205" t="n">
        <v>59.63</v>
      </c>
      <c r="G1170" s="205" t="n">
        <v>0.71</v>
      </c>
      <c r="H1170" s="206"/>
      <c r="I1170" s="206"/>
      <c r="J1170" s="206"/>
      <c r="K1170" s="206"/>
      <c r="L1170" s="206"/>
      <c r="M1170" s="206"/>
      <c r="N1170" s="206"/>
      <c r="O1170" s="206"/>
      <c r="P1170" s="206"/>
      <c r="Q1170" s="206"/>
      <c r="R1170" s="206"/>
      <c r="S1170" s="206"/>
      <c r="T1170" s="206"/>
      <c r="U1170" s="206"/>
      <c r="V1170" s="206"/>
      <c r="W1170" s="206"/>
      <c r="X1170" s="206"/>
      <c r="Y1170" s="206"/>
      <c r="Z1170" s="206"/>
    </row>
    <row r="1171" customFormat="false" ht="15" hidden="false" customHeight="false" outlineLevel="0" collapsed="false">
      <c r="A1171" s="202" t="s">
        <v>1043</v>
      </c>
      <c r="B1171" s="203" t="s">
        <v>2136</v>
      </c>
      <c r="C1171" s="202" t="s">
        <v>2137</v>
      </c>
      <c r="D1171" s="203" t="s">
        <v>7</v>
      </c>
      <c r="E1171" s="204" t="n">
        <v>1</v>
      </c>
      <c r="F1171" s="205" t="n">
        <v>2.06</v>
      </c>
      <c r="G1171" s="205" t="n">
        <v>0.04</v>
      </c>
      <c r="H1171" s="206"/>
      <c r="I1171" s="206"/>
      <c r="J1171" s="206"/>
      <c r="K1171" s="206"/>
      <c r="L1171" s="206"/>
      <c r="M1171" s="206"/>
      <c r="N1171" s="206"/>
      <c r="O1171" s="206"/>
      <c r="P1171" s="206"/>
      <c r="Q1171" s="206"/>
      <c r="R1171" s="206"/>
      <c r="S1171" s="206"/>
      <c r="T1171" s="206"/>
      <c r="U1171" s="206"/>
      <c r="V1171" s="206"/>
      <c r="W1171" s="206"/>
      <c r="X1171" s="206"/>
      <c r="Y1171" s="206"/>
      <c r="Z1171" s="206"/>
    </row>
    <row r="1172" customFormat="false" ht="15" hidden="false" customHeight="false" outlineLevel="0" collapsed="false">
      <c r="A1172" s="202" t="s">
        <v>1043</v>
      </c>
      <c r="B1172" s="203" t="s">
        <v>2074</v>
      </c>
      <c r="C1172" s="202" t="s">
        <v>2075</v>
      </c>
      <c r="D1172" s="203" t="s">
        <v>7</v>
      </c>
      <c r="E1172" s="204" t="n">
        <v>0.02</v>
      </c>
      <c r="F1172" s="205" t="n">
        <v>7.57</v>
      </c>
      <c r="G1172" s="205" t="n">
        <v>7.57</v>
      </c>
      <c r="H1172" s="206"/>
      <c r="I1172" s="206"/>
      <c r="J1172" s="206"/>
      <c r="K1172" s="206"/>
      <c r="L1172" s="206"/>
      <c r="M1172" s="206"/>
      <c r="N1172" s="206"/>
      <c r="O1172" s="206"/>
      <c r="P1172" s="206"/>
      <c r="Q1172" s="206"/>
      <c r="R1172" s="206"/>
      <c r="S1172" s="206"/>
      <c r="T1172" s="206"/>
      <c r="U1172" s="206"/>
      <c r="V1172" s="206"/>
      <c r="W1172" s="206"/>
      <c r="X1172" s="206"/>
      <c r="Y1172" s="206"/>
      <c r="Z1172" s="206"/>
    </row>
    <row r="1173" customFormat="false" ht="15" hidden="false" customHeight="false" outlineLevel="0" collapsed="false">
      <c r="A1173" s="202" t="s">
        <v>1043</v>
      </c>
      <c r="B1173" s="203" t="s">
        <v>2076</v>
      </c>
      <c r="C1173" s="202" t="s">
        <v>2077</v>
      </c>
      <c r="D1173" s="203" t="s">
        <v>7</v>
      </c>
      <c r="E1173" s="204" t="n">
        <v>0.014</v>
      </c>
      <c r="F1173" s="205" t="n">
        <v>67.56</v>
      </c>
      <c r="G1173" s="205" t="n">
        <v>0.94</v>
      </c>
      <c r="H1173" s="206"/>
      <c r="I1173" s="206"/>
      <c r="J1173" s="206"/>
      <c r="K1173" s="206"/>
      <c r="L1173" s="206"/>
      <c r="M1173" s="206"/>
      <c r="N1173" s="206"/>
      <c r="O1173" s="206"/>
      <c r="P1173" s="206"/>
      <c r="Q1173" s="206"/>
      <c r="R1173" s="206"/>
      <c r="S1173" s="206"/>
      <c r="T1173" s="206"/>
      <c r="U1173" s="206"/>
      <c r="V1173" s="206"/>
      <c r="W1173" s="206"/>
      <c r="X1173" s="206"/>
      <c r="Y1173" s="206"/>
      <c r="Z1173" s="206"/>
    </row>
    <row r="1174" customFormat="false" ht="15" hidden="false" customHeight="false" outlineLevel="0" collapsed="false">
      <c r="A1174" s="193"/>
      <c r="B1174" s="194"/>
      <c r="C1174" s="193"/>
      <c r="D1174" s="193"/>
      <c r="E1174" s="195"/>
      <c r="F1174" s="196"/>
      <c r="G1174" s="196"/>
      <c r="H1174" s="206"/>
      <c r="I1174" s="206"/>
      <c r="J1174" s="206"/>
      <c r="K1174" s="206"/>
      <c r="L1174" s="206"/>
      <c r="M1174" s="206"/>
      <c r="N1174" s="206"/>
      <c r="O1174" s="206"/>
      <c r="P1174" s="206"/>
      <c r="Q1174" s="206"/>
      <c r="R1174" s="206"/>
      <c r="S1174" s="206"/>
      <c r="T1174" s="206"/>
      <c r="U1174" s="206"/>
      <c r="V1174" s="206"/>
      <c r="W1174" s="206"/>
      <c r="X1174" s="206"/>
      <c r="Y1174" s="206"/>
      <c r="Z1174" s="206"/>
    </row>
    <row r="1175" customFormat="false" ht="15" hidden="false" customHeight="false" outlineLevel="0" collapsed="false">
      <c r="A1175" s="183" t="s">
        <v>2138</v>
      </c>
      <c r="B1175" s="184" t="s">
        <v>1028</v>
      </c>
      <c r="C1175" s="183" t="s">
        <v>1029</v>
      </c>
      <c r="D1175" s="184" t="s">
        <v>1030</v>
      </c>
      <c r="E1175" s="185" t="s">
        <v>1031</v>
      </c>
      <c r="F1175" s="197" t="s">
        <v>1032</v>
      </c>
      <c r="G1175" s="197" t="s">
        <v>1033</v>
      </c>
      <c r="H1175" s="206"/>
      <c r="I1175" s="206"/>
      <c r="J1175" s="206"/>
      <c r="K1175" s="206"/>
      <c r="L1175" s="206"/>
      <c r="M1175" s="206"/>
      <c r="N1175" s="206"/>
      <c r="O1175" s="206"/>
      <c r="P1175" s="206"/>
      <c r="Q1175" s="206"/>
      <c r="R1175" s="206"/>
      <c r="S1175" s="206"/>
      <c r="T1175" s="206"/>
      <c r="U1175" s="206"/>
      <c r="V1175" s="206"/>
      <c r="W1175" s="206"/>
      <c r="X1175" s="206"/>
      <c r="Y1175" s="206"/>
      <c r="Z1175" s="206"/>
    </row>
    <row r="1176" customFormat="false" ht="15" hidden="false" customHeight="false" outlineLevel="0" collapsed="false">
      <c r="A1176" s="189" t="s">
        <v>1034</v>
      </c>
      <c r="B1176" s="190" t="s">
        <v>2139</v>
      </c>
      <c r="C1176" s="189" t="s">
        <v>440</v>
      </c>
      <c r="D1176" s="190" t="s">
        <v>7</v>
      </c>
      <c r="E1176" s="191" t="n">
        <v>1</v>
      </c>
      <c r="F1176" s="192" t="n">
        <v>52.16</v>
      </c>
      <c r="G1176" s="192" t="n">
        <v>52.16</v>
      </c>
      <c r="H1176" s="206"/>
      <c r="I1176" s="206"/>
      <c r="J1176" s="206"/>
      <c r="K1176" s="206"/>
      <c r="L1176" s="206"/>
      <c r="M1176" s="206"/>
      <c r="N1176" s="206"/>
      <c r="O1176" s="206"/>
      <c r="P1176" s="206"/>
      <c r="Q1176" s="206"/>
      <c r="R1176" s="206"/>
      <c r="S1176" s="206"/>
      <c r="T1176" s="206"/>
      <c r="U1176" s="206"/>
      <c r="V1176" s="206"/>
      <c r="W1176" s="206"/>
      <c r="X1176" s="206"/>
      <c r="Y1176" s="206"/>
      <c r="Z1176" s="206"/>
    </row>
    <row r="1177" customFormat="false" ht="15" hidden="false" customHeight="false" outlineLevel="0" collapsed="false">
      <c r="A1177" s="198" t="s">
        <v>1040</v>
      </c>
      <c r="B1177" s="199" t="s">
        <v>1917</v>
      </c>
      <c r="C1177" s="198" t="s">
        <v>1918</v>
      </c>
      <c r="D1177" s="199" t="s">
        <v>25</v>
      </c>
      <c r="E1177" s="200" t="n">
        <v>0.276</v>
      </c>
      <c r="F1177" s="201" t="n">
        <v>17.45</v>
      </c>
      <c r="G1177" s="201" t="n">
        <v>4.81</v>
      </c>
      <c r="H1177" s="206"/>
      <c r="I1177" s="206"/>
      <c r="J1177" s="206"/>
      <c r="K1177" s="206"/>
      <c r="L1177" s="206"/>
      <c r="M1177" s="206"/>
      <c r="N1177" s="206"/>
      <c r="O1177" s="206"/>
      <c r="P1177" s="206"/>
      <c r="Q1177" s="206"/>
      <c r="R1177" s="206"/>
      <c r="S1177" s="206"/>
      <c r="T1177" s="206"/>
      <c r="U1177" s="206"/>
      <c r="V1177" s="206"/>
      <c r="W1177" s="206"/>
      <c r="X1177" s="206"/>
      <c r="Y1177" s="206"/>
      <c r="Z1177" s="206"/>
    </row>
    <row r="1178" customFormat="false" ht="15" hidden="false" customHeight="false" outlineLevel="0" collapsed="false">
      <c r="A1178" s="198" t="s">
        <v>1040</v>
      </c>
      <c r="B1178" s="199" t="s">
        <v>1812</v>
      </c>
      <c r="C1178" s="198" t="s">
        <v>1813</v>
      </c>
      <c r="D1178" s="199" t="s">
        <v>25</v>
      </c>
      <c r="E1178" s="200" t="n">
        <v>0.276</v>
      </c>
      <c r="F1178" s="201" t="n">
        <v>21.76</v>
      </c>
      <c r="G1178" s="201" t="n">
        <v>6</v>
      </c>
      <c r="H1178" s="206"/>
      <c r="I1178" s="206"/>
      <c r="J1178" s="206"/>
      <c r="K1178" s="206"/>
      <c r="L1178" s="206"/>
      <c r="M1178" s="206"/>
      <c r="N1178" s="206"/>
      <c r="O1178" s="206"/>
      <c r="P1178" s="206"/>
      <c r="Q1178" s="206"/>
      <c r="R1178" s="206"/>
      <c r="S1178" s="206"/>
      <c r="T1178" s="206"/>
      <c r="U1178" s="206"/>
      <c r="V1178" s="206"/>
      <c r="W1178" s="206"/>
      <c r="X1178" s="206"/>
      <c r="Y1178" s="206"/>
      <c r="Z1178" s="206"/>
    </row>
    <row r="1179" customFormat="false" ht="15" hidden="false" customHeight="false" outlineLevel="0" collapsed="false">
      <c r="A1179" s="202" t="s">
        <v>1043</v>
      </c>
      <c r="B1179" s="203" t="s">
        <v>2112</v>
      </c>
      <c r="C1179" s="202" t="s">
        <v>2113</v>
      </c>
      <c r="D1179" s="203" t="s">
        <v>7</v>
      </c>
      <c r="E1179" s="204" t="n">
        <v>0.154</v>
      </c>
      <c r="F1179" s="205" t="n">
        <v>19.46</v>
      </c>
      <c r="G1179" s="205" t="n">
        <v>2.99</v>
      </c>
      <c r="H1179" s="206"/>
      <c r="I1179" s="206"/>
      <c r="J1179" s="206"/>
      <c r="K1179" s="206"/>
      <c r="L1179" s="206"/>
      <c r="M1179" s="206"/>
      <c r="N1179" s="206"/>
      <c r="O1179" s="206"/>
      <c r="P1179" s="206"/>
      <c r="Q1179" s="206"/>
      <c r="R1179" s="206"/>
      <c r="S1179" s="206"/>
      <c r="T1179" s="206"/>
      <c r="U1179" s="206"/>
      <c r="V1179" s="206"/>
      <c r="W1179" s="206"/>
      <c r="X1179" s="206"/>
      <c r="Y1179" s="206"/>
      <c r="Z1179" s="206"/>
    </row>
    <row r="1180" customFormat="false" ht="15" hidden="false" customHeight="false" outlineLevel="0" collapsed="false">
      <c r="A1180" s="202" t="s">
        <v>1043</v>
      </c>
      <c r="B1180" s="203" t="s">
        <v>2140</v>
      </c>
      <c r="C1180" s="202" t="s">
        <v>2141</v>
      </c>
      <c r="D1180" s="203" t="s">
        <v>7</v>
      </c>
      <c r="E1180" s="204" t="n">
        <v>1</v>
      </c>
      <c r="F1180" s="205" t="n">
        <v>2.06</v>
      </c>
      <c r="G1180" s="205" t="n">
        <v>0.05</v>
      </c>
      <c r="H1180" s="206"/>
      <c r="I1180" s="206"/>
      <c r="J1180" s="206"/>
      <c r="K1180" s="206"/>
      <c r="L1180" s="206"/>
      <c r="M1180" s="206"/>
      <c r="N1180" s="206"/>
      <c r="O1180" s="206"/>
      <c r="P1180" s="206"/>
      <c r="Q1180" s="206"/>
      <c r="R1180" s="206"/>
      <c r="S1180" s="206"/>
      <c r="T1180" s="206"/>
      <c r="U1180" s="206"/>
      <c r="V1180" s="206"/>
      <c r="W1180" s="206"/>
      <c r="X1180" s="206"/>
      <c r="Y1180" s="206"/>
      <c r="Z1180" s="206"/>
    </row>
    <row r="1181" customFormat="false" ht="15" hidden="false" customHeight="false" outlineLevel="0" collapsed="false">
      <c r="A1181" s="202" t="s">
        <v>1043</v>
      </c>
      <c r="B1181" s="203" t="s">
        <v>2074</v>
      </c>
      <c r="C1181" s="202" t="s">
        <v>2075</v>
      </c>
      <c r="D1181" s="203" t="s">
        <v>7</v>
      </c>
      <c r="E1181" s="204" t="n">
        <v>0.028</v>
      </c>
      <c r="F1181" s="205" t="n">
        <v>35.55</v>
      </c>
      <c r="G1181" s="205" t="n">
        <v>35.55</v>
      </c>
      <c r="H1181" s="206"/>
      <c r="I1181" s="206"/>
      <c r="J1181" s="206"/>
      <c r="K1181" s="206"/>
      <c r="L1181" s="206"/>
      <c r="M1181" s="206"/>
      <c r="N1181" s="206"/>
      <c r="O1181" s="206"/>
      <c r="P1181" s="206"/>
      <c r="Q1181" s="206"/>
      <c r="R1181" s="206"/>
      <c r="S1181" s="206"/>
      <c r="T1181" s="206"/>
      <c r="U1181" s="206"/>
      <c r="V1181" s="206"/>
      <c r="W1181" s="206"/>
      <c r="X1181" s="206"/>
      <c r="Y1181" s="206"/>
      <c r="Z1181" s="206"/>
    </row>
    <row r="1182" customFormat="false" ht="15" hidden="false" customHeight="false" outlineLevel="0" collapsed="false">
      <c r="A1182" s="202" t="s">
        <v>1043</v>
      </c>
      <c r="B1182" s="203" t="s">
        <v>2076</v>
      </c>
      <c r="C1182" s="202" t="s">
        <v>2077</v>
      </c>
      <c r="D1182" s="203" t="s">
        <v>7</v>
      </c>
      <c r="E1182" s="204" t="n">
        <v>0.041</v>
      </c>
      <c r="F1182" s="205" t="n">
        <v>67.56</v>
      </c>
      <c r="G1182" s="205" t="n">
        <v>2.76</v>
      </c>
      <c r="H1182" s="206"/>
      <c r="I1182" s="206"/>
      <c r="J1182" s="206"/>
      <c r="K1182" s="206"/>
      <c r="L1182" s="206"/>
      <c r="M1182" s="206"/>
      <c r="N1182" s="206"/>
      <c r="O1182" s="206"/>
      <c r="P1182" s="206"/>
      <c r="Q1182" s="206"/>
      <c r="R1182" s="206"/>
      <c r="S1182" s="206"/>
      <c r="T1182" s="206"/>
      <c r="U1182" s="206"/>
      <c r="V1182" s="206"/>
      <c r="W1182" s="206"/>
      <c r="X1182" s="206"/>
      <c r="Y1182" s="206"/>
      <c r="Z1182" s="206"/>
    </row>
    <row r="1183" customFormat="false" ht="15" hidden="false" customHeight="false" outlineLevel="0" collapsed="false">
      <c r="A1183" s="193"/>
      <c r="B1183" s="194"/>
      <c r="C1183" s="193"/>
      <c r="D1183" s="193"/>
      <c r="E1183" s="195"/>
      <c r="F1183" s="196"/>
      <c r="G1183" s="196"/>
      <c r="H1183" s="206"/>
      <c r="I1183" s="206"/>
      <c r="J1183" s="206"/>
      <c r="K1183" s="206"/>
      <c r="L1183" s="206"/>
      <c r="M1183" s="206"/>
      <c r="N1183" s="206"/>
      <c r="O1183" s="206"/>
      <c r="P1183" s="206"/>
      <c r="Q1183" s="206"/>
      <c r="R1183" s="206"/>
      <c r="S1183" s="206"/>
      <c r="T1183" s="206"/>
      <c r="U1183" s="206"/>
      <c r="V1183" s="206"/>
      <c r="W1183" s="206"/>
      <c r="X1183" s="206"/>
      <c r="Y1183" s="206"/>
      <c r="Z1183" s="206"/>
    </row>
    <row r="1184" customFormat="false" ht="15" hidden="false" customHeight="false" outlineLevel="0" collapsed="false">
      <c r="A1184" s="183" t="s">
        <v>2142</v>
      </c>
      <c r="B1184" s="184" t="s">
        <v>1028</v>
      </c>
      <c r="C1184" s="183" t="s">
        <v>1029</v>
      </c>
      <c r="D1184" s="184" t="s">
        <v>1030</v>
      </c>
      <c r="E1184" s="185" t="s">
        <v>1031</v>
      </c>
      <c r="F1184" s="197" t="s">
        <v>1032</v>
      </c>
      <c r="G1184" s="197" t="s">
        <v>1033</v>
      </c>
      <c r="H1184" s="206"/>
      <c r="I1184" s="206"/>
      <c r="J1184" s="206"/>
      <c r="K1184" s="206"/>
      <c r="L1184" s="206"/>
      <c r="M1184" s="206"/>
      <c r="N1184" s="206"/>
      <c r="O1184" s="206"/>
      <c r="P1184" s="206"/>
      <c r="Q1184" s="206"/>
      <c r="R1184" s="206"/>
      <c r="S1184" s="206"/>
      <c r="T1184" s="206"/>
      <c r="U1184" s="206"/>
      <c r="V1184" s="206"/>
      <c r="W1184" s="206"/>
      <c r="X1184" s="206"/>
      <c r="Y1184" s="206"/>
      <c r="Z1184" s="206"/>
    </row>
    <row r="1185" customFormat="false" ht="15" hidden="false" customHeight="false" outlineLevel="0" collapsed="false">
      <c r="A1185" s="189" t="s">
        <v>1034</v>
      </c>
      <c r="B1185" s="190" t="s">
        <v>2143</v>
      </c>
      <c r="C1185" s="189" t="s">
        <v>2144</v>
      </c>
      <c r="D1185" s="190" t="s">
        <v>7</v>
      </c>
      <c r="E1185" s="191" t="n">
        <v>1</v>
      </c>
      <c r="F1185" s="192" t="n">
        <v>14</v>
      </c>
      <c r="G1185" s="192" t="n">
        <v>14</v>
      </c>
      <c r="H1185" s="206"/>
      <c r="I1185" s="206"/>
      <c r="J1185" s="206"/>
      <c r="K1185" s="206"/>
      <c r="L1185" s="206"/>
      <c r="M1185" s="206"/>
      <c r="N1185" s="206"/>
      <c r="O1185" s="206"/>
      <c r="P1185" s="206"/>
      <c r="Q1185" s="206"/>
      <c r="R1185" s="206"/>
      <c r="S1185" s="206"/>
      <c r="T1185" s="206"/>
      <c r="U1185" s="206"/>
      <c r="V1185" s="206"/>
      <c r="W1185" s="206"/>
      <c r="X1185" s="206"/>
      <c r="Y1185" s="206"/>
      <c r="Z1185" s="206"/>
    </row>
    <row r="1186" customFormat="false" ht="15" hidden="false" customHeight="false" outlineLevel="0" collapsed="false">
      <c r="A1186" s="198" t="s">
        <v>1040</v>
      </c>
      <c r="B1186" s="199" t="s">
        <v>1812</v>
      </c>
      <c r="C1186" s="198" t="s">
        <v>1813</v>
      </c>
      <c r="D1186" s="199" t="s">
        <v>25</v>
      </c>
      <c r="E1186" s="200" t="n">
        <v>0.2</v>
      </c>
      <c r="F1186" s="201" t="n">
        <v>21.76</v>
      </c>
      <c r="G1186" s="201" t="n">
        <v>4.35</v>
      </c>
      <c r="H1186" s="206"/>
      <c r="I1186" s="206"/>
      <c r="J1186" s="206"/>
      <c r="K1186" s="206"/>
      <c r="L1186" s="206"/>
      <c r="M1186" s="206"/>
      <c r="N1186" s="206"/>
      <c r="O1186" s="206"/>
      <c r="P1186" s="206"/>
      <c r="Q1186" s="206"/>
      <c r="R1186" s="206"/>
      <c r="S1186" s="206"/>
      <c r="T1186" s="206"/>
      <c r="U1186" s="206"/>
      <c r="V1186" s="206"/>
      <c r="W1186" s="206"/>
      <c r="X1186" s="206"/>
      <c r="Y1186" s="206"/>
      <c r="Z1186" s="206"/>
    </row>
    <row r="1187" customFormat="false" ht="15" hidden="false" customHeight="false" outlineLevel="0" collapsed="false">
      <c r="A1187" s="198" t="s">
        <v>1040</v>
      </c>
      <c r="B1187" s="199" t="s">
        <v>1274</v>
      </c>
      <c r="C1187" s="198" t="s">
        <v>1249</v>
      </c>
      <c r="D1187" s="199" t="s">
        <v>25</v>
      </c>
      <c r="E1187" s="200" t="n">
        <v>0.2</v>
      </c>
      <c r="F1187" s="201" t="n">
        <v>16.21</v>
      </c>
      <c r="G1187" s="201" t="n">
        <v>3.24</v>
      </c>
      <c r="H1187" s="206"/>
      <c r="I1187" s="206"/>
      <c r="J1187" s="206"/>
      <c r="K1187" s="206"/>
      <c r="L1187" s="206"/>
      <c r="M1187" s="206"/>
      <c r="N1187" s="206"/>
      <c r="O1187" s="206"/>
      <c r="P1187" s="206"/>
      <c r="Q1187" s="206"/>
      <c r="R1187" s="206"/>
      <c r="S1187" s="206"/>
      <c r="T1187" s="206"/>
      <c r="U1187" s="206"/>
      <c r="V1187" s="206"/>
      <c r="W1187" s="206"/>
      <c r="X1187" s="206"/>
      <c r="Y1187" s="206"/>
      <c r="Z1187" s="206"/>
    </row>
    <row r="1188" customFormat="false" ht="15" hidden="false" customHeight="false" outlineLevel="0" collapsed="false">
      <c r="A1188" s="202" t="s">
        <v>1043</v>
      </c>
      <c r="B1188" s="203" t="s">
        <v>2070</v>
      </c>
      <c r="C1188" s="202" t="s">
        <v>2071</v>
      </c>
      <c r="D1188" s="203" t="s">
        <v>7</v>
      </c>
      <c r="E1188" s="204" t="n">
        <v>0.0082</v>
      </c>
      <c r="F1188" s="205" t="n">
        <v>59.63</v>
      </c>
      <c r="G1188" s="205" t="n">
        <v>0.48</v>
      </c>
      <c r="H1188" s="206"/>
      <c r="I1188" s="206"/>
      <c r="J1188" s="206"/>
      <c r="K1188" s="206"/>
      <c r="L1188" s="206"/>
      <c r="M1188" s="206"/>
      <c r="N1188" s="206"/>
      <c r="O1188" s="206"/>
      <c r="P1188" s="206"/>
      <c r="Q1188" s="206"/>
      <c r="R1188" s="206"/>
      <c r="S1188" s="206"/>
      <c r="T1188" s="206"/>
      <c r="U1188" s="206"/>
      <c r="V1188" s="206"/>
      <c r="W1188" s="206"/>
      <c r="X1188" s="206"/>
      <c r="Y1188" s="206"/>
      <c r="Z1188" s="206"/>
    </row>
    <row r="1189" customFormat="false" ht="15" hidden="false" customHeight="false" outlineLevel="0" collapsed="false">
      <c r="A1189" s="202" t="s">
        <v>1043</v>
      </c>
      <c r="B1189" s="203" t="s">
        <v>2145</v>
      </c>
      <c r="C1189" s="202" t="s">
        <v>2146</v>
      </c>
      <c r="D1189" s="203" t="s">
        <v>7</v>
      </c>
      <c r="E1189" s="204" t="n">
        <v>1</v>
      </c>
      <c r="F1189" s="205" t="n">
        <v>5.74</v>
      </c>
      <c r="G1189" s="205" t="n">
        <v>5.74</v>
      </c>
      <c r="H1189" s="206"/>
      <c r="I1189" s="206"/>
      <c r="J1189" s="206"/>
      <c r="K1189" s="206"/>
      <c r="L1189" s="206"/>
      <c r="M1189" s="206"/>
      <c r="N1189" s="206"/>
      <c r="O1189" s="206"/>
      <c r="P1189" s="206"/>
      <c r="Q1189" s="206"/>
      <c r="R1189" s="206"/>
      <c r="S1189" s="206"/>
      <c r="T1189" s="206"/>
      <c r="U1189" s="206"/>
      <c r="V1189" s="206"/>
      <c r="W1189" s="206"/>
      <c r="X1189" s="206"/>
      <c r="Y1189" s="206"/>
      <c r="Z1189" s="206"/>
    </row>
    <row r="1190" customFormat="false" ht="15" hidden="false" customHeight="false" outlineLevel="0" collapsed="false">
      <c r="A1190" s="202" t="s">
        <v>1043</v>
      </c>
      <c r="B1190" s="203" t="s">
        <v>2076</v>
      </c>
      <c r="C1190" s="202" t="s">
        <v>2077</v>
      </c>
      <c r="D1190" s="203" t="s">
        <v>7</v>
      </c>
      <c r="E1190" s="204" t="n">
        <v>0.0029</v>
      </c>
      <c r="F1190" s="205" t="n">
        <v>67.56</v>
      </c>
      <c r="G1190" s="205" t="n">
        <v>0.19</v>
      </c>
      <c r="H1190" s="206"/>
      <c r="I1190" s="206"/>
      <c r="J1190" s="206"/>
      <c r="K1190" s="206"/>
      <c r="L1190" s="206"/>
      <c r="M1190" s="206"/>
      <c r="N1190" s="206"/>
      <c r="O1190" s="206"/>
      <c r="P1190" s="206"/>
      <c r="Q1190" s="206"/>
      <c r="R1190" s="206"/>
      <c r="S1190" s="206"/>
      <c r="T1190" s="206"/>
      <c r="U1190" s="206"/>
      <c r="V1190" s="206"/>
      <c r="W1190" s="206"/>
      <c r="X1190" s="206"/>
      <c r="Y1190" s="206"/>
      <c r="Z1190" s="206"/>
    </row>
    <row r="1191" customFormat="false" ht="15" hidden="false" customHeight="false" outlineLevel="0" collapsed="false">
      <c r="A1191" s="193"/>
      <c r="B1191" s="194"/>
      <c r="C1191" s="193"/>
      <c r="D1191" s="193"/>
      <c r="E1191" s="195"/>
      <c r="F1191" s="196"/>
      <c r="G1191" s="196"/>
      <c r="H1191" s="206"/>
      <c r="I1191" s="206"/>
      <c r="J1191" s="206"/>
      <c r="K1191" s="206"/>
      <c r="L1191" s="206"/>
      <c r="M1191" s="206"/>
      <c r="N1191" s="206"/>
      <c r="O1191" s="206"/>
      <c r="P1191" s="206"/>
      <c r="Q1191" s="206"/>
      <c r="R1191" s="206"/>
      <c r="S1191" s="206"/>
      <c r="T1191" s="206"/>
      <c r="U1191" s="206"/>
      <c r="V1191" s="206"/>
      <c r="W1191" s="206"/>
      <c r="X1191" s="206"/>
      <c r="Y1191" s="206"/>
      <c r="Z1191" s="206"/>
    </row>
    <row r="1192" customFormat="false" ht="15" hidden="false" customHeight="false" outlineLevel="0" collapsed="false">
      <c r="A1192" s="183" t="s">
        <v>2147</v>
      </c>
      <c r="B1192" s="184" t="s">
        <v>1028</v>
      </c>
      <c r="C1192" s="183" t="s">
        <v>1029</v>
      </c>
      <c r="D1192" s="184" t="s">
        <v>1030</v>
      </c>
      <c r="E1192" s="185" t="s">
        <v>1031</v>
      </c>
      <c r="F1192" s="197" t="s">
        <v>1032</v>
      </c>
      <c r="G1192" s="197" t="s">
        <v>1033</v>
      </c>
      <c r="H1192" s="206"/>
      <c r="I1192" s="206"/>
      <c r="J1192" s="206"/>
      <c r="K1192" s="206"/>
      <c r="L1192" s="206"/>
      <c r="M1192" s="206"/>
      <c r="N1192" s="206"/>
      <c r="O1192" s="206"/>
      <c r="P1192" s="206"/>
      <c r="Q1192" s="206"/>
      <c r="R1192" s="206"/>
      <c r="S1192" s="206"/>
      <c r="T1192" s="206"/>
      <c r="U1192" s="206"/>
      <c r="V1192" s="206"/>
      <c r="W1192" s="206"/>
      <c r="X1192" s="206"/>
      <c r="Y1192" s="206"/>
      <c r="Z1192" s="206"/>
    </row>
    <row r="1193" customFormat="false" ht="15" hidden="false" customHeight="false" outlineLevel="0" collapsed="false">
      <c r="A1193" s="189" t="s">
        <v>1034</v>
      </c>
      <c r="B1193" s="190" t="s">
        <v>2148</v>
      </c>
      <c r="C1193" s="189" t="s">
        <v>2149</v>
      </c>
      <c r="D1193" s="190" t="s">
        <v>7</v>
      </c>
      <c r="E1193" s="191" t="n">
        <v>1</v>
      </c>
      <c r="F1193" s="192" t="n">
        <v>8.85</v>
      </c>
      <c r="G1193" s="192" t="n">
        <v>8.85</v>
      </c>
      <c r="H1193" s="206"/>
      <c r="I1193" s="206"/>
      <c r="J1193" s="206"/>
      <c r="K1193" s="206"/>
      <c r="L1193" s="206"/>
      <c r="M1193" s="206"/>
      <c r="N1193" s="206"/>
      <c r="O1193" s="206"/>
      <c r="P1193" s="206"/>
      <c r="Q1193" s="206"/>
      <c r="R1193" s="206"/>
      <c r="S1193" s="206"/>
      <c r="T1193" s="206"/>
      <c r="U1193" s="206"/>
      <c r="V1193" s="206"/>
      <c r="W1193" s="206"/>
      <c r="X1193" s="206"/>
      <c r="Y1193" s="206"/>
      <c r="Z1193" s="206"/>
    </row>
    <row r="1194" customFormat="false" ht="15" hidden="false" customHeight="false" outlineLevel="0" collapsed="false">
      <c r="A1194" s="198" t="s">
        <v>1040</v>
      </c>
      <c r="B1194" s="199" t="s">
        <v>1917</v>
      </c>
      <c r="C1194" s="198" t="s">
        <v>1918</v>
      </c>
      <c r="D1194" s="199" t="s">
        <v>25</v>
      </c>
      <c r="E1194" s="200" t="n">
        <v>0.119</v>
      </c>
      <c r="F1194" s="201" t="n">
        <v>17.45</v>
      </c>
      <c r="G1194" s="201" t="n">
        <v>2.07</v>
      </c>
      <c r="H1194" s="206"/>
      <c r="I1194" s="206"/>
      <c r="J1194" s="206"/>
      <c r="K1194" s="206"/>
      <c r="L1194" s="206"/>
      <c r="M1194" s="206"/>
      <c r="N1194" s="206"/>
      <c r="O1194" s="206"/>
      <c r="P1194" s="206"/>
      <c r="Q1194" s="206"/>
      <c r="R1194" s="206"/>
      <c r="S1194" s="206"/>
      <c r="T1194" s="206"/>
      <c r="U1194" s="206"/>
      <c r="V1194" s="206"/>
      <c r="W1194" s="206"/>
      <c r="X1194" s="206"/>
      <c r="Y1194" s="206"/>
      <c r="Z1194" s="206"/>
    </row>
    <row r="1195" customFormat="false" ht="15" hidden="false" customHeight="false" outlineLevel="0" collapsed="false">
      <c r="A1195" s="198" t="s">
        <v>1040</v>
      </c>
      <c r="B1195" s="199" t="s">
        <v>1812</v>
      </c>
      <c r="C1195" s="198" t="s">
        <v>1813</v>
      </c>
      <c r="D1195" s="199" t="s">
        <v>25</v>
      </c>
      <c r="E1195" s="200" t="n">
        <v>0.119</v>
      </c>
      <c r="F1195" s="201" t="n">
        <v>21.76</v>
      </c>
      <c r="G1195" s="201" t="n">
        <v>2.58</v>
      </c>
      <c r="H1195" s="206"/>
      <c r="I1195" s="206"/>
      <c r="J1195" s="206"/>
      <c r="K1195" s="206"/>
      <c r="L1195" s="206"/>
      <c r="M1195" s="206"/>
      <c r="N1195" s="206"/>
      <c r="O1195" s="206"/>
      <c r="P1195" s="206"/>
      <c r="Q1195" s="206"/>
      <c r="R1195" s="206"/>
      <c r="S1195" s="206"/>
      <c r="T1195" s="206"/>
      <c r="U1195" s="206"/>
      <c r="V1195" s="206"/>
      <c r="W1195" s="206"/>
      <c r="X1195" s="206"/>
      <c r="Y1195" s="206"/>
      <c r="Z1195" s="206"/>
    </row>
    <row r="1196" customFormat="false" ht="15" hidden="false" customHeight="false" outlineLevel="0" collapsed="false">
      <c r="A1196" s="202" t="s">
        <v>1043</v>
      </c>
      <c r="B1196" s="203" t="s">
        <v>2070</v>
      </c>
      <c r="C1196" s="202" t="s">
        <v>2071</v>
      </c>
      <c r="D1196" s="203" t="s">
        <v>7</v>
      </c>
      <c r="E1196" s="204" t="n">
        <v>0.009</v>
      </c>
      <c r="F1196" s="205" t="n">
        <v>59.63</v>
      </c>
      <c r="G1196" s="205" t="n">
        <v>0.53</v>
      </c>
      <c r="H1196" s="206"/>
      <c r="I1196" s="206"/>
      <c r="J1196" s="206"/>
      <c r="K1196" s="206"/>
      <c r="L1196" s="206"/>
      <c r="M1196" s="206"/>
      <c r="N1196" s="206"/>
      <c r="O1196" s="206"/>
      <c r="P1196" s="206"/>
      <c r="Q1196" s="206"/>
      <c r="R1196" s="206"/>
      <c r="S1196" s="206"/>
      <c r="T1196" s="206"/>
      <c r="U1196" s="206"/>
      <c r="V1196" s="206"/>
      <c r="W1196" s="206"/>
      <c r="X1196" s="206"/>
      <c r="Y1196" s="206"/>
      <c r="Z1196" s="206"/>
    </row>
    <row r="1197" customFormat="false" ht="15" hidden="false" customHeight="false" outlineLevel="0" collapsed="false">
      <c r="A1197" s="202" t="s">
        <v>1043</v>
      </c>
      <c r="B1197" s="203" t="s">
        <v>2074</v>
      </c>
      <c r="C1197" s="202" t="s">
        <v>2075</v>
      </c>
      <c r="D1197" s="203" t="s">
        <v>7</v>
      </c>
      <c r="E1197" s="204" t="n">
        <v>0.06</v>
      </c>
      <c r="F1197" s="205" t="n">
        <v>2.06</v>
      </c>
      <c r="G1197" s="205" t="n">
        <v>0.12</v>
      </c>
      <c r="H1197" s="206"/>
      <c r="I1197" s="206"/>
      <c r="J1197" s="206"/>
      <c r="K1197" s="206"/>
      <c r="L1197" s="206"/>
      <c r="M1197" s="206"/>
      <c r="N1197" s="206"/>
      <c r="O1197" s="206"/>
      <c r="P1197" s="206"/>
      <c r="Q1197" s="206"/>
      <c r="R1197" s="206"/>
      <c r="S1197" s="206"/>
      <c r="T1197" s="206"/>
      <c r="U1197" s="206"/>
      <c r="V1197" s="206"/>
      <c r="W1197" s="206"/>
      <c r="X1197" s="206"/>
      <c r="Y1197" s="206"/>
      <c r="Z1197" s="206"/>
    </row>
    <row r="1198" customFormat="false" ht="15" hidden="false" customHeight="false" outlineLevel="0" collapsed="false">
      <c r="A1198" s="202" t="s">
        <v>1043</v>
      </c>
      <c r="B1198" s="203" t="s">
        <v>2150</v>
      </c>
      <c r="C1198" s="202" t="s">
        <v>2151</v>
      </c>
      <c r="D1198" s="203" t="s">
        <v>7</v>
      </c>
      <c r="E1198" s="204" t="n">
        <v>1</v>
      </c>
      <c r="F1198" s="205" t="n">
        <v>2.81</v>
      </c>
      <c r="G1198" s="205" t="n">
        <v>2.81</v>
      </c>
      <c r="H1198" s="206"/>
      <c r="I1198" s="206"/>
      <c r="J1198" s="206"/>
      <c r="K1198" s="206"/>
      <c r="L1198" s="206"/>
      <c r="M1198" s="206"/>
      <c r="N1198" s="206"/>
      <c r="O1198" s="206"/>
      <c r="P1198" s="206"/>
      <c r="Q1198" s="206"/>
      <c r="R1198" s="206"/>
      <c r="S1198" s="206"/>
      <c r="T1198" s="206"/>
      <c r="U1198" s="206"/>
      <c r="V1198" s="206"/>
      <c r="W1198" s="206"/>
      <c r="X1198" s="206"/>
      <c r="Y1198" s="206"/>
      <c r="Z1198" s="206"/>
    </row>
    <row r="1199" customFormat="false" ht="15" hidden="false" customHeight="false" outlineLevel="0" collapsed="false">
      <c r="A1199" s="202" t="s">
        <v>1043</v>
      </c>
      <c r="B1199" s="203" t="s">
        <v>2076</v>
      </c>
      <c r="C1199" s="202" t="s">
        <v>2077</v>
      </c>
      <c r="D1199" s="203" t="s">
        <v>7</v>
      </c>
      <c r="E1199" s="204" t="n">
        <v>0.011</v>
      </c>
      <c r="F1199" s="205" t="n">
        <v>67.56</v>
      </c>
      <c r="G1199" s="205" t="n">
        <v>0.74</v>
      </c>
      <c r="H1199" s="206"/>
      <c r="I1199" s="206"/>
      <c r="J1199" s="206"/>
      <c r="K1199" s="206"/>
      <c r="L1199" s="206"/>
      <c r="M1199" s="206"/>
      <c r="N1199" s="206"/>
      <c r="O1199" s="206"/>
      <c r="P1199" s="206"/>
      <c r="Q1199" s="206"/>
      <c r="R1199" s="206"/>
      <c r="S1199" s="206"/>
      <c r="T1199" s="206"/>
      <c r="U1199" s="206"/>
      <c r="V1199" s="206"/>
      <c r="W1199" s="206"/>
      <c r="X1199" s="206"/>
      <c r="Y1199" s="206"/>
      <c r="Z1199" s="206"/>
    </row>
    <row r="1200" customFormat="false" ht="15" hidden="false" customHeight="false" outlineLevel="0" collapsed="false">
      <c r="A1200" s="193"/>
      <c r="B1200" s="194"/>
      <c r="C1200" s="193"/>
      <c r="D1200" s="193"/>
      <c r="E1200" s="195"/>
      <c r="F1200" s="196"/>
      <c r="G1200" s="196"/>
      <c r="H1200" s="206"/>
      <c r="I1200" s="206"/>
      <c r="J1200" s="206"/>
      <c r="K1200" s="206"/>
      <c r="L1200" s="206"/>
      <c r="M1200" s="206"/>
      <c r="N1200" s="206"/>
      <c r="O1200" s="206"/>
      <c r="P1200" s="206"/>
      <c r="Q1200" s="206"/>
      <c r="R1200" s="206"/>
      <c r="S1200" s="206"/>
      <c r="T1200" s="206"/>
      <c r="U1200" s="206"/>
      <c r="V1200" s="206"/>
      <c r="W1200" s="206"/>
      <c r="X1200" s="206"/>
      <c r="Y1200" s="206"/>
      <c r="Z1200" s="206"/>
    </row>
    <row r="1201" customFormat="false" ht="15" hidden="false" customHeight="false" outlineLevel="0" collapsed="false">
      <c r="A1201" s="183" t="s">
        <v>2152</v>
      </c>
      <c r="B1201" s="184" t="s">
        <v>1028</v>
      </c>
      <c r="C1201" s="183" t="s">
        <v>1029</v>
      </c>
      <c r="D1201" s="184" t="s">
        <v>1030</v>
      </c>
      <c r="E1201" s="185" t="s">
        <v>1031</v>
      </c>
      <c r="F1201" s="197" t="s">
        <v>1032</v>
      </c>
      <c r="G1201" s="197" t="s">
        <v>1033</v>
      </c>
      <c r="H1201" s="206"/>
      <c r="I1201" s="206"/>
      <c r="J1201" s="206"/>
      <c r="K1201" s="206"/>
      <c r="L1201" s="206"/>
      <c r="M1201" s="206"/>
      <c r="N1201" s="206"/>
      <c r="O1201" s="206"/>
      <c r="P1201" s="206"/>
      <c r="Q1201" s="206"/>
      <c r="R1201" s="206"/>
      <c r="S1201" s="206"/>
      <c r="T1201" s="206"/>
      <c r="U1201" s="206"/>
      <c r="V1201" s="206"/>
      <c r="W1201" s="206"/>
      <c r="X1201" s="206"/>
      <c r="Y1201" s="206"/>
      <c r="Z1201" s="206"/>
    </row>
    <row r="1202" customFormat="false" ht="15" hidden="false" customHeight="false" outlineLevel="0" collapsed="false">
      <c r="A1202" s="189" t="s">
        <v>1034</v>
      </c>
      <c r="B1202" s="190" t="s">
        <v>2153</v>
      </c>
      <c r="C1202" s="189" t="s">
        <v>2154</v>
      </c>
      <c r="D1202" s="190" t="s">
        <v>7</v>
      </c>
      <c r="E1202" s="191" t="n">
        <v>1</v>
      </c>
      <c r="F1202" s="192" t="n">
        <v>6.1</v>
      </c>
      <c r="G1202" s="192" t="n">
        <v>6.1</v>
      </c>
      <c r="H1202" s="206"/>
      <c r="I1202" s="206"/>
      <c r="J1202" s="206"/>
      <c r="K1202" s="206"/>
      <c r="L1202" s="206"/>
      <c r="M1202" s="206"/>
      <c r="N1202" s="206"/>
      <c r="O1202" s="206"/>
      <c r="P1202" s="206"/>
      <c r="Q1202" s="206"/>
      <c r="R1202" s="206"/>
      <c r="S1202" s="206"/>
      <c r="T1202" s="206"/>
      <c r="U1202" s="206"/>
      <c r="V1202" s="206"/>
      <c r="W1202" s="206"/>
      <c r="X1202" s="206"/>
      <c r="Y1202" s="206"/>
      <c r="Z1202" s="206"/>
    </row>
    <row r="1203" customFormat="false" ht="15" hidden="false" customHeight="false" outlineLevel="0" collapsed="false">
      <c r="A1203" s="198" t="s">
        <v>1040</v>
      </c>
      <c r="B1203" s="199" t="s">
        <v>1917</v>
      </c>
      <c r="C1203" s="198" t="s">
        <v>1918</v>
      </c>
      <c r="D1203" s="199" t="s">
        <v>25</v>
      </c>
      <c r="E1203" s="200" t="n">
        <v>0.1</v>
      </c>
      <c r="F1203" s="201" t="n">
        <v>17.45</v>
      </c>
      <c r="G1203" s="201" t="n">
        <v>1.74</v>
      </c>
      <c r="H1203" s="206"/>
      <c r="I1203" s="206"/>
      <c r="J1203" s="206"/>
      <c r="K1203" s="206"/>
      <c r="L1203" s="206"/>
      <c r="M1203" s="206"/>
      <c r="N1203" s="206"/>
      <c r="O1203" s="206"/>
      <c r="P1203" s="206"/>
      <c r="Q1203" s="206"/>
      <c r="R1203" s="206"/>
      <c r="S1203" s="206"/>
      <c r="T1203" s="206"/>
      <c r="U1203" s="206"/>
      <c r="V1203" s="206"/>
      <c r="W1203" s="206"/>
      <c r="X1203" s="206"/>
      <c r="Y1203" s="206"/>
      <c r="Z1203" s="206"/>
    </row>
    <row r="1204" customFormat="false" ht="15" hidden="false" customHeight="false" outlineLevel="0" collapsed="false">
      <c r="A1204" s="198" t="s">
        <v>1040</v>
      </c>
      <c r="B1204" s="199" t="s">
        <v>1812</v>
      </c>
      <c r="C1204" s="198" t="s">
        <v>1813</v>
      </c>
      <c r="D1204" s="199" t="s">
        <v>25</v>
      </c>
      <c r="E1204" s="200" t="n">
        <v>0.1</v>
      </c>
      <c r="F1204" s="201" t="n">
        <v>21.76</v>
      </c>
      <c r="G1204" s="201" t="n">
        <v>2.17</v>
      </c>
      <c r="H1204" s="206"/>
      <c r="I1204" s="206"/>
      <c r="J1204" s="206"/>
      <c r="K1204" s="206"/>
      <c r="L1204" s="206"/>
      <c r="M1204" s="206"/>
      <c r="N1204" s="206"/>
      <c r="O1204" s="206"/>
      <c r="P1204" s="206"/>
      <c r="Q1204" s="206"/>
      <c r="R1204" s="206"/>
      <c r="S1204" s="206"/>
      <c r="T1204" s="206"/>
      <c r="U1204" s="206"/>
      <c r="V1204" s="206"/>
      <c r="W1204" s="206"/>
      <c r="X1204" s="206"/>
      <c r="Y1204" s="206"/>
      <c r="Z1204" s="206"/>
    </row>
    <row r="1205" customFormat="false" ht="15" hidden="false" customHeight="false" outlineLevel="0" collapsed="false">
      <c r="A1205" s="202" t="s">
        <v>1043</v>
      </c>
      <c r="B1205" s="203" t="s">
        <v>2070</v>
      </c>
      <c r="C1205" s="202" t="s">
        <v>2071</v>
      </c>
      <c r="D1205" s="203" t="s">
        <v>7</v>
      </c>
      <c r="E1205" s="204" t="n">
        <v>0.007</v>
      </c>
      <c r="F1205" s="205" t="n">
        <v>59.63</v>
      </c>
      <c r="G1205" s="205" t="n">
        <v>0.41</v>
      </c>
      <c r="H1205" s="206"/>
      <c r="I1205" s="206"/>
      <c r="J1205" s="206"/>
      <c r="K1205" s="206"/>
      <c r="L1205" s="206"/>
      <c r="M1205" s="206"/>
      <c r="N1205" s="206"/>
      <c r="O1205" s="206"/>
      <c r="P1205" s="206"/>
      <c r="Q1205" s="206"/>
      <c r="R1205" s="206"/>
      <c r="S1205" s="206"/>
      <c r="T1205" s="206"/>
      <c r="U1205" s="206"/>
      <c r="V1205" s="206"/>
      <c r="W1205" s="206"/>
      <c r="X1205" s="206"/>
      <c r="Y1205" s="206"/>
      <c r="Z1205" s="206"/>
    </row>
    <row r="1206" customFormat="false" ht="15" hidden="false" customHeight="false" outlineLevel="0" collapsed="false">
      <c r="A1206" s="202" t="s">
        <v>1043</v>
      </c>
      <c r="B1206" s="203" t="s">
        <v>2074</v>
      </c>
      <c r="C1206" s="202" t="s">
        <v>2075</v>
      </c>
      <c r="D1206" s="203" t="s">
        <v>7</v>
      </c>
      <c r="E1206" s="204" t="n">
        <v>0.05</v>
      </c>
      <c r="F1206" s="205" t="n">
        <v>2.06</v>
      </c>
      <c r="G1206" s="205" t="n">
        <v>0.1</v>
      </c>
      <c r="H1206" s="206"/>
      <c r="I1206" s="206"/>
      <c r="J1206" s="206"/>
      <c r="K1206" s="206"/>
      <c r="L1206" s="206"/>
      <c r="M1206" s="206"/>
      <c r="N1206" s="206"/>
      <c r="O1206" s="206"/>
      <c r="P1206" s="206"/>
      <c r="Q1206" s="206"/>
      <c r="R1206" s="206"/>
      <c r="S1206" s="206"/>
      <c r="T1206" s="206"/>
      <c r="U1206" s="206"/>
      <c r="V1206" s="206"/>
      <c r="W1206" s="206"/>
      <c r="X1206" s="206"/>
      <c r="Y1206" s="206"/>
      <c r="Z1206" s="206"/>
    </row>
    <row r="1207" customFormat="false" ht="15" hidden="false" customHeight="false" outlineLevel="0" collapsed="false">
      <c r="A1207" s="202" t="s">
        <v>1043</v>
      </c>
      <c r="B1207" s="203" t="s">
        <v>2155</v>
      </c>
      <c r="C1207" s="202" t="s">
        <v>2156</v>
      </c>
      <c r="D1207" s="203" t="s">
        <v>7</v>
      </c>
      <c r="E1207" s="204" t="n">
        <v>1</v>
      </c>
      <c r="F1207" s="205" t="n">
        <v>1.14</v>
      </c>
      <c r="G1207" s="205" t="n">
        <v>1.14</v>
      </c>
      <c r="H1207" s="206"/>
      <c r="I1207" s="206"/>
      <c r="J1207" s="206"/>
      <c r="K1207" s="206"/>
      <c r="L1207" s="206"/>
      <c r="M1207" s="206"/>
      <c r="N1207" s="206"/>
      <c r="O1207" s="206"/>
      <c r="P1207" s="206"/>
      <c r="Q1207" s="206"/>
      <c r="R1207" s="206"/>
      <c r="S1207" s="206"/>
      <c r="T1207" s="206"/>
      <c r="U1207" s="206"/>
      <c r="V1207" s="206"/>
      <c r="W1207" s="206"/>
      <c r="X1207" s="206"/>
      <c r="Y1207" s="206"/>
      <c r="Z1207" s="206"/>
    </row>
    <row r="1208" customFormat="false" ht="15" hidden="false" customHeight="false" outlineLevel="0" collapsed="false">
      <c r="A1208" s="202" t="s">
        <v>1043</v>
      </c>
      <c r="B1208" s="203" t="s">
        <v>2076</v>
      </c>
      <c r="C1208" s="202" t="s">
        <v>2077</v>
      </c>
      <c r="D1208" s="203" t="s">
        <v>7</v>
      </c>
      <c r="E1208" s="204" t="n">
        <v>0.008</v>
      </c>
      <c r="F1208" s="205" t="n">
        <v>67.56</v>
      </c>
      <c r="G1208" s="205" t="n">
        <v>0.54</v>
      </c>
      <c r="H1208" s="206"/>
      <c r="I1208" s="206"/>
      <c r="J1208" s="206"/>
      <c r="K1208" s="206"/>
      <c r="L1208" s="206"/>
      <c r="M1208" s="206"/>
      <c r="N1208" s="206"/>
      <c r="O1208" s="206"/>
      <c r="P1208" s="206"/>
      <c r="Q1208" s="206"/>
      <c r="R1208" s="206"/>
      <c r="S1208" s="206"/>
      <c r="T1208" s="206"/>
      <c r="U1208" s="206"/>
      <c r="V1208" s="206"/>
      <c r="W1208" s="206"/>
      <c r="X1208" s="206"/>
      <c r="Y1208" s="206"/>
      <c r="Z1208" s="206"/>
    </row>
    <row r="1209" customFormat="false" ht="15" hidden="false" customHeight="false" outlineLevel="0" collapsed="false">
      <c r="A1209" s="193"/>
      <c r="B1209" s="194"/>
      <c r="C1209" s="193"/>
      <c r="D1209" s="193"/>
      <c r="E1209" s="195"/>
      <c r="F1209" s="196"/>
      <c r="G1209" s="196"/>
      <c r="H1209" s="206"/>
      <c r="I1209" s="206"/>
      <c r="J1209" s="206"/>
      <c r="K1209" s="206"/>
      <c r="L1209" s="206"/>
      <c r="M1209" s="206"/>
      <c r="N1209" s="206"/>
      <c r="O1209" s="206"/>
      <c r="P1209" s="206"/>
      <c r="Q1209" s="206"/>
      <c r="R1209" s="206"/>
      <c r="S1209" s="206"/>
      <c r="T1209" s="206"/>
      <c r="U1209" s="206"/>
      <c r="V1209" s="206"/>
      <c r="W1209" s="206"/>
      <c r="X1209" s="206"/>
      <c r="Y1209" s="206"/>
      <c r="Z1209" s="206"/>
    </row>
    <row r="1210" customFormat="false" ht="15" hidden="false" customHeight="false" outlineLevel="0" collapsed="false">
      <c r="A1210" s="183" t="s">
        <v>2157</v>
      </c>
      <c r="B1210" s="184" t="s">
        <v>1028</v>
      </c>
      <c r="C1210" s="183" t="s">
        <v>1029</v>
      </c>
      <c r="D1210" s="184" t="s">
        <v>1030</v>
      </c>
      <c r="E1210" s="185" t="s">
        <v>1031</v>
      </c>
      <c r="F1210" s="197" t="s">
        <v>1032</v>
      </c>
      <c r="G1210" s="197" t="s">
        <v>1033</v>
      </c>
      <c r="H1210" s="206"/>
      <c r="I1210" s="206"/>
      <c r="J1210" s="206"/>
      <c r="K1210" s="206"/>
      <c r="L1210" s="206"/>
      <c r="M1210" s="206"/>
      <c r="N1210" s="206"/>
      <c r="O1210" s="206"/>
      <c r="P1210" s="206"/>
      <c r="Q1210" s="206"/>
      <c r="R1210" s="206"/>
      <c r="S1210" s="206"/>
      <c r="T1210" s="206"/>
      <c r="U1210" s="206"/>
      <c r="V1210" s="206"/>
      <c r="W1210" s="206"/>
      <c r="X1210" s="206"/>
      <c r="Y1210" s="206"/>
      <c r="Z1210" s="206"/>
    </row>
    <row r="1211" customFormat="false" ht="15" hidden="false" customHeight="false" outlineLevel="0" collapsed="false">
      <c r="A1211" s="189" t="s">
        <v>1034</v>
      </c>
      <c r="B1211" s="190" t="s">
        <v>2158</v>
      </c>
      <c r="C1211" s="189" t="s">
        <v>2159</v>
      </c>
      <c r="D1211" s="190" t="s">
        <v>152</v>
      </c>
      <c r="E1211" s="191" t="n">
        <v>1</v>
      </c>
      <c r="F1211" s="192" t="n">
        <v>20.45</v>
      </c>
      <c r="G1211" s="192" t="n">
        <v>20.45</v>
      </c>
      <c r="H1211" s="206"/>
      <c r="I1211" s="206"/>
      <c r="J1211" s="206"/>
      <c r="K1211" s="206"/>
      <c r="L1211" s="206"/>
      <c r="M1211" s="206"/>
      <c r="N1211" s="206"/>
      <c r="O1211" s="206"/>
      <c r="P1211" s="206"/>
      <c r="Q1211" s="206"/>
      <c r="R1211" s="206"/>
      <c r="S1211" s="206"/>
      <c r="T1211" s="206"/>
      <c r="U1211" s="206"/>
      <c r="V1211" s="206"/>
      <c r="W1211" s="206"/>
      <c r="X1211" s="206"/>
      <c r="Y1211" s="206"/>
      <c r="Z1211" s="206"/>
    </row>
    <row r="1212" customFormat="false" ht="15" hidden="false" customHeight="false" outlineLevel="0" collapsed="false">
      <c r="A1212" s="198" t="s">
        <v>1040</v>
      </c>
      <c r="B1212" s="199" t="s">
        <v>1917</v>
      </c>
      <c r="C1212" s="198" t="s">
        <v>1918</v>
      </c>
      <c r="D1212" s="199" t="s">
        <v>25</v>
      </c>
      <c r="E1212" s="200" t="n">
        <v>0.369</v>
      </c>
      <c r="F1212" s="201" t="n">
        <v>17.45</v>
      </c>
      <c r="G1212" s="201" t="n">
        <v>6.43</v>
      </c>
      <c r="H1212" s="206"/>
      <c r="I1212" s="206"/>
      <c r="J1212" s="206"/>
      <c r="K1212" s="206"/>
      <c r="L1212" s="206"/>
      <c r="M1212" s="206"/>
      <c r="N1212" s="206"/>
      <c r="O1212" s="206"/>
      <c r="P1212" s="206"/>
      <c r="Q1212" s="206"/>
      <c r="R1212" s="206"/>
      <c r="S1212" s="206"/>
      <c r="T1212" s="206"/>
      <c r="U1212" s="206"/>
      <c r="V1212" s="206"/>
      <c r="W1212" s="206"/>
      <c r="X1212" s="206"/>
      <c r="Y1212" s="206"/>
      <c r="Z1212" s="206"/>
    </row>
    <row r="1213" customFormat="false" ht="15" hidden="false" customHeight="false" outlineLevel="0" collapsed="false">
      <c r="A1213" s="198" t="s">
        <v>1040</v>
      </c>
      <c r="B1213" s="199" t="s">
        <v>1812</v>
      </c>
      <c r="C1213" s="198" t="s">
        <v>1813</v>
      </c>
      <c r="D1213" s="199" t="s">
        <v>25</v>
      </c>
      <c r="E1213" s="200" t="n">
        <v>0.369</v>
      </c>
      <c r="F1213" s="201" t="n">
        <v>21.76</v>
      </c>
      <c r="G1213" s="201" t="n">
        <v>8.02</v>
      </c>
      <c r="H1213" s="206"/>
      <c r="I1213" s="206"/>
      <c r="J1213" s="206"/>
      <c r="K1213" s="206"/>
      <c r="L1213" s="206"/>
      <c r="M1213" s="206"/>
      <c r="N1213" s="206"/>
      <c r="O1213" s="206"/>
      <c r="P1213" s="206"/>
      <c r="Q1213" s="206"/>
      <c r="R1213" s="206"/>
      <c r="S1213" s="206"/>
      <c r="T1213" s="206"/>
      <c r="U1213" s="206"/>
      <c r="V1213" s="206"/>
      <c r="W1213" s="206"/>
      <c r="X1213" s="206"/>
      <c r="Y1213" s="206"/>
      <c r="Z1213" s="206"/>
    </row>
    <row r="1214" customFormat="false" ht="15" hidden="false" customHeight="false" outlineLevel="0" collapsed="false">
      <c r="A1214" s="202" t="s">
        <v>1043</v>
      </c>
      <c r="B1214" s="203" t="s">
        <v>2074</v>
      </c>
      <c r="C1214" s="202" t="s">
        <v>2075</v>
      </c>
      <c r="D1214" s="203" t="s">
        <v>7</v>
      </c>
      <c r="E1214" s="204" t="n">
        <v>0.123</v>
      </c>
      <c r="F1214" s="205" t="n">
        <v>2.06</v>
      </c>
      <c r="G1214" s="205" t="n">
        <v>0.25</v>
      </c>
      <c r="H1214" s="206"/>
      <c r="I1214" s="206"/>
      <c r="J1214" s="206"/>
      <c r="K1214" s="206"/>
      <c r="L1214" s="206"/>
      <c r="M1214" s="206"/>
      <c r="N1214" s="206"/>
      <c r="O1214" s="206"/>
      <c r="P1214" s="206"/>
      <c r="Q1214" s="206"/>
      <c r="R1214" s="206"/>
      <c r="S1214" s="206"/>
      <c r="T1214" s="206"/>
      <c r="U1214" s="206"/>
      <c r="V1214" s="206"/>
      <c r="W1214" s="206"/>
      <c r="X1214" s="206"/>
      <c r="Y1214" s="206"/>
      <c r="Z1214" s="206"/>
    </row>
    <row r="1215" customFormat="false" ht="15" hidden="false" customHeight="false" outlineLevel="0" collapsed="false">
      <c r="A1215" s="202" t="s">
        <v>1043</v>
      </c>
      <c r="B1215" s="203" t="s">
        <v>2160</v>
      </c>
      <c r="C1215" s="202" t="s">
        <v>2161</v>
      </c>
      <c r="D1215" s="203" t="s">
        <v>152</v>
      </c>
      <c r="E1215" s="204" t="n">
        <v>1.061</v>
      </c>
      <c r="F1215" s="205" t="n">
        <v>5.42</v>
      </c>
      <c r="G1215" s="205" t="n">
        <v>5.75</v>
      </c>
      <c r="H1215" s="206"/>
      <c r="I1215" s="206"/>
      <c r="J1215" s="206"/>
      <c r="K1215" s="206"/>
      <c r="L1215" s="206"/>
      <c r="M1215" s="206"/>
      <c r="N1215" s="206"/>
      <c r="O1215" s="206"/>
      <c r="P1215" s="206"/>
      <c r="Q1215" s="206"/>
      <c r="R1215" s="206"/>
      <c r="S1215" s="206"/>
      <c r="T1215" s="206"/>
      <c r="U1215" s="206"/>
      <c r="V1215" s="206"/>
      <c r="W1215" s="206"/>
      <c r="X1215" s="206"/>
      <c r="Y1215" s="206"/>
      <c r="Z1215" s="206"/>
    </row>
    <row r="1216" customFormat="false" ht="15" hidden="false" customHeight="false" outlineLevel="0" collapsed="false">
      <c r="A1216" s="193"/>
      <c r="B1216" s="194"/>
      <c r="C1216" s="193"/>
      <c r="D1216" s="193"/>
      <c r="E1216" s="195"/>
      <c r="F1216" s="196"/>
      <c r="G1216" s="196"/>
      <c r="H1216" s="206"/>
      <c r="I1216" s="206"/>
      <c r="J1216" s="206"/>
      <c r="K1216" s="206"/>
      <c r="L1216" s="206"/>
      <c r="M1216" s="206"/>
      <c r="N1216" s="206"/>
      <c r="O1216" s="206"/>
      <c r="P1216" s="206"/>
      <c r="Q1216" s="206"/>
      <c r="R1216" s="206"/>
      <c r="S1216" s="206"/>
      <c r="T1216" s="206"/>
      <c r="U1216" s="206"/>
      <c r="V1216" s="206"/>
      <c r="W1216" s="206"/>
      <c r="X1216" s="206"/>
      <c r="Y1216" s="206"/>
      <c r="Z1216" s="206"/>
    </row>
    <row r="1217" customFormat="false" ht="15" hidden="false" customHeight="false" outlineLevel="0" collapsed="false">
      <c r="A1217" s="183" t="s">
        <v>2162</v>
      </c>
      <c r="B1217" s="184" t="s">
        <v>1028</v>
      </c>
      <c r="C1217" s="183" t="s">
        <v>1029</v>
      </c>
      <c r="D1217" s="184" t="s">
        <v>1030</v>
      </c>
      <c r="E1217" s="185" t="s">
        <v>1031</v>
      </c>
      <c r="F1217" s="197" t="s">
        <v>1032</v>
      </c>
      <c r="G1217" s="197" t="s">
        <v>1033</v>
      </c>
      <c r="H1217" s="206"/>
      <c r="I1217" s="206"/>
      <c r="J1217" s="206"/>
      <c r="K1217" s="206"/>
      <c r="L1217" s="206"/>
      <c r="M1217" s="206"/>
      <c r="N1217" s="206"/>
      <c r="O1217" s="206"/>
      <c r="P1217" s="206"/>
      <c r="Q1217" s="206"/>
      <c r="R1217" s="206"/>
      <c r="S1217" s="206"/>
      <c r="T1217" s="206"/>
      <c r="U1217" s="206"/>
      <c r="V1217" s="206"/>
      <c r="W1217" s="206"/>
      <c r="X1217" s="206"/>
      <c r="Y1217" s="206"/>
      <c r="Z1217" s="206"/>
    </row>
    <row r="1218" customFormat="false" ht="15" hidden="false" customHeight="false" outlineLevel="0" collapsed="false">
      <c r="A1218" s="189" t="s">
        <v>1034</v>
      </c>
      <c r="B1218" s="190" t="s">
        <v>2163</v>
      </c>
      <c r="C1218" s="189" t="s">
        <v>2164</v>
      </c>
      <c r="D1218" s="190" t="s">
        <v>152</v>
      </c>
      <c r="E1218" s="191" t="n">
        <v>1</v>
      </c>
      <c r="F1218" s="192" t="n">
        <v>30.45</v>
      </c>
      <c r="G1218" s="192" t="n">
        <v>30.45</v>
      </c>
      <c r="H1218" s="206"/>
      <c r="I1218" s="206"/>
      <c r="J1218" s="206"/>
      <c r="K1218" s="206"/>
      <c r="L1218" s="206"/>
      <c r="M1218" s="206"/>
      <c r="N1218" s="206"/>
      <c r="O1218" s="206"/>
      <c r="P1218" s="206"/>
      <c r="Q1218" s="206"/>
      <c r="R1218" s="206"/>
      <c r="S1218" s="206"/>
      <c r="T1218" s="206"/>
      <c r="U1218" s="206"/>
      <c r="V1218" s="206"/>
      <c r="W1218" s="206"/>
      <c r="X1218" s="206"/>
      <c r="Y1218" s="206"/>
      <c r="Z1218" s="206"/>
    </row>
    <row r="1219" customFormat="false" ht="15" hidden="false" customHeight="false" outlineLevel="0" collapsed="false">
      <c r="A1219" s="198" t="s">
        <v>1040</v>
      </c>
      <c r="B1219" s="199" t="s">
        <v>1917</v>
      </c>
      <c r="C1219" s="198" t="s">
        <v>1918</v>
      </c>
      <c r="D1219" s="199" t="s">
        <v>25</v>
      </c>
      <c r="E1219" s="200" t="n">
        <v>0.44</v>
      </c>
      <c r="F1219" s="201" t="n">
        <v>17.45</v>
      </c>
      <c r="G1219" s="201" t="n">
        <v>7.67</v>
      </c>
      <c r="H1219" s="206"/>
      <c r="I1219" s="206"/>
      <c r="J1219" s="206"/>
      <c r="K1219" s="206"/>
      <c r="L1219" s="206"/>
      <c r="M1219" s="206"/>
      <c r="N1219" s="206"/>
      <c r="O1219" s="206"/>
      <c r="P1219" s="206"/>
      <c r="Q1219" s="206"/>
      <c r="R1219" s="206"/>
      <c r="S1219" s="206"/>
      <c r="T1219" s="206"/>
      <c r="U1219" s="206"/>
      <c r="V1219" s="206"/>
      <c r="W1219" s="206"/>
      <c r="X1219" s="206"/>
      <c r="Y1219" s="206"/>
      <c r="Z1219" s="206"/>
    </row>
    <row r="1220" customFormat="false" ht="15" hidden="false" customHeight="false" outlineLevel="0" collapsed="false">
      <c r="A1220" s="198" t="s">
        <v>1040</v>
      </c>
      <c r="B1220" s="199" t="s">
        <v>1812</v>
      </c>
      <c r="C1220" s="198" t="s">
        <v>1813</v>
      </c>
      <c r="D1220" s="199" t="s">
        <v>25</v>
      </c>
      <c r="E1220" s="200" t="n">
        <v>0.44</v>
      </c>
      <c r="F1220" s="201" t="n">
        <v>21.76</v>
      </c>
      <c r="G1220" s="201" t="n">
        <v>9.57</v>
      </c>
      <c r="H1220" s="206"/>
      <c r="I1220" s="206"/>
      <c r="J1220" s="206"/>
      <c r="K1220" s="206"/>
      <c r="L1220" s="206"/>
      <c r="M1220" s="206"/>
      <c r="N1220" s="206"/>
      <c r="O1220" s="206"/>
      <c r="P1220" s="206"/>
      <c r="Q1220" s="206"/>
      <c r="R1220" s="206"/>
      <c r="S1220" s="206"/>
      <c r="T1220" s="206"/>
      <c r="U1220" s="206"/>
      <c r="V1220" s="206"/>
      <c r="W1220" s="206"/>
      <c r="X1220" s="206"/>
      <c r="Y1220" s="206"/>
      <c r="Z1220" s="206"/>
    </row>
    <row r="1221" customFormat="false" ht="15" hidden="false" customHeight="false" outlineLevel="0" collapsed="false">
      <c r="A1221" s="202" t="s">
        <v>1043</v>
      </c>
      <c r="B1221" s="203" t="s">
        <v>2074</v>
      </c>
      <c r="C1221" s="202" t="s">
        <v>2075</v>
      </c>
      <c r="D1221" s="203" t="s">
        <v>7</v>
      </c>
      <c r="E1221" s="204" t="n">
        <v>0.147</v>
      </c>
      <c r="F1221" s="205" t="n">
        <v>2.06</v>
      </c>
      <c r="G1221" s="205" t="n">
        <v>0.3</v>
      </c>
      <c r="H1221" s="206"/>
      <c r="I1221" s="206"/>
      <c r="J1221" s="206"/>
      <c r="K1221" s="206"/>
      <c r="L1221" s="206"/>
      <c r="M1221" s="206"/>
      <c r="N1221" s="206"/>
      <c r="O1221" s="206"/>
      <c r="P1221" s="206"/>
      <c r="Q1221" s="206"/>
      <c r="R1221" s="206"/>
      <c r="S1221" s="206"/>
      <c r="T1221" s="206"/>
      <c r="U1221" s="206"/>
      <c r="V1221" s="206"/>
      <c r="W1221" s="206"/>
      <c r="X1221" s="206"/>
      <c r="Y1221" s="206"/>
      <c r="Z1221" s="206"/>
    </row>
    <row r="1222" customFormat="false" ht="15" hidden="false" customHeight="false" outlineLevel="0" collapsed="false">
      <c r="A1222" s="202" t="s">
        <v>1043</v>
      </c>
      <c r="B1222" s="203" t="s">
        <v>2165</v>
      </c>
      <c r="C1222" s="202" t="s">
        <v>2166</v>
      </c>
      <c r="D1222" s="203" t="s">
        <v>152</v>
      </c>
      <c r="E1222" s="204" t="n">
        <v>1.061</v>
      </c>
      <c r="F1222" s="205" t="n">
        <v>12.17</v>
      </c>
      <c r="G1222" s="205" t="n">
        <v>12.91</v>
      </c>
      <c r="H1222" s="206"/>
      <c r="I1222" s="206"/>
      <c r="J1222" s="206"/>
      <c r="K1222" s="206"/>
      <c r="L1222" s="206"/>
      <c r="M1222" s="206"/>
      <c r="N1222" s="206"/>
      <c r="O1222" s="206"/>
      <c r="P1222" s="206"/>
      <c r="Q1222" s="206"/>
      <c r="R1222" s="206"/>
      <c r="S1222" s="206"/>
      <c r="T1222" s="206"/>
      <c r="U1222" s="206"/>
      <c r="V1222" s="206"/>
      <c r="W1222" s="206"/>
      <c r="X1222" s="206"/>
      <c r="Y1222" s="206"/>
      <c r="Z1222" s="206"/>
    </row>
    <row r="1223" customFormat="false" ht="15" hidden="false" customHeight="false" outlineLevel="0" collapsed="false">
      <c r="A1223" s="193"/>
      <c r="B1223" s="194"/>
      <c r="C1223" s="193"/>
      <c r="D1223" s="193"/>
      <c r="E1223" s="195"/>
      <c r="F1223" s="196"/>
      <c r="G1223" s="196"/>
      <c r="H1223" s="206"/>
      <c r="I1223" s="206"/>
      <c r="J1223" s="206"/>
      <c r="K1223" s="206"/>
      <c r="L1223" s="206"/>
      <c r="M1223" s="206"/>
      <c r="N1223" s="206"/>
      <c r="O1223" s="206"/>
      <c r="P1223" s="206"/>
      <c r="Q1223" s="206"/>
      <c r="R1223" s="206"/>
      <c r="S1223" s="206"/>
      <c r="T1223" s="206"/>
      <c r="U1223" s="206"/>
      <c r="V1223" s="206"/>
      <c r="W1223" s="206"/>
      <c r="X1223" s="206"/>
      <c r="Y1223" s="206"/>
      <c r="Z1223" s="206"/>
    </row>
    <row r="1224" customFormat="false" ht="15" hidden="false" customHeight="false" outlineLevel="0" collapsed="false">
      <c r="A1224" s="183" t="s">
        <v>2167</v>
      </c>
      <c r="B1224" s="184" t="s">
        <v>1028</v>
      </c>
      <c r="C1224" s="183" t="s">
        <v>1029</v>
      </c>
      <c r="D1224" s="184" t="s">
        <v>1030</v>
      </c>
      <c r="E1224" s="185" t="s">
        <v>1031</v>
      </c>
      <c r="F1224" s="197" t="s">
        <v>1032</v>
      </c>
      <c r="G1224" s="197" t="s">
        <v>1033</v>
      </c>
      <c r="H1224" s="206"/>
      <c r="I1224" s="206"/>
      <c r="J1224" s="206"/>
      <c r="K1224" s="206"/>
      <c r="L1224" s="206"/>
      <c r="M1224" s="206"/>
      <c r="N1224" s="206"/>
      <c r="O1224" s="206"/>
      <c r="P1224" s="206"/>
      <c r="Q1224" s="206"/>
      <c r="R1224" s="206"/>
      <c r="S1224" s="206"/>
      <c r="T1224" s="206"/>
      <c r="U1224" s="206"/>
      <c r="V1224" s="206"/>
      <c r="W1224" s="206"/>
      <c r="X1224" s="206"/>
      <c r="Y1224" s="206"/>
      <c r="Z1224" s="206"/>
    </row>
    <row r="1225" customFormat="false" ht="15" hidden="false" customHeight="false" outlineLevel="0" collapsed="false">
      <c r="A1225" s="189" t="s">
        <v>1034</v>
      </c>
      <c r="B1225" s="190" t="s">
        <v>2168</v>
      </c>
      <c r="C1225" s="189" t="s">
        <v>2169</v>
      </c>
      <c r="D1225" s="190" t="s">
        <v>152</v>
      </c>
      <c r="E1225" s="191" t="n">
        <v>1</v>
      </c>
      <c r="F1225" s="192" t="n">
        <v>19.74</v>
      </c>
      <c r="G1225" s="192" t="n">
        <v>19.74</v>
      </c>
      <c r="H1225" s="206"/>
      <c r="I1225" s="206"/>
      <c r="J1225" s="206"/>
      <c r="K1225" s="206"/>
      <c r="L1225" s="206"/>
      <c r="M1225" s="206"/>
      <c r="N1225" s="206"/>
      <c r="O1225" s="206"/>
      <c r="P1225" s="206"/>
      <c r="Q1225" s="206"/>
      <c r="R1225" s="206"/>
      <c r="S1225" s="206"/>
      <c r="T1225" s="206"/>
      <c r="U1225" s="206"/>
      <c r="V1225" s="206"/>
      <c r="W1225" s="206"/>
      <c r="X1225" s="206"/>
      <c r="Y1225" s="206"/>
      <c r="Z1225" s="206"/>
    </row>
    <row r="1226" customFormat="false" ht="15" hidden="false" customHeight="false" outlineLevel="0" collapsed="false">
      <c r="A1226" s="198" t="s">
        <v>1040</v>
      </c>
      <c r="B1226" s="199" t="s">
        <v>1917</v>
      </c>
      <c r="C1226" s="198" t="s">
        <v>1918</v>
      </c>
      <c r="D1226" s="199" t="s">
        <v>25</v>
      </c>
      <c r="E1226" s="200" t="n">
        <v>0.024</v>
      </c>
      <c r="F1226" s="201" t="n">
        <v>17.45</v>
      </c>
      <c r="G1226" s="201" t="n">
        <v>0.41</v>
      </c>
      <c r="H1226" s="206"/>
      <c r="I1226" s="206"/>
      <c r="J1226" s="206"/>
      <c r="K1226" s="206"/>
      <c r="L1226" s="206"/>
      <c r="M1226" s="206"/>
      <c r="N1226" s="206"/>
      <c r="O1226" s="206"/>
      <c r="P1226" s="206"/>
      <c r="Q1226" s="206"/>
      <c r="R1226" s="206"/>
      <c r="S1226" s="206"/>
      <c r="T1226" s="206"/>
      <c r="U1226" s="206"/>
      <c r="V1226" s="206"/>
      <c r="W1226" s="206"/>
      <c r="X1226" s="206"/>
      <c r="Y1226" s="206"/>
      <c r="Z1226" s="206"/>
    </row>
    <row r="1227" customFormat="false" ht="15" hidden="false" customHeight="false" outlineLevel="0" collapsed="false">
      <c r="A1227" s="198" t="s">
        <v>1040</v>
      </c>
      <c r="B1227" s="199" t="s">
        <v>1812</v>
      </c>
      <c r="C1227" s="198" t="s">
        <v>1813</v>
      </c>
      <c r="D1227" s="199" t="s">
        <v>25</v>
      </c>
      <c r="E1227" s="200" t="n">
        <v>0.024</v>
      </c>
      <c r="F1227" s="201" t="n">
        <v>21.76</v>
      </c>
      <c r="G1227" s="201" t="n">
        <v>0.52</v>
      </c>
      <c r="H1227" s="206"/>
      <c r="I1227" s="206"/>
      <c r="J1227" s="206"/>
      <c r="K1227" s="206"/>
      <c r="L1227" s="206"/>
      <c r="M1227" s="206"/>
      <c r="N1227" s="206"/>
      <c r="O1227" s="206"/>
      <c r="P1227" s="206"/>
      <c r="Q1227" s="206"/>
      <c r="R1227" s="206"/>
      <c r="S1227" s="206"/>
      <c r="T1227" s="206"/>
      <c r="U1227" s="206"/>
      <c r="V1227" s="206"/>
      <c r="W1227" s="206"/>
      <c r="X1227" s="206"/>
      <c r="Y1227" s="206"/>
      <c r="Z1227" s="206"/>
    </row>
    <row r="1228" customFormat="false" ht="15" hidden="false" customHeight="false" outlineLevel="0" collapsed="false">
      <c r="A1228" s="202" t="s">
        <v>1043</v>
      </c>
      <c r="B1228" s="203" t="s">
        <v>2074</v>
      </c>
      <c r="C1228" s="202" t="s">
        <v>2075</v>
      </c>
      <c r="D1228" s="203" t="s">
        <v>7</v>
      </c>
      <c r="E1228" s="204" t="n">
        <v>0.008</v>
      </c>
      <c r="F1228" s="205" t="n">
        <v>2.06</v>
      </c>
      <c r="G1228" s="205" t="n">
        <v>0.01</v>
      </c>
      <c r="H1228" s="206"/>
      <c r="I1228" s="206"/>
      <c r="J1228" s="206"/>
      <c r="K1228" s="206"/>
      <c r="L1228" s="206"/>
      <c r="M1228" s="206"/>
      <c r="N1228" s="206"/>
      <c r="O1228" s="206"/>
      <c r="P1228" s="206"/>
      <c r="Q1228" s="206"/>
      <c r="R1228" s="206"/>
      <c r="S1228" s="206"/>
      <c r="T1228" s="206"/>
      <c r="U1228" s="206"/>
      <c r="V1228" s="206"/>
      <c r="W1228" s="206"/>
      <c r="X1228" s="206"/>
      <c r="Y1228" s="206"/>
      <c r="Z1228" s="206"/>
    </row>
    <row r="1229" customFormat="false" ht="15" hidden="false" customHeight="false" outlineLevel="0" collapsed="false">
      <c r="A1229" s="202" t="s">
        <v>1043</v>
      </c>
      <c r="B1229" s="203" t="s">
        <v>2170</v>
      </c>
      <c r="C1229" s="202" t="s">
        <v>2171</v>
      </c>
      <c r="D1229" s="203" t="s">
        <v>152</v>
      </c>
      <c r="E1229" s="204" t="n">
        <v>1.061</v>
      </c>
      <c r="F1229" s="205" t="n">
        <v>17.72</v>
      </c>
      <c r="G1229" s="205" t="n">
        <v>18.8</v>
      </c>
      <c r="H1229" s="206"/>
      <c r="I1229" s="206"/>
      <c r="J1229" s="206"/>
      <c r="K1229" s="206"/>
      <c r="L1229" s="206"/>
      <c r="M1229" s="206"/>
      <c r="N1229" s="206"/>
      <c r="O1229" s="206"/>
      <c r="P1229" s="206"/>
      <c r="Q1229" s="206"/>
      <c r="R1229" s="206"/>
      <c r="S1229" s="206"/>
      <c r="T1229" s="206"/>
      <c r="U1229" s="206"/>
      <c r="V1229" s="206"/>
      <c r="W1229" s="206"/>
      <c r="X1229" s="206"/>
      <c r="Y1229" s="206"/>
      <c r="Z1229" s="206"/>
    </row>
    <row r="1230" customFormat="false" ht="15" hidden="false" customHeight="false" outlineLevel="0" collapsed="false">
      <c r="A1230" s="193"/>
      <c r="B1230" s="194"/>
      <c r="C1230" s="193"/>
      <c r="D1230" s="193"/>
      <c r="E1230" s="195"/>
      <c r="F1230" s="196"/>
      <c r="G1230" s="196"/>
      <c r="H1230" s="206"/>
      <c r="I1230" s="206"/>
      <c r="J1230" s="206"/>
      <c r="K1230" s="206"/>
      <c r="L1230" s="206"/>
      <c r="M1230" s="206"/>
      <c r="N1230" s="206"/>
      <c r="O1230" s="206"/>
      <c r="P1230" s="206"/>
      <c r="Q1230" s="206"/>
      <c r="R1230" s="206"/>
      <c r="S1230" s="206"/>
      <c r="T1230" s="206"/>
      <c r="U1230" s="206"/>
      <c r="V1230" s="206"/>
      <c r="W1230" s="206"/>
      <c r="X1230" s="206"/>
      <c r="Y1230" s="206"/>
      <c r="Z1230" s="206"/>
    </row>
    <row r="1231" customFormat="false" ht="15" hidden="false" customHeight="false" outlineLevel="0" collapsed="false">
      <c r="A1231" s="183" t="s">
        <v>2172</v>
      </c>
      <c r="B1231" s="184" t="s">
        <v>1028</v>
      </c>
      <c r="C1231" s="183" t="s">
        <v>1029</v>
      </c>
      <c r="D1231" s="184" t="s">
        <v>1030</v>
      </c>
      <c r="E1231" s="185" t="s">
        <v>1031</v>
      </c>
      <c r="F1231" s="197" t="s">
        <v>1032</v>
      </c>
      <c r="G1231" s="197" t="s">
        <v>1033</v>
      </c>
      <c r="H1231" s="206"/>
      <c r="I1231" s="206"/>
      <c r="J1231" s="206"/>
      <c r="K1231" s="206"/>
      <c r="L1231" s="206"/>
      <c r="M1231" s="206"/>
      <c r="N1231" s="206"/>
      <c r="O1231" s="206"/>
      <c r="P1231" s="206"/>
      <c r="Q1231" s="206"/>
      <c r="R1231" s="206"/>
      <c r="S1231" s="206"/>
      <c r="T1231" s="206"/>
      <c r="U1231" s="206"/>
      <c r="V1231" s="206"/>
      <c r="W1231" s="206"/>
      <c r="X1231" s="206"/>
      <c r="Y1231" s="206"/>
      <c r="Z1231" s="206"/>
    </row>
    <row r="1232" customFormat="false" ht="15" hidden="false" customHeight="false" outlineLevel="0" collapsed="false">
      <c r="A1232" s="189" t="s">
        <v>1034</v>
      </c>
      <c r="B1232" s="190" t="s">
        <v>2173</v>
      </c>
      <c r="C1232" s="189" t="s">
        <v>2174</v>
      </c>
      <c r="D1232" s="190" t="s">
        <v>152</v>
      </c>
      <c r="E1232" s="191" t="n">
        <v>1</v>
      </c>
      <c r="F1232" s="192" t="n">
        <v>22.68</v>
      </c>
      <c r="G1232" s="192" t="n">
        <v>22.68</v>
      </c>
      <c r="H1232" s="206"/>
      <c r="I1232" s="206"/>
      <c r="J1232" s="206"/>
      <c r="K1232" s="206"/>
      <c r="L1232" s="206"/>
      <c r="M1232" s="206"/>
      <c r="N1232" s="206"/>
      <c r="O1232" s="206"/>
      <c r="P1232" s="206"/>
      <c r="Q1232" s="206"/>
      <c r="R1232" s="206"/>
      <c r="S1232" s="206"/>
      <c r="T1232" s="206"/>
      <c r="U1232" s="206"/>
      <c r="V1232" s="206"/>
      <c r="W1232" s="206"/>
      <c r="X1232" s="206"/>
      <c r="Y1232" s="206"/>
      <c r="Z1232" s="206"/>
    </row>
    <row r="1233" customFormat="false" ht="15" hidden="false" customHeight="false" outlineLevel="0" collapsed="false">
      <c r="A1233" s="198" t="s">
        <v>1040</v>
      </c>
      <c r="B1233" s="199" t="s">
        <v>1917</v>
      </c>
      <c r="C1233" s="198" t="s">
        <v>1918</v>
      </c>
      <c r="D1233" s="199" t="s">
        <v>25</v>
      </c>
      <c r="E1233" s="200" t="n">
        <v>0.029</v>
      </c>
      <c r="F1233" s="201" t="n">
        <v>17.45</v>
      </c>
      <c r="G1233" s="201" t="n">
        <v>0.5</v>
      </c>
      <c r="H1233" s="206"/>
      <c r="I1233" s="206"/>
      <c r="J1233" s="206"/>
      <c r="K1233" s="206"/>
      <c r="L1233" s="206"/>
      <c r="M1233" s="206"/>
      <c r="N1233" s="206"/>
      <c r="O1233" s="206"/>
      <c r="P1233" s="206"/>
      <c r="Q1233" s="206"/>
      <c r="R1233" s="206"/>
      <c r="S1233" s="206"/>
      <c r="T1233" s="206"/>
      <c r="U1233" s="206"/>
      <c r="V1233" s="206"/>
      <c r="W1233" s="206"/>
      <c r="X1233" s="206"/>
      <c r="Y1233" s="206"/>
      <c r="Z1233" s="206"/>
    </row>
    <row r="1234" customFormat="false" ht="15" hidden="false" customHeight="false" outlineLevel="0" collapsed="false">
      <c r="A1234" s="198" t="s">
        <v>1040</v>
      </c>
      <c r="B1234" s="199" t="s">
        <v>1812</v>
      </c>
      <c r="C1234" s="198" t="s">
        <v>1813</v>
      </c>
      <c r="D1234" s="199" t="s">
        <v>25</v>
      </c>
      <c r="E1234" s="200" t="n">
        <v>0.029</v>
      </c>
      <c r="F1234" s="201" t="n">
        <v>21.76</v>
      </c>
      <c r="G1234" s="201" t="n">
        <v>0.63</v>
      </c>
      <c r="H1234" s="206"/>
      <c r="I1234" s="206"/>
      <c r="J1234" s="206"/>
      <c r="K1234" s="206"/>
      <c r="L1234" s="206"/>
      <c r="M1234" s="206"/>
      <c r="N1234" s="206"/>
      <c r="O1234" s="206"/>
      <c r="P1234" s="206"/>
      <c r="Q1234" s="206"/>
      <c r="R1234" s="206"/>
      <c r="S1234" s="206"/>
      <c r="T1234" s="206"/>
      <c r="U1234" s="206"/>
      <c r="V1234" s="206"/>
      <c r="W1234" s="206"/>
      <c r="X1234" s="206"/>
      <c r="Y1234" s="206"/>
      <c r="Z1234" s="206"/>
    </row>
    <row r="1235" customFormat="false" ht="15" hidden="false" customHeight="false" outlineLevel="0" collapsed="false">
      <c r="A1235" s="202" t="s">
        <v>1043</v>
      </c>
      <c r="B1235" s="203" t="s">
        <v>2074</v>
      </c>
      <c r="C1235" s="202" t="s">
        <v>2075</v>
      </c>
      <c r="D1235" s="203" t="s">
        <v>7</v>
      </c>
      <c r="E1235" s="204" t="n">
        <v>0.01</v>
      </c>
      <c r="F1235" s="205" t="n">
        <v>2.06</v>
      </c>
      <c r="G1235" s="205" t="n">
        <v>0.02</v>
      </c>
      <c r="H1235" s="206"/>
      <c r="I1235" s="206"/>
      <c r="J1235" s="206"/>
      <c r="K1235" s="206"/>
      <c r="L1235" s="206"/>
      <c r="M1235" s="206"/>
      <c r="N1235" s="206"/>
      <c r="O1235" s="206"/>
      <c r="P1235" s="206"/>
      <c r="Q1235" s="206"/>
      <c r="R1235" s="206"/>
      <c r="S1235" s="206"/>
      <c r="T1235" s="206"/>
      <c r="U1235" s="206"/>
      <c r="V1235" s="206"/>
      <c r="W1235" s="206"/>
      <c r="X1235" s="206"/>
      <c r="Y1235" s="206"/>
      <c r="Z1235" s="206"/>
    </row>
    <row r="1236" customFormat="false" ht="15" hidden="false" customHeight="false" outlineLevel="0" collapsed="false">
      <c r="A1236" s="202" t="s">
        <v>1043</v>
      </c>
      <c r="B1236" s="203" t="s">
        <v>2175</v>
      </c>
      <c r="C1236" s="202" t="s">
        <v>2176</v>
      </c>
      <c r="D1236" s="203" t="s">
        <v>152</v>
      </c>
      <c r="E1236" s="204" t="n">
        <v>1.061</v>
      </c>
      <c r="F1236" s="205" t="n">
        <v>20.3</v>
      </c>
      <c r="G1236" s="205" t="n">
        <v>21.53</v>
      </c>
      <c r="H1236" s="206"/>
      <c r="I1236" s="206"/>
      <c r="J1236" s="206"/>
      <c r="K1236" s="206"/>
      <c r="L1236" s="206"/>
      <c r="M1236" s="206"/>
      <c r="N1236" s="206"/>
      <c r="O1236" s="206"/>
      <c r="P1236" s="206"/>
      <c r="Q1236" s="206"/>
      <c r="R1236" s="206"/>
      <c r="S1236" s="206"/>
      <c r="T1236" s="206"/>
      <c r="U1236" s="206"/>
      <c r="V1236" s="206"/>
      <c r="W1236" s="206"/>
      <c r="X1236" s="206"/>
      <c r="Y1236" s="206"/>
      <c r="Z1236" s="206"/>
    </row>
    <row r="1237" customFormat="false" ht="15" hidden="false" customHeight="false" outlineLevel="0" collapsed="false">
      <c r="A1237" s="193"/>
      <c r="B1237" s="194"/>
      <c r="C1237" s="193"/>
      <c r="D1237" s="193"/>
      <c r="E1237" s="195"/>
      <c r="F1237" s="196"/>
      <c r="G1237" s="196"/>
      <c r="H1237" s="206"/>
      <c r="I1237" s="206"/>
      <c r="J1237" s="206"/>
      <c r="K1237" s="206"/>
      <c r="L1237" s="206"/>
      <c r="M1237" s="206"/>
      <c r="N1237" s="206"/>
      <c r="O1237" s="206"/>
      <c r="P1237" s="206"/>
      <c r="Q1237" s="206"/>
      <c r="R1237" s="206"/>
      <c r="S1237" s="206"/>
      <c r="T1237" s="206"/>
      <c r="U1237" s="206"/>
      <c r="V1237" s="206"/>
      <c r="W1237" s="206"/>
      <c r="X1237" s="206"/>
      <c r="Y1237" s="206"/>
      <c r="Z1237" s="206"/>
    </row>
    <row r="1238" customFormat="false" ht="15" hidden="false" customHeight="false" outlineLevel="0" collapsed="false">
      <c r="A1238" s="183" t="s">
        <v>2177</v>
      </c>
      <c r="B1238" s="184" t="s">
        <v>1028</v>
      </c>
      <c r="C1238" s="183" t="s">
        <v>1029</v>
      </c>
      <c r="D1238" s="184" t="s">
        <v>1030</v>
      </c>
      <c r="E1238" s="185" t="s">
        <v>1031</v>
      </c>
      <c r="F1238" s="197" t="s">
        <v>1032</v>
      </c>
      <c r="G1238" s="197" t="s">
        <v>1033</v>
      </c>
      <c r="H1238" s="206"/>
      <c r="I1238" s="206"/>
      <c r="J1238" s="206"/>
      <c r="K1238" s="206"/>
      <c r="L1238" s="206"/>
      <c r="M1238" s="206"/>
      <c r="N1238" s="206"/>
      <c r="O1238" s="206"/>
      <c r="P1238" s="206"/>
      <c r="Q1238" s="206"/>
      <c r="R1238" s="206"/>
      <c r="S1238" s="206"/>
      <c r="T1238" s="206"/>
      <c r="U1238" s="206"/>
      <c r="V1238" s="206"/>
      <c r="W1238" s="206"/>
      <c r="X1238" s="206"/>
      <c r="Y1238" s="206"/>
      <c r="Z1238" s="206"/>
    </row>
    <row r="1239" customFormat="false" ht="15" hidden="false" customHeight="false" outlineLevel="0" collapsed="false">
      <c r="A1239" s="189" t="s">
        <v>1034</v>
      </c>
      <c r="B1239" s="190" t="s">
        <v>2178</v>
      </c>
      <c r="C1239" s="189" t="s">
        <v>2179</v>
      </c>
      <c r="D1239" s="190" t="s">
        <v>152</v>
      </c>
      <c r="E1239" s="191" t="n">
        <v>1</v>
      </c>
      <c r="F1239" s="192" t="n">
        <v>45.99</v>
      </c>
      <c r="G1239" s="192" t="n">
        <v>45.99</v>
      </c>
      <c r="H1239" s="206"/>
      <c r="I1239" s="206"/>
      <c r="J1239" s="206"/>
      <c r="K1239" s="206"/>
      <c r="L1239" s="206"/>
      <c r="M1239" s="206"/>
      <c r="N1239" s="206"/>
      <c r="O1239" s="206"/>
      <c r="P1239" s="206"/>
      <c r="Q1239" s="206"/>
      <c r="R1239" s="206"/>
      <c r="S1239" s="206"/>
      <c r="T1239" s="206"/>
      <c r="U1239" s="206"/>
      <c r="V1239" s="206"/>
      <c r="W1239" s="206"/>
      <c r="X1239" s="206"/>
      <c r="Y1239" s="206"/>
      <c r="Z1239" s="206"/>
    </row>
    <row r="1240" customFormat="false" ht="15" hidden="false" customHeight="false" outlineLevel="0" collapsed="false">
      <c r="A1240" s="198" t="s">
        <v>1040</v>
      </c>
      <c r="B1240" s="199" t="s">
        <v>1917</v>
      </c>
      <c r="C1240" s="198" t="s">
        <v>1918</v>
      </c>
      <c r="D1240" s="199" t="s">
        <v>25</v>
      </c>
      <c r="E1240" s="200" t="n">
        <v>0.307</v>
      </c>
      <c r="F1240" s="201" t="n">
        <v>17.45</v>
      </c>
      <c r="G1240" s="201" t="n">
        <v>5.35</v>
      </c>
      <c r="H1240" s="206"/>
      <c r="I1240" s="206"/>
      <c r="J1240" s="206"/>
      <c r="K1240" s="206"/>
      <c r="L1240" s="206"/>
      <c r="M1240" s="206"/>
      <c r="N1240" s="206"/>
      <c r="O1240" s="206"/>
      <c r="P1240" s="206"/>
      <c r="Q1240" s="206"/>
      <c r="R1240" s="206"/>
      <c r="S1240" s="206"/>
      <c r="T1240" s="206"/>
      <c r="U1240" s="206"/>
      <c r="V1240" s="206"/>
      <c r="W1240" s="206"/>
      <c r="X1240" s="206"/>
      <c r="Y1240" s="206"/>
      <c r="Z1240" s="206"/>
    </row>
    <row r="1241" customFormat="false" ht="15" hidden="false" customHeight="false" outlineLevel="0" collapsed="false">
      <c r="A1241" s="198" t="s">
        <v>1040</v>
      </c>
      <c r="B1241" s="199" t="s">
        <v>1812</v>
      </c>
      <c r="C1241" s="198" t="s">
        <v>1813</v>
      </c>
      <c r="D1241" s="199" t="s">
        <v>25</v>
      </c>
      <c r="E1241" s="200" t="n">
        <v>0.307</v>
      </c>
      <c r="F1241" s="201" t="n">
        <v>21.76</v>
      </c>
      <c r="G1241" s="201" t="n">
        <v>6.68</v>
      </c>
      <c r="H1241" s="206"/>
      <c r="I1241" s="206"/>
      <c r="J1241" s="206"/>
      <c r="K1241" s="206"/>
      <c r="L1241" s="206"/>
      <c r="M1241" s="206"/>
      <c r="N1241" s="206"/>
      <c r="O1241" s="206"/>
      <c r="P1241" s="206"/>
      <c r="Q1241" s="206"/>
      <c r="R1241" s="206"/>
      <c r="S1241" s="206"/>
      <c r="T1241" s="206"/>
      <c r="U1241" s="206"/>
      <c r="V1241" s="206"/>
      <c r="W1241" s="206"/>
      <c r="X1241" s="206"/>
      <c r="Y1241" s="206"/>
      <c r="Z1241" s="206"/>
    </row>
    <row r="1242" customFormat="false" ht="15" hidden="false" customHeight="false" outlineLevel="0" collapsed="false">
      <c r="A1242" s="202" t="s">
        <v>1043</v>
      </c>
      <c r="B1242" s="203" t="s">
        <v>2074</v>
      </c>
      <c r="C1242" s="202" t="s">
        <v>2075</v>
      </c>
      <c r="D1242" s="203" t="s">
        <v>7</v>
      </c>
      <c r="E1242" s="204" t="n">
        <v>0.017</v>
      </c>
      <c r="F1242" s="205" t="n">
        <v>2.06</v>
      </c>
      <c r="G1242" s="205" t="n">
        <v>0.03</v>
      </c>
      <c r="H1242" s="206"/>
      <c r="I1242" s="206"/>
      <c r="J1242" s="206"/>
      <c r="K1242" s="206"/>
      <c r="L1242" s="206"/>
      <c r="M1242" s="206"/>
      <c r="N1242" s="206"/>
      <c r="O1242" s="206"/>
      <c r="P1242" s="206"/>
      <c r="Q1242" s="206"/>
      <c r="R1242" s="206"/>
      <c r="S1242" s="206"/>
      <c r="T1242" s="206"/>
      <c r="U1242" s="206"/>
      <c r="V1242" s="206"/>
      <c r="W1242" s="206"/>
      <c r="X1242" s="206"/>
      <c r="Y1242" s="206"/>
      <c r="Z1242" s="206"/>
    </row>
    <row r="1243" customFormat="false" ht="15" hidden="false" customHeight="false" outlineLevel="0" collapsed="false">
      <c r="A1243" s="202" t="s">
        <v>1043</v>
      </c>
      <c r="B1243" s="203" t="s">
        <v>2180</v>
      </c>
      <c r="C1243" s="202" t="s">
        <v>2181</v>
      </c>
      <c r="D1243" s="203" t="s">
        <v>152</v>
      </c>
      <c r="E1243" s="204" t="n">
        <v>0.991</v>
      </c>
      <c r="F1243" s="205" t="n">
        <v>34.24</v>
      </c>
      <c r="G1243" s="205" t="n">
        <v>33.93</v>
      </c>
      <c r="H1243" s="206"/>
      <c r="I1243" s="206"/>
      <c r="J1243" s="206"/>
      <c r="K1243" s="206"/>
      <c r="L1243" s="206"/>
      <c r="M1243" s="206"/>
      <c r="N1243" s="206"/>
      <c r="O1243" s="206"/>
      <c r="P1243" s="206"/>
      <c r="Q1243" s="206"/>
      <c r="R1243" s="206"/>
      <c r="S1243" s="206"/>
      <c r="T1243" s="206"/>
      <c r="U1243" s="206"/>
      <c r="V1243" s="206"/>
      <c r="W1243" s="206"/>
      <c r="X1243" s="206"/>
      <c r="Y1243" s="206"/>
      <c r="Z1243" s="206"/>
    </row>
    <row r="1244" customFormat="false" ht="15" hidden="false" customHeight="false" outlineLevel="0" collapsed="false">
      <c r="A1244" s="193"/>
      <c r="B1244" s="194"/>
      <c r="C1244" s="193"/>
      <c r="D1244" s="193"/>
      <c r="E1244" s="195"/>
      <c r="F1244" s="196"/>
      <c r="G1244" s="196"/>
      <c r="H1244" s="206"/>
      <c r="I1244" s="206"/>
      <c r="J1244" s="206"/>
      <c r="K1244" s="206"/>
      <c r="L1244" s="206"/>
      <c r="M1244" s="206"/>
      <c r="N1244" s="206"/>
      <c r="O1244" s="206"/>
      <c r="P1244" s="206"/>
      <c r="Q1244" s="206"/>
      <c r="R1244" s="206"/>
      <c r="S1244" s="206"/>
      <c r="T1244" s="206"/>
      <c r="U1244" s="206"/>
      <c r="V1244" s="206"/>
      <c r="W1244" s="206"/>
      <c r="X1244" s="206"/>
      <c r="Y1244" s="206"/>
      <c r="Z1244" s="206"/>
    </row>
    <row r="1245" customFormat="false" ht="15" hidden="false" customHeight="false" outlineLevel="0" collapsed="false">
      <c r="A1245" s="183" t="s">
        <v>2182</v>
      </c>
      <c r="B1245" s="184" t="s">
        <v>1028</v>
      </c>
      <c r="C1245" s="183" t="s">
        <v>1029</v>
      </c>
      <c r="D1245" s="184" t="s">
        <v>1030</v>
      </c>
      <c r="E1245" s="185" t="s">
        <v>1031</v>
      </c>
      <c r="F1245" s="197" t="s">
        <v>1032</v>
      </c>
      <c r="G1245" s="197" t="s">
        <v>1033</v>
      </c>
      <c r="H1245" s="206"/>
      <c r="I1245" s="206"/>
      <c r="J1245" s="206"/>
      <c r="K1245" s="206"/>
      <c r="L1245" s="206"/>
      <c r="M1245" s="206"/>
      <c r="N1245" s="206"/>
      <c r="O1245" s="206"/>
      <c r="P1245" s="206"/>
      <c r="Q1245" s="206"/>
      <c r="R1245" s="206"/>
      <c r="S1245" s="206"/>
      <c r="T1245" s="206"/>
      <c r="U1245" s="206"/>
      <c r="V1245" s="206"/>
      <c r="W1245" s="206"/>
      <c r="X1245" s="206"/>
      <c r="Y1245" s="206"/>
      <c r="Z1245" s="206"/>
    </row>
    <row r="1246" customFormat="false" ht="15" hidden="false" customHeight="false" outlineLevel="0" collapsed="false">
      <c r="A1246" s="189" t="s">
        <v>1034</v>
      </c>
      <c r="B1246" s="190" t="s">
        <v>2183</v>
      </c>
      <c r="C1246" s="189" t="s">
        <v>461</v>
      </c>
      <c r="D1246" s="190" t="s">
        <v>7</v>
      </c>
      <c r="E1246" s="191" t="n">
        <v>1</v>
      </c>
      <c r="F1246" s="192" t="n">
        <v>6.82</v>
      </c>
      <c r="G1246" s="192" t="n">
        <v>6.82</v>
      </c>
      <c r="H1246" s="206"/>
      <c r="I1246" s="206"/>
      <c r="J1246" s="206"/>
      <c r="K1246" s="206"/>
      <c r="L1246" s="206"/>
      <c r="M1246" s="206"/>
      <c r="N1246" s="206"/>
      <c r="O1246" s="206"/>
      <c r="P1246" s="206"/>
      <c r="Q1246" s="206"/>
      <c r="R1246" s="206"/>
      <c r="S1246" s="206"/>
      <c r="T1246" s="206"/>
      <c r="U1246" s="206"/>
      <c r="V1246" s="206"/>
      <c r="W1246" s="206"/>
      <c r="X1246" s="206"/>
      <c r="Y1246" s="206"/>
      <c r="Z1246" s="206"/>
    </row>
    <row r="1247" customFormat="false" ht="15" hidden="false" customHeight="false" outlineLevel="0" collapsed="false">
      <c r="A1247" s="198" t="s">
        <v>1040</v>
      </c>
      <c r="B1247" s="199" t="s">
        <v>1917</v>
      </c>
      <c r="C1247" s="198" t="s">
        <v>1918</v>
      </c>
      <c r="D1247" s="199" t="s">
        <v>25</v>
      </c>
      <c r="E1247" s="200" t="n">
        <v>0.085</v>
      </c>
      <c r="F1247" s="201" t="n">
        <v>17.45</v>
      </c>
      <c r="G1247" s="201" t="n">
        <v>1.48</v>
      </c>
      <c r="H1247" s="206"/>
      <c r="I1247" s="206"/>
      <c r="J1247" s="206"/>
      <c r="K1247" s="206"/>
      <c r="L1247" s="206"/>
      <c r="M1247" s="206"/>
      <c r="N1247" s="206"/>
      <c r="O1247" s="206"/>
      <c r="P1247" s="206"/>
      <c r="Q1247" s="206"/>
      <c r="R1247" s="206"/>
      <c r="S1247" s="206"/>
      <c r="T1247" s="206"/>
      <c r="U1247" s="206"/>
      <c r="V1247" s="206"/>
      <c r="W1247" s="206"/>
      <c r="X1247" s="206"/>
      <c r="Y1247" s="206"/>
      <c r="Z1247" s="206"/>
    </row>
    <row r="1248" customFormat="false" ht="15" hidden="false" customHeight="false" outlineLevel="0" collapsed="false">
      <c r="A1248" s="198" t="s">
        <v>1040</v>
      </c>
      <c r="B1248" s="199" t="s">
        <v>1812</v>
      </c>
      <c r="C1248" s="198" t="s">
        <v>1813</v>
      </c>
      <c r="D1248" s="199" t="s">
        <v>25</v>
      </c>
      <c r="E1248" s="200" t="n">
        <v>0.085</v>
      </c>
      <c r="F1248" s="201" t="n">
        <v>21.76</v>
      </c>
      <c r="G1248" s="201" t="n">
        <v>1.84</v>
      </c>
      <c r="H1248" s="206"/>
      <c r="I1248" s="206"/>
      <c r="J1248" s="206"/>
      <c r="K1248" s="206"/>
      <c r="L1248" s="206"/>
      <c r="M1248" s="206"/>
      <c r="N1248" s="206"/>
      <c r="O1248" s="206"/>
      <c r="P1248" s="206"/>
      <c r="Q1248" s="206"/>
      <c r="R1248" s="206"/>
      <c r="S1248" s="206"/>
      <c r="T1248" s="206"/>
      <c r="U1248" s="206"/>
      <c r="V1248" s="206"/>
      <c r="W1248" s="206"/>
      <c r="X1248" s="206"/>
      <c r="Y1248" s="206"/>
      <c r="Z1248" s="206"/>
    </row>
    <row r="1249" customFormat="false" ht="15" hidden="false" customHeight="false" outlineLevel="0" collapsed="false">
      <c r="A1249" s="202" t="s">
        <v>1043</v>
      </c>
      <c r="B1249" s="203" t="s">
        <v>2070</v>
      </c>
      <c r="C1249" s="202" t="s">
        <v>2071</v>
      </c>
      <c r="D1249" s="203" t="s">
        <v>7</v>
      </c>
      <c r="E1249" s="204" t="n">
        <v>0.024</v>
      </c>
      <c r="F1249" s="205" t="n">
        <v>59.63</v>
      </c>
      <c r="G1249" s="205" t="n">
        <v>1.43</v>
      </c>
      <c r="H1249" s="206"/>
      <c r="I1249" s="206"/>
      <c r="J1249" s="206"/>
      <c r="K1249" s="206"/>
      <c r="L1249" s="206"/>
      <c r="M1249" s="206"/>
      <c r="N1249" s="206"/>
      <c r="O1249" s="206"/>
      <c r="P1249" s="206"/>
      <c r="Q1249" s="206"/>
      <c r="R1249" s="206"/>
      <c r="S1249" s="206"/>
      <c r="T1249" s="206"/>
      <c r="U1249" s="206"/>
      <c r="V1249" s="206"/>
      <c r="W1249" s="206"/>
      <c r="X1249" s="206"/>
      <c r="Y1249" s="206"/>
      <c r="Z1249" s="206"/>
    </row>
    <row r="1250" customFormat="false" ht="15" hidden="false" customHeight="false" outlineLevel="0" collapsed="false">
      <c r="A1250" s="202" t="s">
        <v>1043</v>
      </c>
      <c r="B1250" s="203" t="s">
        <v>2076</v>
      </c>
      <c r="C1250" s="202" t="s">
        <v>2077</v>
      </c>
      <c r="D1250" s="203" t="s">
        <v>7</v>
      </c>
      <c r="E1250" s="204" t="n">
        <v>0.03</v>
      </c>
      <c r="F1250" s="205" t="n">
        <v>67.56</v>
      </c>
      <c r="G1250" s="205" t="n">
        <v>2.02</v>
      </c>
      <c r="H1250" s="206"/>
      <c r="I1250" s="206"/>
      <c r="J1250" s="206"/>
      <c r="K1250" s="206"/>
      <c r="L1250" s="206"/>
      <c r="M1250" s="206"/>
      <c r="N1250" s="206"/>
      <c r="O1250" s="206"/>
      <c r="P1250" s="206"/>
      <c r="Q1250" s="206"/>
      <c r="R1250" s="206"/>
      <c r="S1250" s="206"/>
      <c r="T1250" s="206"/>
      <c r="U1250" s="206"/>
      <c r="V1250" s="206"/>
      <c r="W1250" s="206"/>
      <c r="X1250" s="206"/>
      <c r="Y1250" s="206"/>
      <c r="Z1250" s="206"/>
    </row>
    <row r="1251" customFormat="false" ht="15" hidden="false" customHeight="false" outlineLevel="0" collapsed="false">
      <c r="A1251" s="202" t="s">
        <v>1043</v>
      </c>
      <c r="B1251" s="203" t="s">
        <v>2074</v>
      </c>
      <c r="C1251" s="202" t="s">
        <v>2075</v>
      </c>
      <c r="D1251" s="203" t="s">
        <v>7</v>
      </c>
      <c r="E1251" s="204" t="n">
        <v>0.028</v>
      </c>
      <c r="F1251" s="205" t="n">
        <v>2.06</v>
      </c>
      <c r="G1251" s="205" t="n">
        <v>0.05</v>
      </c>
      <c r="H1251" s="206"/>
      <c r="I1251" s="206"/>
      <c r="J1251" s="206"/>
      <c r="K1251" s="206"/>
      <c r="L1251" s="206"/>
      <c r="M1251" s="206"/>
      <c r="N1251" s="206"/>
      <c r="O1251" s="206"/>
      <c r="P1251" s="206"/>
      <c r="Q1251" s="206"/>
      <c r="R1251" s="206"/>
      <c r="S1251" s="206"/>
      <c r="T1251" s="206"/>
      <c r="U1251" s="206"/>
      <c r="V1251" s="206"/>
      <c r="W1251" s="206"/>
      <c r="X1251" s="206"/>
      <c r="Y1251" s="206"/>
      <c r="Z1251" s="206"/>
    </row>
    <row r="1252" customFormat="false" ht="15" hidden="false" customHeight="false" outlineLevel="0" collapsed="false">
      <c r="A1252" s="193"/>
      <c r="B1252" s="194"/>
      <c r="C1252" s="193"/>
      <c r="D1252" s="193"/>
      <c r="E1252" s="195"/>
      <c r="F1252" s="196"/>
      <c r="G1252" s="196"/>
      <c r="H1252" s="206"/>
      <c r="I1252" s="206"/>
      <c r="J1252" s="206"/>
      <c r="K1252" s="206"/>
      <c r="L1252" s="206"/>
      <c r="M1252" s="206"/>
      <c r="N1252" s="206"/>
      <c r="O1252" s="206"/>
      <c r="P1252" s="206"/>
      <c r="Q1252" s="206"/>
      <c r="R1252" s="206"/>
      <c r="S1252" s="206"/>
      <c r="T1252" s="206"/>
      <c r="U1252" s="206"/>
      <c r="V1252" s="206"/>
      <c r="W1252" s="206"/>
      <c r="X1252" s="206"/>
      <c r="Y1252" s="206"/>
      <c r="Z1252" s="206"/>
    </row>
    <row r="1253" customFormat="false" ht="15" hidden="false" customHeight="false" outlineLevel="0" collapsed="false">
      <c r="A1253" s="183" t="s">
        <v>2184</v>
      </c>
      <c r="B1253" s="184" t="s">
        <v>1028</v>
      </c>
      <c r="C1253" s="183" t="s">
        <v>1029</v>
      </c>
      <c r="D1253" s="184" t="s">
        <v>1030</v>
      </c>
      <c r="E1253" s="185" t="s">
        <v>1031</v>
      </c>
      <c r="F1253" s="197" t="s">
        <v>1032</v>
      </c>
      <c r="G1253" s="197" t="s">
        <v>1033</v>
      </c>
      <c r="H1253" s="206"/>
      <c r="I1253" s="206"/>
      <c r="J1253" s="206"/>
      <c r="K1253" s="206"/>
      <c r="L1253" s="206"/>
      <c r="M1253" s="206"/>
      <c r="N1253" s="206"/>
      <c r="O1253" s="206"/>
      <c r="P1253" s="206"/>
      <c r="Q1253" s="206"/>
      <c r="R1253" s="206"/>
      <c r="S1253" s="206"/>
      <c r="T1253" s="206"/>
      <c r="U1253" s="206"/>
      <c r="V1253" s="206"/>
      <c r="W1253" s="206"/>
      <c r="X1253" s="206"/>
      <c r="Y1253" s="206"/>
      <c r="Z1253" s="206"/>
    </row>
    <row r="1254" customFormat="false" ht="15" hidden="false" customHeight="false" outlineLevel="0" collapsed="false">
      <c r="A1254" s="189" t="s">
        <v>1034</v>
      </c>
      <c r="B1254" s="190" t="s">
        <v>2185</v>
      </c>
      <c r="C1254" s="189" t="s">
        <v>465</v>
      </c>
      <c r="D1254" s="190" t="s">
        <v>7</v>
      </c>
      <c r="E1254" s="191" t="n">
        <v>1</v>
      </c>
      <c r="F1254" s="192" t="n">
        <v>19.97</v>
      </c>
      <c r="G1254" s="192" t="n">
        <v>19.97</v>
      </c>
      <c r="H1254" s="206"/>
      <c r="I1254" s="206"/>
      <c r="J1254" s="206"/>
      <c r="K1254" s="206"/>
      <c r="L1254" s="206"/>
      <c r="M1254" s="206"/>
      <c r="N1254" s="206"/>
      <c r="O1254" s="206"/>
      <c r="P1254" s="206"/>
      <c r="Q1254" s="206"/>
      <c r="R1254" s="206"/>
      <c r="S1254" s="206"/>
      <c r="T1254" s="206"/>
      <c r="U1254" s="206"/>
      <c r="V1254" s="206"/>
      <c r="W1254" s="206"/>
      <c r="X1254" s="206"/>
      <c r="Y1254" s="206"/>
      <c r="Z1254" s="206"/>
    </row>
    <row r="1255" customFormat="false" ht="15" hidden="false" customHeight="false" outlineLevel="0" collapsed="false">
      <c r="A1255" s="198" t="s">
        <v>1040</v>
      </c>
      <c r="B1255" s="199" t="s">
        <v>1917</v>
      </c>
      <c r="C1255" s="198" t="s">
        <v>1918</v>
      </c>
      <c r="D1255" s="199" t="s">
        <v>25</v>
      </c>
      <c r="E1255" s="200" t="n">
        <v>0.085</v>
      </c>
      <c r="F1255" s="201" t="n">
        <v>17.45</v>
      </c>
      <c r="G1255" s="201" t="n">
        <v>1.48</v>
      </c>
      <c r="H1255" s="206"/>
      <c r="I1255" s="206"/>
      <c r="J1255" s="206"/>
      <c r="K1255" s="206"/>
      <c r="L1255" s="206"/>
      <c r="M1255" s="206"/>
      <c r="N1255" s="206"/>
      <c r="O1255" s="206"/>
      <c r="P1255" s="206"/>
      <c r="Q1255" s="206"/>
      <c r="R1255" s="206"/>
      <c r="S1255" s="206"/>
      <c r="T1255" s="206"/>
      <c r="U1255" s="206"/>
      <c r="V1255" s="206"/>
      <c r="W1255" s="206"/>
      <c r="X1255" s="206"/>
      <c r="Y1255" s="206"/>
      <c r="Z1255" s="206"/>
    </row>
    <row r="1256" customFormat="false" ht="15" hidden="false" customHeight="false" outlineLevel="0" collapsed="false">
      <c r="A1256" s="198" t="s">
        <v>1040</v>
      </c>
      <c r="B1256" s="199" t="s">
        <v>1812</v>
      </c>
      <c r="C1256" s="198" t="s">
        <v>1813</v>
      </c>
      <c r="D1256" s="199" t="s">
        <v>25</v>
      </c>
      <c r="E1256" s="200" t="n">
        <v>0.085</v>
      </c>
      <c r="F1256" s="201" t="n">
        <v>21.76</v>
      </c>
      <c r="G1256" s="201" t="n">
        <v>1.84</v>
      </c>
      <c r="H1256" s="206"/>
      <c r="I1256" s="206"/>
      <c r="J1256" s="206"/>
      <c r="K1256" s="206"/>
      <c r="L1256" s="206"/>
      <c r="M1256" s="206"/>
      <c r="N1256" s="206"/>
      <c r="O1256" s="206"/>
      <c r="P1256" s="206"/>
      <c r="Q1256" s="206"/>
      <c r="R1256" s="206"/>
      <c r="S1256" s="206"/>
      <c r="T1256" s="206"/>
      <c r="U1256" s="206"/>
      <c r="V1256" s="206"/>
      <c r="W1256" s="206"/>
      <c r="X1256" s="206"/>
      <c r="Y1256" s="206"/>
      <c r="Z1256" s="206"/>
    </row>
    <row r="1257" customFormat="false" ht="15" hidden="false" customHeight="false" outlineLevel="0" collapsed="false">
      <c r="A1257" s="202" t="s">
        <v>1043</v>
      </c>
      <c r="B1257" s="203" t="s">
        <v>2070</v>
      </c>
      <c r="C1257" s="202" t="s">
        <v>2071</v>
      </c>
      <c r="D1257" s="203" t="s">
        <v>7</v>
      </c>
      <c r="E1257" s="204" t="n">
        <v>0.024</v>
      </c>
      <c r="F1257" s="205" t="n">
        <v>59.63</v>
      </c>
      <c r="G1257" s="205" t="n">
        <v>1.43</v>
      </c>
      <c r="H1257" s="206"/>
      <c r="I1257" s="206"/>
      <c r="J1257" s="206"/>
      <c r="K1257" s="206"/>
      <c r="L1257" s="206"/>
      <c r="M1257" s="206"/>
      <c r="N1257" s="206"/>
      <c r="O1257" s="206"/>
      <c r="P1257" s="206"/>
      <c r="Q1257" s="206"/>
      <c r="R1257" s="206"/>
      <c r="S1257" s="206"/>
      <c r="T1257" s="206"/>
      <c r="U1257" s="206"/>
      <c r="V1257" s="206"/>
      <c r="W1257" s="206"/>
      <c r="X1257" s="206"/>
      <c r="Y1257" s="206"/>
      <c r="Z1257" s="206"/>
    </row>
    <row r="1258" customFormat="false" ht="15" hidden="false" customHeight="false" outlineLevel="0" collapsed="false">
      <c r="A1258" s="202" t="s">
        <v>1043</v>
      </c>
      <c r="B1258" s="203" t="s">
        <v>2076</v>
      </c>
      <c r="C1258" s="202" t="s">
        <v>2077</v>
      </c>
      <c r="D1258" s="203" t="s">
        <v>7</v>
      </c>
      <c r="E1258" s="204" t="n">
        <v>0.03</v>
      </c>
      <c r="F1258" s="205" t="n">
        <v>67.56</v>
      </c>
      <c r="G1258" s="205" t="n">
        <v>2.02</v>
      </c>
      <c r="H1258" s="206"/>
      <c r="I1258" s="206"/>
      <c r="J1258" s="206"/>
      <c r="K1258" s="206"/>
      <c r="L1258" s="206"/>
      <c r="M1258" s="206"/>
      <c r="N1258" s="206"/>
      <c r="O1258" s="206"/>
      <c r="P1258" s="206"/>
      <c r="Q1258" s="206"/>
      <c r="R1258" s="206"/>
      <c r="S1258" s="206"/>
      <c r="T1258" s="206"/>
      <c r="U1258" s="206"/>
      <c r="V1258" s="206"/>
      <c r="W1258" s="206"/>
      <c r="X1258" s="206"/>
      <c r="Y1258" s="206"/>
      <c r="Z1258" s="206"/>
    </row>
    <row r="1259" customFormat="false" ht="15" hidden="false" customHeight="false" outlineLevel="0" collapsed="false">
      <c r="A1259" s="202" t="s">
        <v>1043</v>
      </c>
      <c r="B1259" s="203" t="s">
        <v>2074</v>
      </c>
      <c r="C1259" s="202" t="s">
        <v>2075</v>
      </c>
      <c r="D1259" s="203" t="s">
        <v>7</v>
      </c>
      <c r="E1259" s="204" t="n">
        <v>0.028</v>
      </c>
      <c r="F1259" s="205" t="n">
        <v>2.06</v>
      </c>
      <c r="G1259" s="205" t="n">
        <v>0.05</v>
      </c>
      <c r="H1259" s="206"/>
      <c r="I1259" s="206"/>
      <c r="J1259" s="206"/>
      <c r="K1259" s="206"/>
      <c r="L1259" s="206"/>
      <c r="M1259" s="206"/>
      <c r="N1259" s="206"/>
      <c r="O1259" s="206"/>
      <c r="P1259" s="206"/>
      <c r="Q1259" s="206"/>
      <c r="R1259" s="206"/>
      <c r="S1259" s="206"/>
      <c r="T1259" s="206"/>
      <c r="U1259" s="206"/>
      <c r="V1259" s="206"/>
      <c r="W1259" s="206"/>
      <c r="X1259" s="206"/>
      <c r="Y1259" s="206"/>
      <c r="Z1259" s="206"/>
    </row>
    <row r="1260" customFormat="false" ht="15" hidden="false" customHeight="false" outlineLevel="0" collapsed="false">
      <c r="A1260" s="202" t="s">
        <v>1043</v>
      </c>
      <c r="B1260" s="203" t="s">
        <v>2186</v>
      </c>
      <c r="C1260" s="202" t="s">
        <v>2187</v>
      </c>
      <c r="D1260" s="203" t="s">
        <v>7</v>
      </c>
      <c r="E1260" s="204" t="n">
        <v>1</v>
      </c>
      <c r="F1260" s="205" t="n">
        <v>13.15</v>
      </c>
      <c r="G1260" s="205" t="n">
        <v>13.15</v>
      </c>
      <c r="H1260" s="206"/>
      <c r="I1260" s="206"/>
      <c r="J1260" s="206"/>
      <c r="K1260" s="206"/>
      <c r="L1260" s="206"/>
      <c r="M1260" s="206"/>
      <c r="N1260" s="206"/>
      <c r="O1260" s="206"/>
      <c r="P1260" s="206"/>
      <c r="Q1260" s="206"/>
      <c r="R1260" s="206"/>
      <c r="S1260" s="206"/>
      <c r="T1260" s="206"/>
      <c r="U1260" s="206"/>
      <c r="V1260" s="206"/>
      <c r="W1260" s="206"/>
      <c r="X1260" s="206"/>
      <c r="Y1260" s="206"/>
      <c r="Z1260" s="206"/>
    </row>
    <row r="1261" customFormat="false" ht="15" hidden="false" customHeight="false" outlineLevel="0" collapsed="false">
      <c r="A1261" s="193"/>
      <c r="B1261" s="194"/>
      <c r="C1261" s="193"/>
      <c r="D1261" s="193"/>
      <c r="E1261" s="195"/>
      <c r="F1261" s="196"/>
      <c r="G1261" s="196"/>
      <c r="H1261" s="206"/>
      <c r="I1261" s="206"/>
      <c r="J1261" s="206"/>
      <c r="K1261" s="206"/>
      <c r="L1261" s="206"/>
      <c r="M1261" s="206"/>
      <c r="N1261" s="206"/>
      <c r="O1261" s="206"/>
      <c r="P1261" s="206"/>
      <c r="Q1261" s="206"/>
      <c r="R1261" s="206"/>
      <c r="S1261" s="206"/>
      <c r="T1261" s="206"/>
      <c r="U1261" s="206"/>
      <c r="V1261" s="206"/>
      <c r="W1261" s="206"/>
      <c r="X1261" s="206"/>
      <c r="Y1261" s="206"/>
      <c r="Z1261" s="206"/>
    </row>
    <row r="1262" customFormat="false" ht="15" hidden="false" customHeight="false" outlineLevel="0" collapsed="false">
      <c r="A1262" s="183" t="s">
        <v>2188</v>
      </c>
      <c r="B1262" s="184" t="s">
        <v>1028</v>
      </c>
      <c r="C1262" s="183" t="s">
        <v>1029</v>
      </c>
      <c r="D1262" s="184" t="s">
        <v>1030</v>
      </c>
      <c r="E1262" s="185" t="s">
        <v>1031</v>
      </c>
      <c r="F1262" s="197" t="s">
        <v>1032</v>
      </c>
      <c r="G1262" s="197" t="s">
        <v>1033</v>
      </c>
      <c r="H1262" s="206"/>
      <c r="I1262" s="206"/>
      <c r="J1262" s="206"/>
      <c r="K1262" s="206"/>
      <c r="L1262" s="206"/>
      <c r="M1262" s="206"/>
      <c r="N1262" s="206"/>
      <c r="O1262" s="206"/>
      <c r="P1262" s="206"/>
      <c r="Q1262" s="206"/>
      <c r="R1262" s="206"/>
      <c r="S1262" s="206"/>
      <c r="T1262" s="206"/>
      <c r="U1262" s="206"/>
      <c r="V1262" s="206"/>
      <c r="W1262" s="206"/>
      <c r="X1262" s="206"/>
      <c r="Y1262" s="206"/>
      <c r="Z1262" s="206"/>
    </row>
    <row r="1263" customFormat="false" ht="15" hidden="false" customHeight="false" outlineLevel="0" collapsed="false">
      <c r="A1263" s="189" t="s">
        <v>1034</v>
      </c>
      <c r="B1263" s="190" t="s">
        <v>2189</v>
      </c>
      <c r="C1263" s="189" t="s">
        <v>468</v>
      </c>
      <c r="D1263" s="190" t="s">
        <v>7</v>
      </c>
      <c r="E1263" s="191" t="n">
        <v>1</v>
      </c>
      <c r="F1263" s="192" t="n">
        <v>22.71</v>
      </c>
      <c r="G1263" s="192" t="n">
        <v>22.71</v>
      </c>
      <c r="H1263" s="206"/>
      <c r="I1263" s="206"/>
      <c r="J1263" s="206"/>
      <c r="K1263" s="206"/>
      <c r="L1263" s="206"/>
      <c r="M1263" s="206"/>
      <c r="N1263" s="206"/>
      <c r="O1263" s="206"/>
      <c r="P1263" s="206"/>
      <c r="Q1263" s="206"/>
      <c r="R1263" s="206"/>
      <c r="S1263" s="206"/>
      <c r="T1263" s="206"/>
      <c r="U1263" s="206"/>
      <c r="V1263" s="206"/>
      <c r="W1263" s="206"/>
      <c r="X1263" s="206"/>
      <c r="Y1263" s="206"/>
      <c r="Z1263" s="206"/>
    </row>
    <row r="1264" customFormat="false" ht="15" hidden="false" customHeight="false" outlineLevel="0" collapsed="false">
      <c r="A1264" s="198" t="s">
        <v>1040</v>
      </c>
      <c r="B1264" s="199" t="s">
        <v>1917</v>
      </c>
      <c r="C1264" s="198" t="s">
        <v>1918</v>
      </c>
      <c r="D1264" s="199" t="s">
        <v>25</v>
      </c>
      <c r="E1264" s="200" t="n">
        <v>0.085</v>
      </c>
      <c r="F1264" s="201" t="n">
        <v>17.45</v>
      </c>
      <c r="G1264" s="201" t="n">
        <v>1.48</v>
      </c>
      <c r="H1264" s="206"/>
      <c r="I1264" s="206"/>
      <c r="J1264" s="206"/>
      <c r="K1264" s="206"/>
      <c r="L1264" s="206"/>
      <c r="M1264" s="206"/>
      <c r="N1264" s="206"/>
      <c r="O1264" s="206"/>
      <c r="P1264" s="206"/>
      <c r="Q1264" s="206"/>
      <c r="R1264" s="206"/>
      <c r="S1264" s="206"/>
      <c r="T1264" s="206"/>
      <c r="U1264" s="206"/>
      <c r="V1264" s="206"/>
      <c r="W1264" s="206"/>
      <c r="X1264" s="206"/>
      <c r="Y1264" s="206"/>
      <c r="Z1264" s="206"/>
    </row>
    <row r="1265" customFormat="false" ht="15" hidden="false" customHeight="false" outlineLevel="0" collapsed="false">
      <c r="A1265" s="198" t="s">
        <v>1040</v>
      </c>
      <c r="B1265" s="199" t="s">
        <v>1812</v>
      </c>
      <c r="C1265" s="198" t="s">
        <v>1813</v>
      </c>
      <c r="D1265" s="199" t="s">
        <v>25</v>
      </c>
      <c r="E1265" s="200" t="n">
        <v>0.085</v>
      </c>
      <c r="F1265" s="201" t="n">
        <v>21.76</v>
      </c>
      <c r="G1265" s="201" t="n">
        <v>1.84</v>
      </c>
      <c r="H1265" s="206"/>
      <c r="I1265" s="206"/>
      <c r="J1265" s="206"/>
      <c r="K1265" s="206"/>
      <c r="L1265" s="206"/>
      <c r="M1265" s="206"/>
      <c r="N1265" s="206"/>
      <c r="O1265" s="206"/>
      <c r="P1265" s="206"/>
      <c r="Q1265" s="206"/>
      <c r="R1265" s="206"/>
      <c r="S1265" s="206"/>
      <c r="T1265" s="206"/>
      <c r="U1265" s="206"/>
      <c r="V1265" s="206"/>
      <c r="W1265" s="206"/>
      <c r="X1265" s="206"/>
      <c r="Y1265" s="206"/>
      <c r="Z1265" s="206"/>
    </row>
    <row r="1266" customFormat="false" ht="15" hidden="false" customHeight="false" outlineLevel="0" collapsed="false">
      <c r="A1266" s="202" t="s">
        <v>1043</v>
      </c>
      <c r="B1266" s="203" t="s">
        <v>2070</v>
      </c>
      <c r="C1266" s="202" t="s">
        <v>2071</v>
      </c>
      <c r="D1266" s="203" t="s">
        <v>7</v>
      </c>
      <c r="E1266" s="204" t="n">
        <v>0.024</v>
      </c>
      <c r="F1266" s="205" t="n">
        <v>59.63</v>
      </c>
      <c r="G1266" s="205" t="n">
        <v>1.43</v>
      </c>
      <c r="H1266" s="206"/>
      <c r="I1266" s="206"/>
      <c r="J1266" s="206"/>
      <c r="K1266" s="206"/>
      <c r="L1266" s="206"/>
      <c r="M1266" s="206"/>
      <c r="N1266" s="206"/>
      <c r="O1266" s="206"/>
      <c r="P1266" s="206"/>
      <c r="Q1266" s="206"/>
      <c r="R1266" s="206"/>
      <c r="S1266" s="206"/>
      <c r="T1266" s="206"/>
      <c r="U1266" s="206"/>
      <c r="V1266" s="206"/>
      <c r="W1266" s="206"/>
      <c r="X1266" s="206"/>
      <c r="Y1266" s="206"/>
      <c r="Z1266" s="206"/>
    </row>
    <row r="1267" customFormat="false" ht="15" hidden="false" customHeight="false" outlineLevel="0" collapsed="false">
      <c r="A1267" s="202" t="s">
        <v>1043</v>
      </c>
      <c r="B1267" s="203" t="s">
        <v>2076</v>
      </c>
      <c r="C1267" s="202" t="s">
        <v>2077</v>
      </c>
      <c r="D1267" s="203" t="s">
        <v>7</v>
      </c>
      <c r="E1267" s="204" t="n">
        <v>0.03</v>
      </c>
      <c r="F1267" s="205" t="n">
        <v>67.56</v>
      </c>
      <c r="G1267" s="205" t="n">
        <v>2.02</v>
      </c>
      <c r="H1267" s="206"/>
      <c r="I1267" s="206"/>
      <c r="J1267" s="206"/>
      <c r="K1267" s="206"/>
      <c r="L1267" s="206"/>
      <c r="M1267" s="206"/>
      <c r="N1267" s="206"/>
      <c r="O1267" s="206"/>
      <c r="P1267" s="206"/>
      <c r="Q1267" s="206"/>
      <c r="R1267" s="206"/>
      <c r="S1267" s="206"/>
      <c r="T1267" s="206"/>
      <c r="U1267" s="206"/>
      <c r="V1267" s="206"/>
      <c r="W1267" s="206"/>
      <c r="X1267" s="206"/>
      <c r="Y1267" s="206"/>
      <c r="Z1267" s="206"/>
    </row>
    <row r="1268" customFormat="false" ht="15" hidden="false" customHeight="false" outlineLevel="0" collapsed="false">
      <c r="A1268" s="202" t="s">
        <v>1043</v>
      </c>
      <c r="B1268" s="203" t="s">
        <v>2074</v>
      </c>
      <c r="C1268" s="202" t="s">
        <v>2075</v>
      </c>
      <c r="D1268" s="203" t="s">
        <v>7</v>
      </c>
      <c r="E1268" s="204" t="n">
        <v>0.028</v>
      </c>
      <c r="F1268" s="205" t="n">
        <v>2.06</v>
      </c>
      <c r="G1268" s="205" t="n">
        <v>0.05</v>
      </c>
      <c r="H1268" s="206"/>
      <c r="I1268" s="206"/>
      <c r="J1268" s="206"/>
      <c r="K1268" s="206"/>
      <c r="L1268" s="206"/>
      <c r="M1268" s="206"/>
      <c r="N1268" s="206"/>
      <c r="O1268" s="206"/>
      <c r="P1268" s="206"/>
      <c r="Q1268" s="206"/>
      <c r="R1268" s="206"/>
      <c r="S1268" s="206"/>
      <c r="T1268" s="206"/>
      <c r="U1268" s="206"/>
      <c r="V1268" s="206"/>
      <c r="W1268" s="206"/>
      <c r="X1268" s="206"/>
      <c r="Y1268" s="206"/>
      <c r="Z1268" s="206"/>
    </row>
    <row r="1269" customFormat="false" ht="15" hidden="false" customHeight="false" outlineLevel="0" collapsed="false">
      <c r="A1269" s="202" t="s">
        <v>1043</v>
      </c>
      <c r="B1269" s="203" t="s">
        <v>2190</v>
      </c>
      <c r="C1269" s="202" t="s">
        <v>2191</v>
      </c>
      <c r="D1269" s="203" t="s">
        <v>7</v>
      </c>
      <c r="E1269" s="204" t="n">
        <v>1</v>
      </c>
      <c r="F1269" s="205" t="n">
        <v>15.89</v>
      </c>
      <c r="G1269" s="205" t="n">
        <v>15.89</v>
      </c>
      <c r="H1269" s="206"/>
      <c r="I1269" s="206"/>
      <c r="J1269" s="206"/>
      <c r="K1269" s="206"/>
      <c r="L1269" s="206"/>
      <c r="M1269" s="206"/>
      <c r="N1269" s="206"/>
      <c r="O1269" s="206"/>
      <c r="P1269" s="206"/>
      <c r="Q1269" s="206"/>
      <c r="R1269" s="206"/>
      <c r="S1269" s="206"/>
      <c r="T1269" s="206"/>
      <c r="U1269" s="206"/>
      <c r="V1269" s="206"/>
      <c r="W1269" s="206"/>
      <c r="X1269" s="206"/>
      <c r="Y1269" s="206"/>
      <c r="Z1269" s="206"/>
    </row>
    <row r="1270" customFormat="false" ht="15" hidden="false" customHeight="false" outlineLevel="0" collapsed="false">
      <c r="A1270" s="193"/>
      <c r="B1270" s="194"/>
      <c r="C1270" s="193"/>
      <c r="D1270" s="193"/>
      <c r="E1270" s="195"/>
      <c r="F1270" s="196"/>
      <c r="G1270" s="196"/>
      <c r="H1270" s="206"/>
      <c r="I1270" s="206"/>
      <c r="J1270" s="206"/>
      <c r="K1270" s="206"/>
      <c r="L1270" s="206"/>
      <c r="M1270" s="206"/>
      <c r="N1270" s="206"/>
      <c r="O1270" s="206"/>
      <c r="P1270" s="206"/>
      <c r="Q1270" s="206"/>
      <c r="R1270" s="206"/>
      <c r="S1270" s="206"/>
      <c r="T1270" s="206"/>
      <c r="U1270" s="206"/>
      <c r="V1270" s="206"/>
      <c r="W1270" s="206"/>
      <c r="X1270" s="206"/>
      <c r="Y1270" s="206"/>
      <c r="Z1270" s="206"/>
    </row>
    <row r="1271" customFormat="false" ht="15" hidden="false" customHeight="false" outlineLevel="0" collapsed="false">
      <c r="A1271" s="183" t="s">
        <v>2192</v>
      </c>
      <c r="B1271" s="184" t="s">
        <v>1028</v>
      </c>
      <c r="C1271" s="183" t="s">
        <v>1029</v>
      </c>
      <c r="D1271" s="184" t="s">
        <v>1030</v>
      </c>
      <c r="E1271" s="185" t="s">
        <v>1031</v>
      </c>
      <c r="F1271" s="197" t="s">
        <v>1032</v>
      </c>
      <c r="G1271" s="197" t="s">
        <v>1033</v>
      </c>
      <c r="H1271" s="206"/>
      <c r="I1271" s="206"/>
      <c r="J1271" s="206"/>
      <c r="K1271" s="206"/>
      <c r="L1271" s="206"/>
      <c r="M1271" s="206"/>
      <c r="N1271" s="206"/>
      <c r="O1271" s="206"/>
      <c r="P1271" s="206"/>
      <c r="Q1271" s="206"/>
      <c r="R1271" s="206"/>
      <c r="S1271" s="206"/>
      <c r="T1271" s="206"/>
      <c r="U1271" s="206"/>
      <c r="V1271" s="206"/>
      <c r="W1271" s="206"/>
      <c r="X1271" s="206"/>
      <c r="Y1271" s="206"/>
      <c r="Z1271" s="206"/>
    </row>
    <row r="1272" customFormat="false" ht="15" hidden="false" customHeight="false" outlineLevel="0" collapsed="false">
      <c r="A1272" s="189" t="s">
        <v>1034</v>
      </c>
      <c r="B1272" s="190" t="s">
        <v>2193</v>
      </c>
      <c r="C1272" s="189" t="s">
        <v>2194</v>
      </c>
      <c r="D1272" s="190" t="s">
        <v>7</v>
      </c>
      <c r="E1272" s="191" t="n">
        <v>1</v>
      </c>
      <c r="F1272" s="192" t="n">
        <v>23.99</v>
      </c>
      <c r="G1272" s="192" t="n">
        <v>23.99</v>
      </c>
      <c r="H1272" s="206"/>
      <c r="I1272" s="206"/>
      <c r="J1272" s="206"/>
      <c r="K1272" s="206"/>
      <c r="L1272" s="206"/>
      <c r="M1272" s="206"/>
      <c r="N1272" s="206"/>
      <c r="O1272" s="206"/>
      <c r="P1272" s="206"/>
      <c r="Q1272" s="206"/>
      <c r="R1272" s="206"/>
      <c r="S1272" s="206"/>
      <c r="T1272" s="206"/>
      <c r="U1272" s="206"/>
      <c r="V1272" s="206"/>
      <c r="W1272" s="206"/>
      <c r="X1272" s="206"/>
      <c r="Y1272" s="206"/>
      <c r="Z1272" s="206"/>
    </row>
    <row r="1273" customFormat="false" ht="15" hidden="false" customHeight="false" outlineLevel="0" collapsed="false">
      <c r="A1273" s="198" t="s">
        <v>1040</v>
      </c>
      <c r="B1273" s="199" t="s">
        <v>1917</v>
      </c>
      <c r="C1273" s="198" t="s">
        <v>1918</v>
      </c>
      <c r="D1273" s="199" t="s">
        <v>25</v>
      </c>
      <c r="E1273" s="200" t="n">
        <v>0.085</v>
      </c>
      <c r="F1273" s="201" t="n">
        <v>17.45</v>
      </c>
      <c r="G1273" s="201" t="n">
        <v>1.48</v>
      </c>
      <c r="H1273" s="206"/>
      <c r="I1273" s="206"/>
      <c r="J1273" s="206"/>
      <c r="K1273" s="206"/>
      <c r="L1273" s="206"/>
      <c r="M1273" s="206"/>
      <c r="N1273" s="206"/>
      <c r="O1273" s="206"/>
      <c r="P1273" s="206"/>
      <c r="Q1273" s="206"/>
      <c r="R1273" s="206"/>
      <c r="S1273" s="206"/>
      <c r="T1273" s="206"/>
      <c r="U1273" s="206"/>
      <c r="V1273" s="206"/>
      <c r="W1273" s="206"/>
      <c r="X1273" s="206"/>
      <c r="Y1273" s="206"/>
      <c r="Z1273" s="206"/>
    </row>
    <row r="1274" customFormat="false" ht="15" hidden="false" customHeight="false" outlineLevel="0" collapsed="false">
      <c r="A1274" s="198" t="s">
        <v>1040</v>
      </c>
      <c r="B1274" s="199" t="s">
        <v>1812</v>
      </c>
      <c r="C1274" s="198" t="s">
        <v>1813</v>
      </c>
      <c r="D1274" s="199" t="s">
        <v>25</v>
      </c>
      <c r="E1274" s="200" t="n">
        <v>0.085</v>
      </c>
      <c r="F1274" s="201" t="n">
        <v>21.76</v>
      </c>
      <c r="G1274" s="201" t="n">
        <v>1.84</v>
      </c>
      <c r="H1274" s="206"/>
      <c r="I1274" s="206"/>
      <c r="J1274" s="206"/>
      <c r="K1274" s="206"/>
      <c r="L1274" s="206"/>
      <c r="M1274" s="206"/>
      <c r="N1274" s="206"/>
      <c r="O1274" s="206"/>
      <c r="P1274" s="206"/>
      <c r="Q1274" s="206"/>
      <c r="R1274" s="206"/>
      <c r="S1274" s="206"/>
      <c r="T1274" s="206"/>
      <c r="U1274" s="206"/>
      <c r="V1274" s="206"/>
      <c r="W1274" s="206"/>
      <c r="X1274" s="206"/>
      <c r="Y1274" s="206"/>
      <c r="Z1274" s="206"/>
    </row>
    <row r="1275" customFormat="false" ht="15" hidden="false" customHeight="false" outlineLevel="0" collapsed="false">
      <c r="A1275" s="202" t="s">
        <v>1043</v>
      </c>
      <c r="B1275" s="203" t="s">
        <v>2070</v>
      </c>
      <c r="C1275" s="202" t="s">
        <v>2071</v>
      </c>
      <c r="D1275" s="203" t="s">
        <v>7</v>
      </c>
      <c r="E1275" s="204" t="n">
        <v>0.024</v>
      </c>
      <c r="F1275" s="205" t="n">
        <v>59.63</v>
      </c>
      <c r="G1275" s="205" t="n">
        <v>1.43</v>
      </c>
      <c r="H1275" s="206"/>
      <c r="I1275" s="206"/>
      <c r="J1275" s="206"/>
      <c r="K1275" s="206"/>
      <c r="L1275" s="206"/>
      <c r="M1275" s="206"/>
      <c r="N1275" s="206"/>
      <c r="O1275" s="206"/>
      <c r="P1275" s="206"/>
      <c r="Q1275" s="206"/>
      <c r="R1275" s="206"/>
      <c r="S1275" s="206"/>
      <c r="T1275" s="206"/>
      <c r="U1275" s="206"/>
      <c r="V1275" s="206"/>
      <c r="W1275" s="206"/>
      <c r="X1275" s="206"/>
      <c r="Y1275" s="206"/>
      <c r="Z1275" s="206"/>
    </row>
    <row r="1276" customFormat="false" ht="15" hidden="false" customHeight="false" outlineLevel="0" collapsed="false">
      <c r="A1276" s="202" t="s">
        <v>1043</v>
      </c>
      <c r="B1276" s="203" t="s">
        <v>2076</v>
      </c>
      <c r="C1276" s="202" t="s">
        <v>2077</v>
      </c>
      <c r="D1276" s="203" t="s">
        <v>7</v>
      </c>
      <c r="E1276" s="204" t="n">
        <v>0.03</v>
      </c>
      <c r="F1276" s="205" t="n">
        <v>67.56</v>
      </c>
      <c r="G1276" s="205" t="n">
        <v>2.02</v>
      </c>
      <c r="H1276" s="206"/>
      <c r="I1276" s="206"/>
      <c r="J1276" s="206"/>
      <c r="K1276" s="206"/>
      <c r="L1276" s="206"/>
      <c r="M1276" s="206"/>
      <c r="N1276" s="206"/>
      <c r="O1276" s="206"/>
      <c r="P1276" s="206"/>
      <c r="Q1276" s="206"/>
      <c r="R1276" s="206"/>
      <c r="S1276" s="206"/>
      <c r="T1276" s="206"/>
      <c r="U1276" s="206"/>
      <c r="V1276" s="206"/>
      <c r="W1276" s="206"/>
      <c r="X1276" s="206"/>
      <c r="Y1276" s="206"/>
      <c r="Z1276" s="206"/>
    </row>
    <row r="1277" customFormat="false" ht="15" hidden="false" customHeight="false" outlineLevel="0" collapsed="false">
      <c r="A1277" s="202" t="s">
        <v>1043</v>
      </c>
      <c r="B1277" s="203" t="s">
        <v>2074</v>
      </c>
      <c r="C1277" s="202" t="s">
        <v>2075</v>
      </c>
      <c r="D1277" s="203" t="s">
        <v>7</v>
      </c>
      <c r="E1277" s="204" t="n">
        <v>0.028</v>
      </c>
      <c r="F1277" s="205" t="n">
        <v>2.06</v>
      </c>
      <c r="G1277" s="205" t="n">
        <v>0.05</v>
      </c>
      <c r="H1277" s="206"/>
      <c r="I1277" s="206"/>
      <c r="J1277" s="206"/>
      <c r="K1277" s="206"/>
      <c r="L1277" s="206"/>
      <c r="M1277" s="206"/>
      <c r="N1277" s="206"/>
      <c r="O1277" s="206"/>
      <c r="P1277" s="206"/>
      <c r="Q1277" s="206"/>
      <c r="R1277" s="206"/>
      <c r="S1277" s="206"/>
      <c r="T1277" s="206"/>
      <c r="U1277" s="206"/>
      <c r="V1277" s="206"/>
      <c r="W1277" s="206"/>
      <c r="X1277" s="206"/>
      <c r="Y1277" s="206"/>
      <c r="Z1277" s="206"/>
    </row>
    <row r="1278" customFormat="false" ht="15" hidden="false" customHeight="false" outlineLevel="0" collapsed="false">
      <c r="A1278" s="202" t="s">
        <v>1043</v>
      </c>
      <c r="B1278" s="203" t="s">
        <v>2195</v>
      </c>
      <c r="C1278" s="202" t="s">
        <v>2196</v>
      </c>
      <c r="D1278" s="203" t="s">
        <v>7</v>
      </c>
      <c r="E1278" s="204" t="n">
        <v>1</v>
      </c>
      <c r="F1278" s="205" t="n">
        <v>17.17</v>
      </c>
      <c r="G1278" s="205" t="n">
        <v>17.17</v>
      </c>
      <c r="H1278" s="206"/>
      <c r="I1278" s="206"/>
      <c r="J1278" s="206"/>
      <c r="K1278" s="206"/>
      <c r="L1278" s="206"/>
      <c r="M1278" s="206"/>
      <c r="N1278" s="206"/>
      <c r="O1278" s="206"/>
      <c r="P1278" s="206"/>
      <c r="Q1278" s="206"/>
      <c r="R1278" s="206"/>
      <c r="S1278" s="206"/>
      <c r="T1278" s="206"/>
      <c r="U1278" s="206"/>
      <c r="V1278" s="206"/>
      <c r="W1278" s="206"/>
      <c r="X1278" s="206"/>
      <c r="Y1278" s="206"/>
      <c r="Z1278" s="206"/>
    </row>
    <row r="1279" customFormat="false" ht="15" hidden="false" customHeight="false" outlineLevel="0" collapsed="false">
      <c r="A1279" s="193"/>
      <c r="B1279" s="194"/>
      <c r="C1279" s="193"/>
      <c r="D1279" s="193"/>
      <c r="E1279" s="195"/>
      <c r="F1279" s="196"/>
      <c r="G1279" s="196"/>
      <c r="H1279" s="206"/>
      <c r="I1279" s="206"/>
      <c r="J1279" s="206"/>
      <c r="K1279" s="206"/>
      <c r="L1279" s="206"/>
      <c r="M1279" s="206"/>
      <c r="N1279" s="206"/>
      <c r="O1279" s="206"/>
      <c r="P1279" s="206"/>
      <c r="Q1279" s="206"/>
      <c r="R1279" s="206"/>
      <c r="S1279" s="206"/>
      <c r="T1279" s="206"/>
      <c r="U1279" s="206"/>
      <c r="V1279" s="206"/>
      <c r="W1279" s="206"/>
      <c r="X1279" s="206"/>
      <c r="Y1279" s="206"/>
      <c r="Z1279" s="206"/>
    </row>
    <row r="1280" customFormat="false" ht="15" hidden="false" customHeight="false" outlineLevel="0" collapsed="false">
      <c r="A1280" s="183" t="s">
        <v>2197</v>
      </c>
      <c r="B1280" s="184" t="s">
        <v>1028</v>
      </c>
      <c r="C1280" s="183" t="s">
        <v>1029</v>
      </c>
      <c r="D1280" s="184" t="s">
        <v>1030</v>
      </c>
      <c r="E1280" s="185" t="s">
        <v>1031</v>
      </c>
      <c r="F1280" s="197" t="s">
        <v>1032</v>
      </c>
      <c r="G1280" s="197" t="s">
        <v>1033</v>
      </c>
      <c r="H1280" s="206"/>
      <c r="I1280" s="206"/>
      <c r="J1280" s="206"/>
      <c r="K1280" s="206"/>
      <c r="L1280" s="206"/>
      <c r="M1280" s="206"/>
      <c r="N1280" s="206"/>
      <c r="O1280" s="206"/>
      <c r="P1280" s="206"/>
      <c r="Q1280" s="206"/>
      <c r="R1280" s="206"/>
      <c r="S1280" s="206"/>
      <c r="T1280" s="206"/>
      <c r="U1280" s="206"/>
      <c r="V1280" s="206"/>
      <c r="W1280" s="206"/>
      <c r="X1280" s="206"/>
      <c r="Y1280" s="206"/>
      <c r="Z1280" s="206"/>
    </row>
    <row r="1281" customFormat="false" ht="15" hidden="false" customHeight="false" outlineLevel="0" collapsed="false">
      <c r="A1281" s="189" t="s">
        <v>1034</v>
      </c>
      <c r="B1281" s="190" t="s">
        <v>2198</v>
      </c>
      <c r="C1281" s="189" t="s">
        <v>473</v>
      </c>
      <c r="D1281" s="190" t="s">
        <v>7</v>
      </c>
      <c r="E1281" s="191" t="n">
        <v>1</v>
      </c>
      <c r="F1281" s="192" t="n">
        <v>11.26</v>
      </c>
      <c r="G1281" s="192" t="n">
        <v>11.26</v>
      </c>
      <c r="H1281" s="206"/>
      <c r="I1281" s="206"/>
      <c r="J1281" s="206"/>
      <c r="K1281" s="206"/>
      <c r="L1281" s="206"/>
      <c r="M1281" s="206"/>
      <c r="N1281" s="206"/>
      <c r="O1281" s="206"/>
      <c r="P1281" s="206"/>
      <c r="Q1281" s="206"/>
      <c r="R1281" s="206"/>
      <c r="S1281" s="206"/>
      <c r="T1281" s="206"/>
      <c r="U1281" s="206"/>
      <c r="V1281" s="206"/>
      <c r="W1281" s="206"/>
      <c r="X1281" s="206"/>
      <c r="Y1281" s="206"/>
      <c r="Z1281" s="206"/>
    </row>
    <row r="1282" customFormat="false" ht="15" hidden="false" customHeight="false" outlineLevel="0" collapsed="false">
      <c r="A1282" s="198" t="s">
        <v>1040</v>
      </c>
      <c r="B1282" s="199" t="s">
        <v>1917</v>
      </c>
      <c r="C1282" s="198" t="s">
        <v>1918</v>
      </c>
      <c r="D1282" s="199" t="s">
        <v>25</v>
      </c>
      <c r="E1282" s="200" t="n">
        <v>0.2</v>
      </c>
      <c r="F1282" s="201" t="n">
        <v>17.45</v>
      </c>
      <c r="G1282" s="201" t="n">
        <v>3.49</v>
      </c>
      <c r="H1282" s="206"/>
      <c r="I1282" s="206"/>
      <c r="J1282" s="206"/>
      <c r="K1282" s="206"/>
      <c r="L1282" s="206"/>
      <c r="M1282" s="206"/>
      <c r="N1282" s="206"/>
      <c r="O1282" s="206"/>
      <c r="P1282" s="206"/>
      <c r="Q1282" s="206"/>
      <c r="R1282" s="206"/>
      <c r="S1282" s="206"/>
      <c r="T1282" s="206"/>
      <c r="U1282" s="206"/>
      <c r="V1282" s="206"/>
      <c r="W1282" s="206"/>
      <c r="X1282" s="206"/>
      <c r="Y1282" s="206"/>
      <c r="Z1282" s="206"/>
    </row>
    <row r="1283" customFormat="false" ht="15" hidden="false" customHeight="false" outlineLevel="0" collapsed="false">
      <c r="A1283" s="198" t="s">
        <v>1040</v>
      </c>
      <c r="B1283" s="199" t="s">
        <v>1812</v>
      </c>
      <c r="C1283" s="198" t="s">
        <v>1813</v>
      </c>
      <c r="D1283" s="199" t="s">
        <v>25</v>
      </c>
      <c r="E1283" s="200" t="n">
        <v>0.2</v>
      </c>
      <c r="F1283" s="201" t="n">
        <v>21.76</v>
      </c>
      <c r="G1283" s="201" t="n">
        <v>4.35</v>
      </c>
      <c r="H1283" s="206"/>
      <c r="I1283" s="206"/>
      <c r="J1283" s="206"/>
      <c r="K1283" s="206"/>
      <c r="L1283" s="206"/>
      <c r="M1283" s="206"/>
      <c r="N1283" s="206"/>
      <c r="O1283" s="206"/>
      <c r="P1283" s="206"/>
      <c r="Q1283" s="206"/>
      <c r="R1283" s="206"/>
      <c r="S1283" s="206"/>
      <c r="T1283" s="206"/>
      <c r="U1283" s="206"/>
      <c r="V1283" s="206"/>
      <c r="W1283" s="206"/>
      <c r="X1283" s="206"/>
      <c r="Y1283" s="206"/>
      <c r="Z1283" s="206"/>
    </row>
    <row r="1284" customFormat="false" ht="15" hidden="false" customHeight="false" outlineLevel="0" collapsed="false">
      <c r="A1284" s="202" t="s">
        <v>1043</v>
      </c>
      <c r="B1284" s="203" t="s">
        <v>2070</v>
      </c>
      <c r="C1284" s="202" t="s">
        <v>2071</v>
      </c>
      <c r="D1284" s="203" t="s">
        <v>7</v>
      </c>
      <c r="E1284" s="204" t="n">
        <v>0.011</v>
      </c>
      <c r="F1284" s="205" t="n">
        <v>59.63</v>
      </c>
      <c r="G1284" s="205" t="n">
        <v>0.65</v>
      </c>
      <c r="H1284" s="206"/>
      <c r="I1284" s="206"/>
      <c r="J1284" s="206"/>
      <c r="K1284" s="206"/>
      <c r="L1284" s="206"/>
      <c r="M1284" s="206"/>
      <c r="N1284" s="206"/>
      <c r="O1284" s="206"/>
      <c r="P1284" s="206"/>
      <c r="Q1284" s="206"/>
      <c r="R1284" s="206"/>
      <c r="S1284" s="206"/>
      <c r="T1284" s="206"/>
      <c r="U1284" s="206"/>
      <c r="V1284" s="206"/>
      <c r="W1284" s="206"/>
      <c r="X1284" s="206"/>
      <c r="Y1284" s="206"/>
      <c r="Z1284" s="206"/>
    </row>
    <row r="1285" customFormat="false" ht="15" hidden="false" customHeight="false" outlineLevel="0" collapsed="false">
      <c r="A1285" s="202" t="s">
        <v>1043</v>
      </c>
      <c r="B1285" s="203" t="s">
        <v>2074</v>
      </c>
      <c r="C1285" s="202" t="s">
        <v>2075</v>
      </c>
      <c r="D1285" s="203" t="s">
        <v>7</v>
      </c>
      <c r="E1285" s="204" t="n">
        <v>0.075</v>
      </c>
      <c r="F1285" s="205" t="n">
        <v>2.06</v>
      </c>
      <c r="G1285" s="205" t="n">
        <v>0.15</v>
      </c>
      <c r="H1285" s="206"/>
      <c r="I1285" s="206"/>
      <c r="J1285" s="206"/>
      <c r="K1285" s="206"/>
      <c r="L1285" s="206"/>
      <c r="M1285" s="206"/>
      <c r="N1285" s="206"/>
      <c r="O1285" s="206"/>
      <c r="P1285" s="206"/>
      <c r="Q1285" s="206"/>
      <c r="R1285" s="206"/>
      <c r="S1285" s="206"/>
      <c r="T1285" s="206"/>
      <c r="U1285" s="206"/>
      <c r="V1285" s="206"/>
      <c r="W1285" s="206"/>
      <c r="X1285" s="206"/>
      <c r="Y1285" s="206"/>
      <c r="Z1285" s="206"/>
    </row>
    <row r="1286" customFormat="false" ht="15" hidden="false" customHeight="false" outlineLevel="0" collapsed="false">
      <c r="A1286" s="202" t="s">
        <v>1043</v>
      </c>
      <c r="B1286" s="203" t="s">
        <v>2076</v>
      </c>
      <c r="C1286" s="202" t="s">
        <v>2077</v>
      </c>
      <c r="D1286" s="203" t="s">
        <v>7</v>
      </c>
      <c r="E1286" s="204" t="n">
        <v>0.012</v>
      </c>
      <c r="F1286" s="205" t="n">
        <v>67.56</v>
      </c>
      <c r="G1286" s="205" t="n">
        <v>0.81</v>
      </c>
      <c r="H1286" s="206"/>
      <c r="I1286" s="206"/>
      <c r="J1286" s="206"/>
      <c r="K1286" s="206"/>
      <c r="L1286" s="206"/>
      <c r="M1286" s="206"/>
      <c r="N1286" s="206"/>
      <c r="O1286" s="206"/>
      <c r="P1286" s="206"/>
      <c r="Q1286" s="206"/>
      <c r="R1286" s="206"/>
      <c r="S1286" s="206"/>
      <c r="T1286" s="206"/>
      <c r="U1286" s="206"/>
      <c r="V1286" s="206"/>
      <c r="W1286" s="206"/>
      <c r="X1286" s="206"/>
      <c r="Y1286" s="206"/>
      <c r="Z1286" s="206"/>
    </row>
    <row r="1287" customFormat="false" ht="15" hidden="false" customHeight="false" outlineLevel="0" collapsed="false">
      <c r="A1287" s="202" t="s">
        <v>1043</v>
      </c>
      <c r="B1287" s="203" t="s">
        <v>2199</v>
      </c>
      <c r="C1287" s="202" t="s">
        <v>2200</v>
      </c>
      <c r="D1287" s="203" t="s">
        <v>7</v>
      </c>
      <c r="E1287" s="204" t="n">
        <v>1</v>
      </c>
      <c r="F1287" s="205" t="n">
        <v>1.81</v>
      </c>
      <c r="G1287" s="205" t="n">
        <v>1.81</v>
      </c>
      <c r="H1287" s="206"/>
      <c r="I1287" s="206"/>
      <c r="J1287" s="206"/>
      <c r="K1287" s="206"/>
      <c r="L1287" s="206"/>
      <c r="M1287" s="206"/>
      <c r="N1287" s="206"/>
      <c r="O1287" s="206"/>
      <c r="P1287" s="206"/>
      <c r="Q1287" s="206"/>
      <c r="R1287" s="206"/>
      <c r="S1287" s="206"/>
      <c r="T1287" s="206"/>
      <c r="U1287" s="206"/>
      <c r="V1287" s="206"/>
      <c r="W1287" s="206"/>
      <c r="X1287" s="206"/>
      <c r="Y1287" s="206"/>
      <c r="Z1287" s="206"/>
    </row>
    <row r="1288" customFormat="false" ht="15" hidden="false" customHeight="false" outlineLevel="0" collapsed="false">
      <c r="A1288" s="193"/>
      <c r="B1288" s="194"/>
      <c r="C1288" s="193"/>
      <c r="D1288" s="193"/>
      <c r="E1288" s="195"/>
      <c r="F1288" s="196"/>
      <c r="G1288" s="196"/>
      <c r="H1288" s="206"/>
      <c r="I1288" s="206"/>
      <c r="J1288" s="206"/>
      <c r="K1288" s="206"/>
      <c r="L1288" s="206"/>
      <c r="M1288" s="206"/>
      <c r="N1288" s="206"/>
      <c r="O1288" s="206"/>
      <c r="P1288" s="206"/>
      <c r="Q1288" s="206"/>
      <c r="R1288" s="206"/>
      <c r="S1288" s="206"/>
      <c r="T1288" s="206"/>
      <c r="U1288" s="206"/>
      <c r="V1288" s="206"/>
      <c r="W1288" s="206"/>
      <c r="X1288" s="206"/>
      <c r="Y1288" s="206"/>
      <c r="Z1288" s="206"/>
    </row>
    <row r="1289" customFormat="false" ht="15" hidden="false" customHeight="false" outlineLevel="0" collapsed="false">
      <c r="A1289" s="183" t="s">
        <v>2201</v>
      </c>
      <c r="B1289" s="184" t="s">
        <v>1028</v>
      </c>
      <c r="C1289" s="183" t="s">
        <v>1029</v>
      </c>
      <c r="D1289" s="184" t="s">
        <v>1030</v>
      </c>
      <c r="E1289" s="185" t="s">
        <v>1031</v>
      </c>
      <c r="F1289" s="197" t="s">
        <v>1032</v>
      </c>
      <c r="G1289" s="197" t="s">
        <v>1033</v>
      </c>
      <c r="H1289" s="206"/>
      <c r="I1289" s="206"/>
      <c r="J1289" s="206"/>
      <c r="K1289" s="206"/>
      <c r="L1289" s="206"/>
      <c r="M1289" s="206"/>
      <c r="N1289" s="206"/>
      <c r="O1289" s="206"/>
      <c r="P1289" s="206"/>
      <c r="Q1289" s="206"/>
      <c r="R1289" s="206"/>
      <c r="S1289" s="206"/>
      <c r="T1289" s="206"/>
      <c r="U1289" s="206"/>
      <c r="V1289" s="206"/>
      <c r="W1289" s="206"/>
      <c r="X1289" s="206"/>
      <c r="Y1289" s="206"/>
      <c r="Z1289" s="206"/>
    </row>
    <row r="1290" customFormat="false" ht="15" hidden="false" customHeight="false" outlineLevel="0" collapsed="false">
      <c r="A1290" s="189" t="s">
        <v>1034</v>
      </c>
      <c r="B1290" s="190" t="s">
        <v>2202</v>
      </c>
      <c r="C1290" s="189" t="s">
        <v>475</v>
      </c>
      <c r="D1290" s="190" t="s">
        <v>7</v>
      </c>
      <c r="E1290" s="191" t="n">
        <v>1</v>
      </c>
      <c r="F1290" s="192" t="n">
        <v>17.5</v>
      </c>
      <c r="G1290" s="192" t="n">
        <v>17.5</v>
      </c>
      <c r="H1290" s="206"/>
      <c r="I1290" s="206"/>
      <c r="J1290" s="206"/>
      <c r="K1290" s="206"/>
      <c r="L1290" s="206"/>
      <c r="M1290" s="206"/>
      <c r="N1290" s="206"/>
      <c r="O1290" s="206"/>
      <c r="P1290" s="206"/>
      <c r="Q1290" s="206"/>
      <c r="R1290" s="206"/>
      <c r="S1290" s="206"/>
      <c r="T1290" s="206"/>
      <c r="U1290" s="206"/>
      <c r="V1290" s="206"/>
      <c r="W1290" s="206"/>
      <c r="X1290" s="206"/>
      <c r="Y1290" s="206"/>
      <c r="Z1290" s="206"/>
    </row>
    <row r="1291" customFormat="false" ht="15" hidden="false" customHeight="false" outlineLevel="0" collapsed="false">
      <c r="A1291" s="198" t="s">
        <v>1040</v>
      </c>
      <c r="B1291" s="199" t="s">
        <v>1917</v>
      </c>
      <c r="C1291" s="198" t="s">
        <v>1918</v>
      </c>
      <c r="D1291" s="199" t="s">
        <v>25</v>
      </c>
      <c r="E1291" s="200" t="n">
        <v>0.238</v>
      </c>
      <c r="F1291" s="201" t="n">
        <v>17.45</v>
      </c>
      <c r="G1291" s="201" t="n">
        <v>4.15</v>
      </c>
      <c r="H1291" s="206"/>
      <c r="I1291" s="206"/>
      <c r="J1291" s="206"/>
      <c r="K1291" s="206"/>
      <c r="L1291" s="206"/>
      <c r="M1291" s="206"/>
      <c r="N1291" s="206"/>
      <c r="O1291" s="206"/>
      <c r="P1291" s="206"/>
      <c r="Q1291" s="206"/>
      <c r="R1291" s="206"/>
      <c r="S1291" s="206"/>
      <c r="T1291" s="206"/>
      <c r="U1291" s="206"/>
      <c r="V1291" s="206"/>
      <c r="W1291" s="206"/>
      <c r="X1291" s="206"/>
      <c r="Y1291" s="206"/>
      <c r="Z1291" s="206"/>
    </row>
    <row r="1292" customFormat="false" ht="15" hidden="false" customHeight="false" outlineLevel="0" collapsed="false">
      <c r="A1292" s="198" t="s">
        <v>1040</v>
      </c>
      <c r="B1292" s="199" t="s">
        <v>1812</v>
      </c>
      <c r="C1292" s="198" t="s">
        <v>1813</v>
      </c>
      <c r="D1292" s="199" t="s">
        <v>25</v>
      </c>
      <c r="E1292" s="200" t="n">
        <v>0.238</v>
      </c>
      <c r="F1292" s="201" t="n">
        <v>21.76</v>
      </c>
      <c r="G1292" s="201" t="n">
        <v>5.17</v>
      </c>
      <c r="H1292" s="206"/>
      <c r="I1292" s="206"/>
      <c r="J1292" s="206"/>
      <c r="K1292" s="206"/>
      <c r="L1292" s="206"/>
      <c r="M1292" s="206"/>
      <c r="N1292" s="206"/>
      <c r="O1292" s="206"/>
      <c r="P1292" s="206"/>
      <c r="Q1292" s="206"/>
      <c r="R1292" s="206"/>
      <c r="S1292" s="206"/>
      <c r="T1292" s="206"/>
      <c r="U1292" s="206"/>
      <c r="V1292" s="206"/>
      <c r="W1292" s="206"/>
      <c r="X1292" s="206"/>
      <c r="Y1292" s="206"/>
      <c r="Z1292" s="206"/>
    </row>
    <row r="1293" customFormat="false" ht="15" hidden="false" customHeight="false" outlineLevel="0" collapsed="false">
      <c r="A1293" s="202" t="s">
        <v>1043</v>
      </c>
      <c r="B1293" s="203" t="s">
        <v>2070</v>
      </c>
      <c r="C1293" s="202" t="s">
        <v>2071</v>
      </c>
      <c r="D1293" s="203" t="s">
        <v>7</v>
      </c>
      <c r="E1293" s="204" t="n">
        <v>0.014</v>
      </c>
      <c r="F1293" s="205" t="n">
        <v>59.63</v>
      </c>
      <c r="G1293" s="205" t="n">
        <v>0.83</v>
      </c>
      <c r="H1293" s="206"/>
      <c r="I1293" s="206"/>
      <c r="J1293" s="206"/>
      <c r="K1293" s="206"/>
      <c r="L1293" s="206"/>
      <c r="M1293" s="206"/>
      <c r="N1293" s="206"/>
      <c r="O1293" s="206"/>
      <c r="P1293" s="206"/>
      <c r="Q1293" s="206"/>
      <c r="R1293" s="206"/>
      <c r="S1293" s="206"/>
      <c r="T1293" s="206"/>
      <c r="U1293" s="206"/>
      <c r="V1293" s="206"/>
      <c r="W1293" s="206"/>
      <c r="X1293" s="206"/>
      <c r="Y1293" s="206"/>
      <c r="Z1293" s="206"/>
    </row>
    <row r="1294" customFormat="false" ht="15" hidden="false" customHeight="false" outlineLevel="0" collapsed="false">
      <c r="A1294" s="202" t="s">
        <v>1043</v>
      </c>
      <c r="B1294" s="203" t="s">
        <v>2074</v>
      </c>
      <c r="C1294" s="202" t="s">
        <v>2075</v>
      </c>
      <c r="D1294" s="203" t="s">
        <v>7</v>
      </c>
      <c r="E1294" s="204" t="n">
        <v>0.089</v>
      </c>
      <c r="F1294" s="205" t="n">
        <v>2.06</v>
      </c>
      <c r="G1294" s="205" t="n">
        <v>0.18</v>
      </c>
      <c r="H1294" s="206"/>
      <c r="I1294" s="206"/>
      <c r="J1294" s="206"/>
      <c r="K1294" s="206"/>
      <c r="L1294" s="206"/>
      <c r="M1294" s="206"/>
      <c r="N1294" s="206"/>
      <c r="O1294" s="206"/>
      <c r="P1294" s="206"/>
      <c r="Q1294" s="206"/>
      <c r="R1294" s="206"/>
      <c r="S1294" s="206"/>
      <c r="T1294" s="206"/>
      <c r="U1294" s="206"/>
      <c r="V1294" s="206"/>
      <c r="W1294" s="206"/>
      <c r="X1294" s="206"/>
      <c r="Y1294" s="206"/>
      <c r="Z1294" s="206"/>
    </row>
    <row r="1295" customFormat="false" ht="15" hidden="false" customHeight="false" outlineLevel="0" collapsed="false">
      <c r="A1295" s="202" t="s">
        <v>1043</v>
      </c>
      <c r="B1295" s="203" t="s">
        <v>2076</v>
      </c>
      <c r="C1295" s="202" t="s">
        <v>2077</v>
      </c>
      <c r="D1295" s="203" t="s">
        <v>7</v>
      </c>
      <c r="E1295" s="204" t="n">
        <v>0.017</v>
      </c>
      <c r="F1295" s="205" t="n">
        <v>67.56</v>
      </c>
      <c r="G1295" s="205" t="n">
        <v>1.14</v>
      </c>
      <c r="H1295" s="206"/>
      <c r="I1295" s="206"/>
      <c r="J1295" s="206"/>
      <c r="K1295" s="206"/>
      <c r="L1295" s="206"/>
      <c r="M1295" s="206"/>
      <c r="N1295" s="206"/>
      <c r="O1295" s="206"/>
      <c r="P1295" s="206"/>
      <c r="Q1295" s="206"/>
      <c r="R1295" s="206"/>
      <c r="S1295" s="206"/>
      <c r="T1295" s="206"/>
      <c r="U1295" s="206"/>
      <c r="V1295" s="206"/>
      <c r="W1295" s="206"/>
      <c r="X1295" s="206"/>
      <c r="Y1295" s="206"/>
      <c r="Z1295" s="206"/>
    </row>
    <row r="1296" customFormat="false" ht="15" hidden="false" customHeight="false" outlineLevel="0" collapsed="false">
      <c r="A1296" s="202" t="s">
        <v>1043</v>
      </c>
      <c r="B1296" s="203" t="s">
        <v>2203</v>
      </c>
      <c r="C1296" s="202" t="s">
        <v>2204</v>
      </c>
      <c r="D1296" s="203" t="s">
        <v>7</v>
      </c>
      <c r="E1296" s="204" t="n">
        <v>1</v>
      </c>
      <c r="F1296" s="205" t="n">
        <v>6.03</v>
      </c>
      <c r="G1296" s="205" t="n">
        <v>6.03</v>
      </c>
      <c r="H1296" s="206"/>
      <c r="I1296" s="206"/>
      <c r="J1296" s="206"/>
      <c r="K1296" s="206"/>
      <c r="L1296" s="206"/>
      <c r="M1296" s="206"/>
      <c r="N1296" s="206"/>
      <c r="O1296" s="206"/>
      <c r="P1296" s="206"/>
      <c r="Q1296" s="206"/>
      <c r="R1296" s="206"/>
      <c r="S1296" s="206"/>
      <c r="T1296" s="206"/>
      <c r="U1296" s="206"/>
      <c r="V1296" s="206"/>
      <c r="W1296" s="206"/>
      <c r="X1296" s="206"/>
      <c r="Y1296" s="206"/>
      <c r="Z1296" s="206"/>
    </row>
    <row r="1297" customFormat="false" ht="15" hidden="false" customHeight="false" outlineLevel="0" collapsed="false">
      <c r="A1297" s="193"/>
      <c r="B1297" s="194"/>
      <c r="C1297" s="193"/>
      <c r="D1297" s="193"/>
      <c r="E1297" s="195"/>
      <c r="F1297" s="196"/>
      <c r="G1297" s="196"/>
      <c r="H1297" s="206"/>
      <c r="I1297" s="206"/>
      <c r="J1297" s="206"/>
      <c r="K1297" s="206"/>
      <c r="L1297" s="206"/>
      <c r="M1297" s="206"/>
      <c r="N1297" s="206"/>
      <c r="O1297" s="206"/>
      <c r="P1297" s="206"/>
      <c r="Q1297" s="206"/>
      <c r="R1297" s="206"/>
      <c r="S1297" s="206"/>
      <c r="T1297" s="206"/>
      <c r="U1297" s="206"/>
      <c r="V1297" s="206"/>
      <c r="W1297" s="206"/>
      <c r="X1297" s="206"/>
      <c r="Y1297" s="206"/>
      <c r="Z1297" s="206"/>
    </row>
    <row r="1298" customFormat="false" ht="15" hidden="false" customHeight="false" outlineLevel="0" collapsed="false">
      <c r="A1298" s="183" t="s">
        <v>2205</v>
      </c>
      <c r="B1298" s="184" t="s">
        <v>1028</v>
      </c>
      <c r="C1298" s="183" t="s">
        <v>1029</v>
      </c>
      <c r="D1298" s="184" t="s">
        <v>1030</v>
      </c>
      <c r="E1298" s="185" t="s">
        <v>1031</v>
      </c>
      <c r="F1298" s="197" t="s">
        <v>1032</v>
      </c>
      <c r="G1298" s="197" t="s">
        <v>1033</v>
      </c>
      <c r="H1298" s="206"/>
      <c r="I1298" s="206"/>
      <c r="J1298" s="206"/>
      <c r="K1298" s="206"/>
      <c r="L1298" s="206"/>
      <c r="M1298" s="206"/>
      <c r="N1298" s="206"/>
      <c r="O1298" s="206"/>
      <c r="P1298" s="206"/>
      <c r="Q1298" s="206"/>
      <c r="R1298" s="206"/>
      <c r="S1298" s="206"/>
      <c r="T1298" s="206"/>
      <c r="U1298" s="206"/>
      <c r="V1298" s="206"/>
      <c r="W1298" s="206"/>
      <c r="X1298" s="206"/>
      <c r="Y1298" s="206"/>
      <c r="Z1298" s="206"/>
    </row>
    <row r="1299" customFormat="false" ht="15" hidden="false" customHeight="false" outlineLevel="0" collapsed="false">
      <c r="A1299" s="189" t="s">
        <v>1034</v>
      </c>
      <c r="B1299" s="190" t="s">
        <v>2206</v>
      </c>
      <c r="C1299" s="189" t="s">
        <v>2207</v>
      </c>
      <c r="D1299" s="190" t="s">
        <v>7</v>
      </c>
      <c r="E1299" s="191" t="n">
        <v>1</v>
      </c>
      <c r="F1299" s="192" t="n">
        <v>55.8</v>
      </c>
      <c r="G1299" s="192" t="n">
        <v>55.8</v>
      </c>
      <c r="H1299" s="206"/>
      <c r="I1299" s="206"/>
      <c r="J1299" s="206"/>
      <c r="K1299" s="206"/>
      <c r="L1299" s="206"/>
      <c r="M1299" s="206"/>
      <c r="N1299" s="206"/>
      <c r="O1299" s="206"/>
      <c r="P1299" s="206"/>
      <c r="Q1299" s="206"/>
      <c r="R1299" s="206"/>
      <c r="S1299" s="206"/>
      <c r="T1299" s="206"/>
      <c r="U1299" s="206"/>
      <c r="V1299" s="206"/>
      <c r="W1299" s="206"/>
      <c r="X1299" s="206"/>
      <c r="Y1299" s="206"/>
      <c r="Z1299" s="206"/>
    </row>
    <row r="1300" customFormat="false" ht="15" hidden="false" customHeight="false" outlineLevel="0" collapsed="false">
      <c r="A1300" s="198" t="s">
        <v>1040</v>
      </c>
      <c r="B1300" s="199" t="s">
        <v>1917</v>
      </c>
      <c r="C1300" s="198" t="s">
        <v>1918</v>
      </c>
      <c r="D1300" s="199" t="s">
        <v>25</v>
      </c>
      <c r="E1300" s="200" t="n">
        <v>0.17</v>
      </c>
      <c r="F1300" s="201" t="n">
        <v>17.45</v>
      </c>
      <c r="G1300" s="201" t="n">
        <v>2.96</v>
      </c>
      <c r="H1300" s="206"/>
      <c r="I1300" s="206"/>
      <c r="J1300" s="206"/>
      <c r="K1300" s="206"/>
      <c r="L1300" s="206"/>
      <c r="M1300" s="206"/>
      <c r="N1300" s="206"/>
      <c r="O1300" s="206"/>
      <c r="P1300" s="206"/>
      <c r="Q1300" s="206"/>
      <c r="R1300" s="206"/>
      <c r="S1300" s="206"/>
      <c r="T1300" s="206"/>
      <c r="U1300" s="206"/>
      <c r="V1300" s="206"/>
      <c r="W1300" s="206"/>
      <c r="X1300" s="206"/>
      <c r="Y1300" s="206"/>
      <c r="Z1300" s="206"/>
    </row>
    <row r="1301" customFormat="false" ht="15" hidden="false" customHeight="false" outlineLevel="0" collapsed="false">
      <c r="A1301" s="198" t="s">
        <v>1040</v>
      </c>
      <c r="B1301" s="199" t="s">
        <v>1812</v>
      </c>
      <c r="C1301" s="198" t="s">
        <v>1813</v>
      </c>
      <c r="D1301" s="199" t="s">
        <v>25</v>
      </c>
      <c r="E1301" s="200" t="n">
        <v>0.17</v>
      </c>
      <c r="F1301" s="201" t="n">
        <v>21.76</v>
      </c>
      <c r="G1301" s="201" t="n">
        <v>3.69</v>
      </c>
      <c r="H1301" s="206"/>
      <c r="I1301" s="206"/>
      <c r="J1301" s="206"/>
      <c r="K1301" s="206"/>
      <c r="L1301" s="206"/>
      <c r="M1301" s="206"/>
      <c r="N1301" s="206"/>
      <c r="O1301" s="206"/>
      <c r="P1301" s="206"/>
      <c r="Q1301" s="206"/>
      <c r="R1301" s="206"/>
      <c r="S1301" s="206"/>
      <c r="T1301" s="206"/>
      <c r="U1301" s="206"/>
      <c r="V1301" s="206"/>
      <c r="W1301" s="206"/>
      <c r="X1301" s="206"/>
      <c r="Y1301" s="206"/>
      <c r="Z1301" s="206"/>
    </row>
    <row r="1302" customFormat="false" ht="15" hidden="false" customHeight="false" outlineLevel="0" collapsed="false">
      <c r="A1302" s="202" t="s">
        <v>1043</v>
      </c>
      <c r="B1302" s="203" t="s">
        <v>2070</v>
      </c>
      <c r="C1302" s="202" t="s">
        <v>2071</v>
      </c>
      <c r="D1302" s="203" t="s">
        <v>7</v>
      </c>
      <c r="E1302" s="204" t="n">
        <v>0.035</v>
      </c>
      <c r="F1302" s="205" t="n">
        <v>59.63</v>
      </c>
      <c r="G1302" s="205" t="n">
        <v>2.08</v>
      </c>
      <c r="H1302" s="206"/>
      <c r="I1302" s="206"/>
      <c r="J1302" s="206"/>
      <c r="K1302" s="206"/>
      <c r="L1302" s="206"/>
      <c r="M1302" s="206"/>
      <c r="N1302" s="206"/>
      <c r="O1302" s="206"/>
      <c r="P1302" s="206"/>
      <c r="Q1302" s="206"/>
      <c r="R1302" s="206"/>
      <c r="S1302" s="206"/>
      <c r="T1302" s="206"/>
      <c r="U1302" s="206"/>
      <c r="V1302" s="206"/>
      <c r="W1302" s="206"/>
      <c r="X1302" s="206"/>
      <c r="Y1302" s="206"/>
      <c r="Z1302" s="206"/>
    </row>
    <row r="1303" customFormat="false" ht="15" hidden="false" customHeight="false" outlineLevel="0" collapsed="false">
      <c r="A1303" s="202" t="s">
        <v>1043</v>
      </c>
      <c r="B1303" s="203" t="s">
        <v>2074</v>
      </c>
      <c r="C1303" s="202" t="s">
        <v>2075</v>
      </c>
      <c r="D1303" s="203" t="s">
        <v>7</v>
      </c>
      <c r="E1303" s="204" t="n">
        <v>0.043</v>
      </c>
      <c r="F1303" s="205" t="n">
        <v>2.06</v>
      </c>
      <c r="G1303" s="205" t="n">
        <v>0.08</v>
      </c>
      <c r="H1303" s="206"/>
      <c r="I1303" s="206"/>
      <c r="J1303" s="206"/>
      <c r="K1303" s="206"/>
      <c r="L1303" s="206"/>
      <c r="M1303" s="206"/>
      <c r="N1303" s="206"/>
      <c r="O1303" s="206"/>
      <c r="P1303" s="206"/>
      <c r="Q1303" s="206"/>
      <c r="R1303" s="206"/>
      <c r="S1303" s="206"/>
      <c r="T1303" s="206"/>
      <c r="U1303" s="206"/>
      <c r="V1303" s="206"/>
      <c r="W1303" s="206"/>
      <c r="X1303" s="206"/>
      <c r="Y1303" s="206"/>
      <c r="Z1303" s="206"/>
    </row>
    <row r="1304" customFormat="false" ht="15" hidden="false" customHeight="false" outlineLevel="0" collapsed="false">
      <c r="A1304" s="202" t="s">
        <v>1043</v>
      </c>
      <c r="B1304" s="203" t="s">
        <v>2076</v>
      </c>
      <c r="C1304" s="202" t="s">
        <v>2077</v>
      </c>
      <c r="D1304" s="203" t="s">
        <v>7</v>
      </c>
      <c r="E1304" s="204" t="n">
        <v>0.045</v>
      </c>
      <c r="F1304" s="205" t="n">
        <v>67.56</v>
      </c>
      <c r="G1304" s="205" t="n">
        <v>3.04</v>
      </c>
      <c r="H1304" s="206"/>
      <c r="I1304" s="206"/>
      <c r="J1304" s="206"/>
      <c r="K1304" s="206"/>
      <c r="L1304" s="206"/>
      <c r="M1304" s="206"/>
      <c r="N1304" s="206"/>
      <c r="O1304" s="206"/>
      <c r="P1304" s="206"/>
      <c r="Q1304" s="206"/>
      <c r="R1304" s="206"/>
      <c r="S1304" s="206"/>
      <c r="T1304" s="206"/>
      <c r="U1304" s="206"/>
      <c r="V1304" s="206"/>
      <c r="W1304" s="206"/>
      <c r="X1304" s="206"/>
      <c r="Y1304" s="206"/>
      <c r="Z1304" s="206"/>
    </row>
    <row r="1305" customFormat="false" ht="15" hidden="false" customHeight="false" outlineLevel="0" collapsed="false">
      <c r="A1305" s="202" t="s">
        <v>1043</v>
      </c>
      <c r="B1305" s="203" t="s">
        <v>2208</v>
      </c>
      <c r="C1305" s="202" t="s">
        <v>2209</v>
      </c>
      <c r="D1305" s="203" t="s">
        <v>7</v>
      </c>
      <c r="E1305" s="204" t="n">
        <v>1</v>
      </c>
      <c r="F1305" s="205" t="n">
        <v>43.95</v>
      </c>
      <c r="G1305" s="205" t="n">
        <v>43.95</v>
      </c>
      <c r="H1305" s="206"/>
      <c r="I1305" s="206"/>
      <c r="J1305" s="206"/>
      <c r="K1305" s="206"/>
      <c r="L1305" s="206"/>
      <c r="M1305" s="206"/>
      <c r="N1305" s="206"/>
      <c r="O1305" s="206"/>
      <c r="P1305" s="206"/>
      <c r="Q1305" s="206"/>
      <c r="R1305" s="206"/>
      <c r="S1305" s="206"/>
      <c r="T1305" s="206"/>
      <c r="U1305" s="206"/>
      <c r="V1305" s="206"/>
      <c r="W1305" s="206"/>
      <c r="X1305" s="206"/>
      <c r="Y1305" s="206"/>
      <c r="Z1305" s="206"/>
    </row>
    <row r="1306" customFormat="false" ht="15" hidden="false" customHeight="false" outlineLevel="0" collapsed="false">
      <c r="A1306" s="193"/>
      <c r="B1306" s="194"/>
      <c r="C1306" s="193"/>
      <c r="D1306" s="193"/>
      <c r="E1306" s="195"/>
      <c r="F1306" s="196"/>
      <c r="G1306" s="196"/>
      <c r="H1306" s="206"/>
      <c r="I1306" s="206"/>
      <c r="J1306" s="206"/>
      <c r="K1306" s="206"/>
      <c r="L1306" s="206"/>
      <c r="M1306" s="206"/>
      <c r="N1306" s="206"/>
      <c r="O1306" s="206"/>
      <c r="P1306" s="206"/>
      <c r="Q1306" s="206"/>
      <c r="R1306" s="206"/>
      <c r="S1306" s="206"/>
      <c r="T1306" s="206"/>
      <c r="U1306" s="206"/>
      <c r="V1306" s="206"/>
      <c r="W1306" s="206"/>
      <c r="X1306" s="206"/>
      <c r="Y1306" s="206"/>
      <c r="Z1306" s="206"/>
    </row>
    <row r="1307" customFormat="false" ht="15" hidden="false" customHeight="false" outlineLevel="0" collapsed="false">
      <c r="A1307" s="183" t="s">
        <v>2210</v>
      </c>
      <c r="B1307" s="184" t="s">
        <v>1028</v>
      </c>
      <c r="C1307" s="183" t="s">
        <v>1029</v>
      </c>
      <c r="D1307" s="184" t="s">
        <v>1030</v>
      </c>
      <c r="E1307" s="185" t="s">
        <v>1031</v>
      </c>
      <c r="F1307" s="197" t="s">
        <v>1032</v>
      </c>
      <c r="G1307" s="197" t="s">
        <v>1033</v>
      </c>
      <c r="H1307" s="206"/>
      <c r="I1307" s="206"/>
      <c r="J1307" s="206"/>
      <c r="K1307" s="206"/>
      <c r="L1307" s="206"/>
      <c r="M1307" s="206"/>
      <c r="N1307" s="206"/>
      <c r="O1307" s="206"/>
      <c r="P1307" s="206"/>
      <c r="Q1307" s="206"/>
      <c r="R1307" s="206"/>
      <c r="S1307" s="206"/>
      <c r="T1307" s="206"/>
      <c r="U1307" s="206"/>
      <c r="V1307" s="206"/>
      <c r="W1307" s="206"/>
      <c r="X1307" s="206"/>
      <c r="Y1307" s="206"/>
      <c r="Z1307" s="206"/>
    </row>
    <row r="1308" customFormat="false" ht="15" hidden="false" customHeight="false" outlineLevel="0" collapsed="false">
      <c r="A1308" s="189" t="s">
        <v>1034</v>
      </c>
      <c r="B1308" s="190" t="s">
        <v>2211</v>
      </c>
      <c r="C1308" s="189" t="s">
        <v>479</v>
      </c>
      <c r="D1308" s="190" t="s">
        <v>7</v>
      </c>
      <c r="E1308" s="191" t="n">
        <v>1</v>
      </c>
      <c r="F1308" s="192" t="n">
        <v>20.42</v>
      </c>
      <c r="G1308" s="192" t="n">
        <v>20.42</v>
      </c>
      <c r="H1308" s="206"/>
      <c r="I1308" s="206"/>
      <c r="J1308" s="206"/>
      <c r="K1308" s="206"/>
      <c r="L1308" s="206"/>
      <c r="M1308" s="206"/>
      <c r="N1308" s="206"/>
      <c r="O1308" s="206"/>
      <c r="P1308" s="206"/>
      <c r="Q1308" s="206"/>
      <c r="R1308" s="206"/>
      <c r="S1308" s="206"/>
      <c r="T1308" s="206"/>
      <c r="U1308" s="206"/>
      <c r="V1308" s="206"/>
      <c r="W1308" s="206"/>
      <c r="X1308" s="206"/>
      <c r="Y1308" s="206"/>
      <c r="Z1308" s="206"/>
    </row>
    <row r="1309" customFormat="false" ht="15" hidden="false" customHeight="false" outlineLevel="0" collapsed="false">
      <c r="A1309" s="198" t="s">
        <v>1040</v>
      </c>
      <c r="B1309" s="199" t="s">
        <v>1917</v>
      </c>
      <c r="C1309" s="198" t="s">
        <v>1918</v>
      </c>
      <c r="D1309" s="199" t="s">
        <v>25</v>
      </c>
      <c r="E1309" s="200" t="n">
        <v>0.238</v>
      </c>
      <c r="F1309" s="201" t="n">
        <v>17.45</v>
      </c>
      <c r="G1309" s="201" t="n">
        <v>4.15</v>
      </c>
      <c r="H1309" s="206"/>
      <c r="I1309" s="206"/>
      <c r="J1309" s="206"/>
      <c r="K1309" s="206"/>
      <c r="L1309" s="206"/>
      <c r="M1309" s="206"/>
      <c r="N1309" s="206"/>
      <c r="O1309" s="206"/>
      <c r="P1309" s="206"/>
      <c r="Q1309" s="206"/>
      <c r="R1309" s="206"/>
      <c r="S1309" s="206"/>
      <c r="T1309" s="206"/>
      <c r="U1309" s="206"/>
      <c r="V1309" s="206"/>
      <c r="W1309" s="206"/>
      <c r="X1309" s="206"/>
      <c r="Y1309" s="206"/>
      <c r="Z1309" s="206"/>
    </row>
    <row r="1310" customFormat="false" ht="15" hidden="false" customHeight="false" outlineLevel="0" collapsed="false">
      <c r="A1310" s="198" t="s">
        <v>1040</v>
      </c>
      <c r="B1310" s="199" t="s">
        <v>1812</v>
      </c>
      <c r="C1310" s="198" t="s">
        <v>1813</v>
      </c>
      <c r="D1310" s="199" t="s">
        <v>25</v>
      </c>
      <c r="E1310" s="200" t="n">
        <v>0.238</v>
      </c>
      <c r="F1310" s="201" t="n">
        <v>21.76</v>
      </c>
      <c r="G1310" s="201" t="n">
        <v>5.17</v>
      </c>
      <c r="H1310" s="206"/>
      <c r="I1310" s="206"/>
      <c r="J1310" s="206"/>
      <c r="K1310" s="206"/>
      <c r="L1310" s="206"/>
      <c r="M1310" s="206"/>
      <c r="N1310" s="206"/>
      <c r="O1310" s="206"/>
      <c r="P1310" s="206"/>
      <c r="Q1310" s="206"/>
      <c r="R1310" s="206"/>
      <c r="S1310" s="206"/>
      <c r="T1310" s="206"/>
      <c r="U1310" s="206"/>
      <c r="V1310" s="206"/>
      <c r="W1310" s="206"/>
      <c r="X1310" s="206"/>
      <c r="Y1310" s="206"/>
      <c r="Z1310" s="206"/>
    </row>
    <row r="1311" customFormat="false" ht="15" hidden="false" customHeight="false" outlineLevel="0" collapsed="false">
      <c r="A1311" s="202" t="s">
        <v>1043</v>
      </c>
      <c r="B1311" s="203" t="s">
        <v>2070</v>
      </c>
      <c r="C1311" s="202" t="s">
        <v>2071</v>
      </c>
      <c r="D1311" s="203" t="s">
        <v>7</v>
      </c>
      <c r="E1311" s="204" t="n">
        <v>0.014</v>
      </c>
      <c r="F1311" s="205" t="n">
        <v>59.63</v>
      </c>
      <c r="G1311" s="205" t="n">
        <v>0.83</v>
      </c>
      <c r="H1311" s="206"/>
      <c r="I1311" s="206"/>
      <c r="J1311" s="206"/>
      <c r="K1311" s="206"/>
      <c r="L1311" s="206"/>
      <c r="M1311" s="206"/>
      <c r="N1311" s="206"/>
      <c r="O1311" s="206"/>
      <c r="P1311" s="206"/>
      <c r="Q1311" s="206"/>
      <c r="R1311" s="206"/>
      <c r="S1311" s="206"/>
      <c r="T1311" s="206"/>
      <c r="U1311" s="206"/>
      <c r="V1311" s="206"/>
      <c r="W1311" s="206"/>
      <c r="X1311" s="206"/>
      <c r="Y1311" s="206"/>
      <c r="Z1311" s="206"/>
    </row>
    <row r="1312" customFormat="false" ht="15" hidden="false" customHeight="false" outlineLevel="0" collapsed="false">
      <c r="A1312" s="202" t="s">
        <v>1043</v>
      </c>
      <c r="B1312" s="203" t="s">
        <v>2074</v>
      </c>
      <c r="C1312" s="202" t="s">
        <v>2075</v>
      </c>
      <c r="D1312" s="203" t="s">
        <v>7</v>
      </c>
      <c r="E1312" s="204" t="n">
        <v>0.089</v>
      </c>
      <c r="F1312" s="205" t="n">
        <v>2.06</v>
      </c>
      <c r="G1312" s="205" t="n">
        <v>0.18</v>
      </c>
      <c r="H1312" s="206"/>
      <c r="I1312" s="206"/>
      <c r="J1312" s="206"/>
      <c r="K1312" s="206"/>
      <c r="L1312" s="206"/>
      <c r="M1312" s="206"/>
      <c r="N1312" s="206"/>
      <c r="O1312" s="206"/>
      <c r="P1312" s="206"/>
      <c r="Q1312" s="206"/>
      <c r="R1312" s="206"/>
      <c r="S1312" s="206"/>
      <c r="T1312" s="206"/>
      <c r="U1312" s="206"/>
      <c r="V1312" s="206"/>
      <c r="W1312" s="206"/>
      <c r="X1312" s="206"/>
      <c r="Y1312" s="206"/>
      <c r="Z1312" s="206"/>
    </row>
    <row r="1313" customFormat="false" ht="15" hidden="false" customHeight="false" outlineLevel="0" collapsed="false">
      <c r="A1313" s="202" t="s">
        <v>1043</v>
      </c>
      <c r="B1313" s="203" t="s">
        <v>2076</v>
      </c>
      <c r="C1313" s="202" t="s">
        <v>2077</v>
      </c>
      <c r="D1313" s="203" t="s">
        <v>7</v>
      </c>
      <c r="E1313" s="204" t="n">
        <v>0.017</v>
      </c>
      <c r="F1313" s="205" t="n">
        <v>67.56</v>
      </c>
      <c r="G1313" s="205" t="n">
        <v>1.14</v>
      </c>
      <c r="H1313" s="206"/>
      <c r="I1313" s="206"/>
      <c r="J1313" s="206"/>
      <c r="K1313" s="206"/>
      <c r="L1313" s="206"/>
      <c r="M1313" s="206"/>
      <c r="N1313" s="206"/>
      <c r="O1313" s="206"/>
      <c r="P1313" s="206"/>
      <c r="Q1313" s="206"/>
      <c r="R1313" s="206"/>
      <c r="S1313" s="206"/>
      <c r="T1313" s="206"/>
      <c r="U1313" s="206"/>
      <c r="V1313" s="206"/>
      <c r="W1313" s="206"/>
      <c r="X1313" s="206"/>
      <c r="Y1313" s="206"/>
      <c r="Z1313" s="206"/>
    </row>
    <row r="1314" customFormat="false" ht="15" hidden="false" customHeight="false" outlineLevel="0" collapsed="false">
      <c r="A1314" s="202" t="s">
        <v>1043</v>
      </c>
      <c r="B1314" s="203" t="s">
        <v>2212</v>
      </c>
      <c r="C1314" s="202" t="s">
        <v>2213</v>
      </c>
      <c r="D1314" s="203" t="s">
        <v>7</v>
      </c>
      <c r="E1314" s="204" t="n">
        <v>1</v>
      </c>
      <c r="F1314" s="205" t="n">
        <v>8.95</v>
      </c>
      <c r="G1314" s="205" t="n">
        <v>8.95</v>
      </c>
      <c r="H1314" s="206"/>
      <c r="I1314" s="206"/>
      <c r="J1314" s="206"/>
      <c r="K1314" s="206"/>
      <c r="L1314" s="206"/>
      <c r="M1314" s="206"/>
      <c r="N1314" s="206"/>
      <c r="O1314" s="206"/>
      <c r="P1314" s="206"/>
      <c r="Q1314" s="206"/>
      <c r="R1314" s="206"/>
      <c r="S1314" s="206"/>
      <c r="T1314" s="206"/>
      <c r="U1314" s="206"/>
      <c r="V1314" s="206"/>
      <c r="W1314" s="206"/>
      <c r="X1314" s="206"/>
      <c r="Y1314" s="206"/>
      <c r="Z1314" s="206"/>
    </row>
    <row r="1315" customFormat="false" ht="15" hidden="false" customHeight="false" outlineLevel="0" collapsed="false">
      <c r="A1315" s="193"/>
      <c r="B1315" s="194"/>
      <c r="C1315" s="193"/>
      <c r="D1315" s="193"/>
      <c r="E1315" s="195"/>
      <c r="F1315" s="196"/>
      <c r="G1315" s="196"/>
      <c r="H1315" s="206"/>
      <c r="I1315" s="206"/>
      <c r="J1315" s="206"/>
      <c r="K1315" s="206"/>
      <c r="L1315" s="206"/>
      <c r="M1315" s="206"/>
      <c r="N1315" s="206"/>
      <c r="O1315" s="206"/>
      <c r="P1315" s="206"/>
      <c r="Q1315" s="206"/>
      <c r="R1315" s="206"/>
      <c r="S1315" s="206"/>
      <c r="T1315" s="206"/>
      <c r="U1315" s="206"/>
      <c r="V1315" s="206"/>
      <c r="W1315" s="206"/>
      <c r="X1315" s="206"/>
      <c r="Y1315" s="206"/>
      <c r="Z1315" s="206"/>
    </row>
    <row r="1316" customFormat="false" ht="15" hidden="false" customHeight="false" outlineLevel="0" collapsed="false">
      <c r="A1316" s="183" t="s">
        <v>2214</v>
      </c>
      <c r="B1316" s="184" t="s">
        <v>1028</v>
      </c>
      <c r="C1316" s="183" t="s">
        <v>1029</v>
      </c>
      <c r="D1316" s="184" t="s">
        <v>1030</v>
      </c>
      <c r="E1316" s="185" t="s">
        <v>1031</v>
      </c>
      <c r="F1316" s="197" t="s">
        <v>1032</v>
      </c>
      <c r="G1316" s="197" t="s">
        <v>1033</v>
      </c>
      <c r="H1316" s="206"/>
      <c r="I1316" s="206"/>
      <c r="J1316" s="206"/>
      <c r="K1316" s="206"/>
      <c r="L1316" s="206"/>
      <c r="M1316" s="206"/>
      <c r="N1316" s="206"/>
      <c r="O1316" s="206"/>
      <c r="P1316" s="206"/>
      <c r="Q1316" s="206"/>
      <c r="R1316" s="206"/>
      <c r="S1316" s="206"/>
      <c r="T1316" s="206"/>
      <c r="U1316" s="206"/>
      <c r="V1316" s="206"/>
      <c r="W1316" s="206"/>
      <c r="X1316" s="206"/>
      <c r="Y1316" s="206"/>
      <c r="Z1316" s="206"/>
    </row>
    <row r="1317" customFormat="false" ht="15" hidden="false" customHeight="false" outlineLevel="0" collapsed="false">
      <c r="A1317" s="189" t="s">
        <v>1034</v>
      </c>
      <c r="B1317" s="190" t="s">
        <v>2215</v>
      </c>
      <c r="C1317" s="189" t="s">
        <v>482</v>
      </c>
      <c r="D1317" s="190" t="s">
        <v>7</v>
      </c>
      <c r="E1317" s="191" t="n">
        <v>1</v>
      </c>
      <c r="F1317" s="192" t="n">
        <v>30.58</v>
      </c>
      <c r="G1317" s="192" t="n">
        <v>30.58</v>
      </c>
      <c r="H1317" s="206"/>
      <c r="I1317" s="206"/>
      <c r="J1317" s="206"/>
      <c r="K1317" s="206"/>
      <c r="L1317" s="206"/>
      <c r="M1317" s="206"/>
      <c r="N1317" s="206"/>
      <c r="O1317" s="206"/>
      <c r="P1317" s="206"/>
      <c r="Q1317" s="206"/>
      <c r="R1317" s="206"/>
      <c r="S1317" s="206"/>
      <c r="T1317" s="206"/>
      <c r="U1317" s="206"/>
      <c r="V1317" s="206"/>
      <c r="W1317" s="206"/>
      <c r="X1317" s="206"/>
      <c r="Y1317" s="206"/>
      <c r="Z1317" s="206"/>
    </row>
    <row r="1318" customFormat="false" ht="15" hidden="false" customHeight="false" outlineLevel="0" collapsed="false">
      <c r="A1318" s="198" t="s">
        <v>1040</v>
      </c>
      <c r="B1318" s="199" t="s">
        <v>1812</v>
      </c>
      <c r="C1318" s="198" t="s">
        <v>1813</v>
      </c>
      <c r="D1318" s="199" t="s">
        <v>25</v>
      </c>
      <c r="E1318" s="200" t="n">
        <v>0.144</v>
      </c>
      <c r="F1318" s="201" t="n">
        <v>21.76</v>
      </c>
      <c r="G1318" s="201" t="n">
        <v>3.13</v>
      </c>
      <c r="H1318" s="206"/>
      <c r="I1318" s="206"/>
      <c r="J1318" s="206"/>
      <c r="K1318" s="206"/>
      <c r="L1318" s="206"/>
      <c r="M1318" s="206"/>
      <c r="N1318" s="206"/>
      <c r="O1318" s="206"/>
      <c r="P1318" s="206"/>
      <c r="Q1318" s="206"/>
      <c r="R1318" s="206"/>
      <c r="S1318" s="206"/>
      <c r="T1318" s="206"/>
      <c r="U1318" s="206"/>
      <c r="V1318" s="206"/>
      <c r="W1318" s="206"/>
      <c r="X1318" s="206"/>
      <c r="Y1318" s="206"/>
      <c r="Z1318" s="206"/>
    </row>
    <row r="1319" customFormat="false" ht="15" hidden="false" customHeight="false" outlineLevel="0" collapsed="false">
      <c r="A1319" s="198" t="s">
        <v>1040</v>
      </c>
      <c r="B1319" s="199" t="s">
        <v>1274</v>
      </c>
      <c r="C1319" s="198" t="s">
        <v>1249</v>
      </c>
      <c r="D1319" s="199" t="s">
        <v>25</v>
      </c>
      <c r="E1319" s="200" t="n">
        <v>0.144</v>
      </c>
      <c r="F1319" s="201" t="n">
        <v>16.21</v>
      </c>
      <c r="G1319" s="201" t="n">
        <v>2.33</v>
      </c>
      <c r="H1319" s="206"/>
      <c r="I1319" s="206"/>
      <c r="J1319" s="206"/>
      <c r="K1319" s="206"/>
      <c r="L1319" s="206"/>
      <c r="M1319" s="206"/>
      <c r="N1319" s="206"/>
      <c r="O1319" s="206"/>
      <c r="P1319" s="206"/>
      <c r="Q1319" s="206"/>
      <c r="R1319" s="206"/>
      <c r="S1319" s="206"/>
      <c r="T1319" s="206"/>
      <c r="U1319" s="206"/>
      <c r="V1319" s="206"/>
      <c r="W1319" s="206"/>
      <c r="X1319" s="206"/>
      <c r="Y1319" s="206"/>
      <c r="Z1319" s="206"/>
    </row>
    <row r="1320" customFormat="false" ht="15" hidden="false" customHeight="false" outlineLevel="0" collapsed="false">
      <c r="A1320" s="202" t="s">
        <v>1043</v>
      </c>
      <c r="B1320" s="203" t="s">
        <v>2070</v>
      </c>
      <c r="C1320" s="202" t="s">
        <v>2071</v>
      </c>
      <c r="D1320" s="203" t="s">
        <v>7</v>
      </c>
      <c r="E1320" s="204" t="n">
        <v>0.026</v>
      </c>
      <c r="F1320" s="205" t="n">
        <v>59.63</v>
      </c>
      <c r="G1320" s="205" t="n">
        <v>1.55</v>
      </c>
      <c r="H1320" s="206"/>
      <c r="I1320" s="206"/>
      <c r="J1320" s="206"/>
      <c r="K1320" s="206"/>
      <c r="L1320" s="206"/>
      <c r="M1320" s="206"/>
      <c r="N1320" s="206"/>
      <c r="O1320" s="206"/>
      <c r="P1320" s="206"/>
      <c r="Q1320" s="206"/>
      <c r="R1320" s="206"/>
      <c r="S1320" s="206"/>
      <c r="T1320" s="206"/>
      <c r="U1320" s="206"/>
      <c r="V1320" s="206"/>
      <c r="W1320" s="206"/>
      <c r="X1320" s="206"/>
      <c r="Y1320" s="206"/>
      <c r="Z1320" s="206"/>
    </row>
    <row r="1321" customFormat="false" ht="15" hidden="false" customHeight="false" outlineLevel="0" collapsed="false">
      <c r="A1321" s="202" t="s">
        <v>1043</v>
      </c>
      <c r="B1321" s="203" t="s">
        <v>2216</v>
      </c>
      <c r="C1321" s="202" t="s">
        <v>2217</v>
      </c>
      <c r="D1321" s="203" t="s">
        <v>7</v>
      </c>
      <c r="E1321" s="204" t="n">
        <v>1</v>
      </c>
      <c r="F1321" s="205" t="n">
        <v>21.28</v>
      </c>
      <c r="G1321" s="205" t="n">
        <v>21.28</v>
      </c>
      <c r="H1321" s="206"/>
      <c r="I1321" s="206"/>
      <c r="J1321" s="206"/>
      <c r="K1321" s="206"/>
      <c r="L1321" s="206"/>
      <c r="M1321" s="206"/>
      <c r="N1321" s="206"/>
      <c r="O1321" s="206"/>
      <c r="P1321" s="206"/>
      <c r="Q1321" s="206"/>
      <c r="R1321" s="206"/>
      <c r="S1321" s="206"/>
      <c r="T1321" s="206"/>
      <c r="U1321" s="206"/>
      <c r="V1321" s="206"/>
      <c r="W1321" s="206"/>
      <c r="X1321" s="206"/>
      <c r="Y1321" s="206"/>
      <c r="Z1321" s="206"/>
    </row>
    <row r="1322" customFormat="false" ht="15" hidden="false" customHeight="false" outlineLevel="0" collapsed="false">
      <c r="A1322" s="202" t="s">
        <v>1043</v>
      </c>
      <c r="B1322" s="203" t="s">
        <v>2076</v>
      </c>
      <c r="C1322" s="202" t="s">
        <v>2077</v>
      </c>
      <c r="D1322" s="203" t="s">
        <v>7</v>
      </c>
      <c r="E1322" s="204" t="n">
        <v>0.033</v>
      </c>
      <c r="F1322" s="205" t="n">
        <v>67.56</v>
      </c>
      <c r="G1322" s="205" t="n">
        <v>2.22</v>
      </c>
      <c r="H1322" s="206"/>
      <c r="I1322" s="206"/>
      <c r="J1322" s="206"/>
      <c r="K1322" s="206"/>
      <c r="L1322" s="206"/>
      <c r="M1322" s="206"/>
      <c r="N1322" s="206"/>
      <c r="O1322" s="206"/>
      <c r="P1322" s="206"/>
      <c r="Q1322" s="206"/>
      <c r="R1322" s="206"/>
      <c r="S1322" s="206"/>
      <c r="T1322" s="206"/>
      <c r="U1322" s="206"/>
      <c r="V1322" s="206"/>
      <c r="W1322" s="206"/>
      <c r="X1322" s="206"/>
      <c r="Y1322" s="206"/>
      <c r="Z1322" s="206"/>
    </row>
    <row r="1323" customFormat="false" ht="15" hidden="false" customHeight="false" outlineLevel="0" collapsed="false">
      <c r="A1323" s="202" t="s">
        <v>1043</v>
      </c>
      <c r="B1323" s="203" t="s">
        <v>2074</v>
      </c>
      <c r="C1323" s="202" t="s">
        <v>2075</v>
      </c>
      <c r="D1323" s="203" t="s">
        <v>7</v>
      </c>
      <c r="E1323" s="204" t="n">
        <v>0.036</v>
      </c>
      <c r="F1323" s="205" t="n">
        <v>2.06</v>
      </c>
      <c r="G1323" s="205" t="n">
        <v>0.07</v>
      </c>
      <c r="H1323" s="206"/>
      <c r="I1323" s="206"/>
      <c r="J1323" s="206"/>
      <c r="K1323" s="206"/>
      <c r="L1323" s="206"/>
      <c r="M1323" s="206"/>
      <c r="N1323" s="206"/>
      <c r="O1323" s="206"/>
      <c r="P1323" s="206"/>
      <c r="Q1323" s="206"/>
      <c r="R1323" s="206"/>
      <c r="S1323" s="206"/>
      <c r="T1323" s="206"/>
      <c r="U1323" s="206"/>
      <c r="V1323" s="206"/>
      <c r="W1323" s="206"/>
      <c r="X1323" s="206"/>
      <c r="Y1323" s="206"/>
      <c r="Z1323" s="206"/>
    </row>
    <row r="1324" customFormat="false" ht="15" hidden="false" customHeight="false" outlineLevel="0" collapsed="false">
      <c r="A1324" s="193"/>
      <c r="B1324" s="194"/>
      <c r="C1324" s="193"/>
      <c r="D1324" s="193"/>
      <c r="E1324" s="195"/>
      <c r="F1324" s="196"/>
      <c r="G1324" s="196"/>
      <c r="H1324" s="206"/>
      <c r="I1324" s="206"/>
      <c r="J1324" s="206"/>
      <c r="K1324" s="206"/>
      <c r="L1324" s="206"/>
      <c r="M1324" s="206"/>
      <c r="N1324" s="206"/>
      <c r="O1324" s="206"/>
      <c r="P1324" s="206"/>
      <c r="Q1324" s="206"/>
      <c r="R1324" s="206"/>
      <c r="S1324" s="206"/>
      <c r="T1324" s="206"/>
      <c r="U1324" s="206"/>
      <c r="V1324" s="206"/>
      <c r="W1324" s="206"/>
      <c r="X1324" s="206"/>
      <c r="Y1324" s="206"/>
      <c r="Z1324" s="206"/>
    </row>
    <row r="1325" customFormat="false" ht="15" hidden="false" customHeight="false" outlineLevel="0" collapsed="false">
      <c r="A1325" s="183" t="s">
        <v>2218</v>
      </c>
      <c r="B1325" s="184" t="s">
        <v>1028</v>
      </c>
      <c r="C1325" s="183" t="s">
        <v>1029</v>
      </c>
      <c r="D1325" s="184" t="s">
        <v>1030</v>
      </c>
      <c r="E1325" s="185" t="s">
        <v>1031</v>
      </c>
      <c r="F1325" s="197" t="s">
        <v>1032</v>
      </c>
      <c r="G1325" s="197" t="s">
        <v>1033</v>
      </c>
      <c r="H1325" s="206"/>
      <c r="I1325" s="206"/>
      <c r="J1325" s="206"/>
      <c r="K1325" s="206"/>
      <c r="L1325" s="206"/>
      <c r="M1325" s="206"/>
      <c r="N1325" s="206"/>
      <c r="O1325" s="206"/>
      <c r="P1325" s="206"/>
      <c r="Q1325" s="206"/>
      <c r="R1325" s="206"/>
      <c r="S1325" s="206"/>
      <c r="T1325" s="206"/>
      <c r="U1325" s="206"/>
      <c r="V1325" s="206"/>
      <c r="W1325" s="206"/>
      <c r="X1325" s="206"/>
      <c r="Y1325" s="206"/>
      <c r="Z1325" s="206"/>
    </row>
    <row r="1326" customFormat="false" ht="15" hidden="false" customHeight="false" outlineLevel="0" collapsed="false">
      <c r="A1326" s="189" t="s">
        <v>1034</v>
      </c>
      <c r="B1326" s="190" t="s">
        <v>2219</v>
      </c>
      <c r="C1326" s="189" t="s">
        <v>2220</v>
      </c>
      <c r="D1326" s="190" t="s">
        <v>7</v>
      </c>
      <c r="E1326" s="191" t="n">
        <v>1</v>
      </c>
      <c r="F1326" s="192" t="n">
        <v>24.3</v>
      </c>
      <c r="G1326" s="192" t="n">
        <v>24.3</v>
      </c>
      <c r="H1326" s="206"/>
      <c r="I1326" s="206"/>
      <c r="J1326" s="206"/>
      <c r="K1326" s="206"/>
      <c r="L1326" s="206"/>
      <c r="M1326" s="206"/>
      <c r="N1326" s="206"/>
      <c r="O1326" s="206"/>
      <c r="P1326" s="206"/>
      <c r="Q1326" s="206"/>
      <c r="R1326" s="206"/>
      <c r="S1326" s="206"/>
      <c r="T1326" s="206"/>
      <c r="U1326" s="206"/>
      <c r="V1326" s="206"/>
      <c r="W1326" s="206"/>
      <c r="X1326" s="206"/>
      <c r="Y1326" s="206"/>
      <c r="Z1326" s="206"/>
    </row>
    <row r="1327" customFormat="false" ht="15" hidden="false" customHeight="false" outlineLevel="0" collapsed="false">
      <c r="A1327" s="198" t="s">
        <v>1040</v>
      </c>
      <c r="B1327" s="199" t="s">
        <v>1917</v>
      </c>
      <c r="C1327" s="198" t="s">
        <v>1918</v>
      </c>
      <c r="D1327" s="199" t="s">
        <v>25</v>
      </c>
      <c r="E1327" s="200" t="n">
        <v>0.0795</v>
      </c>
      <c r="F1327" s="201" t="n">
        <v>17.45</v>
      </c>
      <c r="G1327" s="201" t="n">
        <v>1.38</v>
      </c>
      <c r="H1327" s="206"/>
      <c r="I1327" s="206"/>
      <c r="J1327" s="206"/>
      <c r="K1327" s="206"/>
      <c r="L1327" s="206"/>
      <c r="M1327" s="206"/>
      <c r="N1327" s="206"/>
      <c r="O1327" s="206"/>
      <c r="P1327" s="206"/>
      <c r="Q1327" s="206"/>
      <c r="R1327" s="206"/>
      <c r="S1327" s="206"/>
      <c r="T1327" s="206"/>
      <c r="U1327" s="206"/>
      <c r="V1327" s="206"/>
      <c r="W1327" s="206"/>
      <c r="X1327" s="206"/>
      <c r="Y1327" s="206"/>
      <c r="Z1327" s="206"/>
    </row>
    <row r="1328" customFormat="false" ht="15" hidden="false" customHeight="false" outlineLevel="0" collapsed="false">
      <c r="A1328" s="198" t="s">
        <v>1040</v>
      </c>
      <c r="B1328" s="199" t="s">
        <v>1812</v>
      </c>
      <c r="C1328" s="198" t="s">
        <v>1813</v>
      </c>
      <c r="D1328" s="199" t="s">
        <v>25</v>
      </c>
      <c r="E1328" s="200" t="n">
        <v>0.0795</v>
      </c>
      <c r="F1328" s="201" t="n">
        <v>21.76</v>
      </c>
      <c r="G1328" s="201" t="n">
        <v>1.72</v>
      </c>
      <c r="H1328" s="206"/>
      <c r="I1328" s="206"/>
      <c r="J1328" s="206"/>
      <c r="K1328" s="206"/>
      <c r="L1328" s="206"/>
      <c r="M1328" s="206"/>
      <c r="N1328" s="206"/>
      <c r="O1328" s="206"/>
      <c r="P1328" s="206"/>
      <c r="Q1328" s="206"/>
      <c r="R1328" s="206"/>
      <c r="S1328" s="206"/>
      <c r="T1328" s="206"/>
      <c r="U1328" s="206"/>
      <c r="V1328" s="206"/>
      <c r="W1328" s="206"/>
      <c r="X1328" s="206"/>
      <c r="Y1328" s="206"/>
      <c r="Z1328" s="206"/>
    </row>
    <row r="1329" customFormat="false" ht="15" hidden="false" customHeight="false" outlineLevel="0" collapsed="false">
      <c r="A1329" s="202" t="s">
        <v>1043</v>
      </c>
      <c r="B1329" s="203" t="s">
        <v>2112</v>
      </c>
      <c r="C1329" s="202" t="s">
        <v>2113</v>
      </c>
      <c r="D1329" s="203" t="s">
        <v>7</v>
      </c>
      <c r="E1329" s="204" t="n">
        <v>0.04</v>
      </c>
      <c r="F1329" s="205" t="n">
        <v>19.46</v>
      </c>
      <c r="G1329" s="205" t="n">
        <v>0.77</v>
      </c>
      <c r="H1329" s="206"/>
      <c r="I1329" s="206"/>
      <c r="J1329" s="206"/>
      <c r="K1329" s="206"/>
      <c r="L1329" s="206"/>
      <c r="M1329" s="206"/>
      <c r="N1329" s="206"/>
      <c r="O1329" s="206"/>
      <c r="P1329" s="206"/>
      <c r="Q1329" s="206"/>
      <c r="R1329" s="206"/>
      <c r="S1329" s="206"/>
      <c r="T1329" s="206"/>
      <c r="U1329" s="206"/>
      <c r="V1329" s="206"/>
      <c r="W1329" s="206"/>
      <c r="X1329" s="206"/>
      <c r="Y1329" s="206"/>
      <c r="Z1329" s="206"/>
    </row>
    <row r="1330" customFormat="false" ht="15" hidden="false" customHeight="false" outlineLevel="0" collapsed="false">
      <c r="A1330" s="202" t="s">
        <v>1043</v>
      </c>
      <c r="B1330" s="203" t="s">
        <v>2074</v>
      </c>
      <c r="C1330" s="202" t="s">
        <v>2075</v>
      </c>
      <c r="D1330" s="203" t="s">
        <v>7</v>
      </c>
      <c r="E1330" s="204" t="n">
        <v>0.008</v>
      </c>
      <c r="F1330" s="205" t="n">
        <v>2.06</v>
      </c>
      <c r="G1330" s="205" t="n">
        <v>0.01</v>
      </c>
      <c r="H1330" s="206"/>
      <c r="I1330" s="206"/>
      <c r="J1330" s="206"/>
      <c r="K1330" s="206"/>
      <c r="L1330" s="206"/>
      <c r="M1330" s="206"/>
      <c r="N1330" s="206"/>
      <c r="O1330" s="206"/>
      <c r="P1330" s="206"/>
      <c r="Q1330" s="206"/>
      <c r="R1330" s="206"/>
      <c r="S1330" s="206"/>
      <c r="T1330" s="206"/>
      <c r="U1330" s="206"/>
      <c r="V1330" s="206"/>
      <c r="W1330" s="206"/>
      <c r="X1330" s="206"/>
      <c r="Y1330" s="206"/>
      <c r="Z1330" s="206"/>
    </row>
    <row r="1331" customFormat="false" ht="15" hidden="false" customHeight="false" outlineLevel="0" collapsed="false">
      <c r="A1331" s="202" t="s">
        <v>1043</v>
      </c>
      <c r="B1331" s="203" t="s">
        <v>2221</v>
      </c>
      <c r="C1331" s="202" t="s">
        <v>2222</v>
      </c>
      <c r="D1331" s="203" t="s">
        <v>7</v>
      </c>
      <c r="E1331" s="204" t="n">
        <v>1</v>
      </c>
      <c r="F1331" s="205" t="n">
        <v>19.78</v>
      </c>
      <c r="G1331" s="205" t="n">
        <v>19.78</v>
      </c>
      <c r="H1331" s="206"/>
      <c r="I1331" s="206"/>
      <c r="J1331" s="206"/>
      <c r="K1331" s="206"/>
      <c r="L1331" s="206"/>
      <c r="M1331" s="206"/>
      <c r="N1331" s="206"/>
      <c r="O1331" s="206"/>
      <c r="P1331" s="206"/>
      <c r="Q1331" s="206"/>
      <c r="R1331" s="206"/>
      <c r="S1331" s="206"/>
      <c r="T1331" s="206"/>
      <c r="U1331" s="206"/>
      <c r="V1331" s="206"/>
      <c r="W1331" s="206"/>
      <c r="X1331" s="206"/>
      <c r="Y1331" s="206"/>
      <c r="Z1331" s="206"/>
    </row>
    <row r="1332" customFormat="false" ht="15" hidden="false" customHeight="false" outlineLevel="0" collapsed="false">
      <c r="A1332" s="202" t="s">
        <v>1043</v>
      </c>
      <c r="B1332" s="203" t="s">
        <v>2076</v>
      </c>
      <c r="C1332" s="202" t="s">
        <v>2077</v>
      </c>
      <c r="D1332" s="203" t="s">
        <v>7</v>
      </c>
      <c r="E1332" s="204" t="n">
        <v>0.0095</v>
      </c>
      <c r="F1332" s="205" t="n">
        <v>67.56</v>
      </c>
      <c r="G1332" s="205" t="n">
        <v>0.64</v>
      </c>
      <c r="H1332" s="206"/>
      <c r="I1332" s="206"/>
      <c r="J1332" s="206"/>
      <c r="K1332" s="206"/>
      <c r="L1332" s="206"/>
      <c r="M1332" s="206"/>
      <c r="N1332" s="206"/>
      <c r="O1332" s="206"/>
      <c r="P1332" s="206"/>
      <c r="Q1332" s="206"/>
      <c r="R1332" s="206"/>
      <c r="S1332" s="206"/>
      <c r="T1332" s="206"/>
      <c r="U1332" s="206"/>
      <c r="V1332" s="206"/>
      <c r="W1332" s="206"/>
      <c r="X1332" s="206"/>
      <c r="Y1332" s="206"/>
      <c r="Z1332" s="206"/>
    </row>
    <row r="1333" customFormat="false" ht="15" hidden="false" customHeight="false" outlineLevel="0" collapsed="false">
      <c r="A1333" s="193"/>
      <c r="B1333" s="194"/>
      <c r="C1333" s="193"/>
      <c r="D1333" s="193"/>
      <c r="E1333" s="195"/>
      <c r="F1333" s="196"/>
      <c r="G1333" s="196"/>
      <c r="H1333" s="206"/>
      <c r="I1333" s="206"/>
      <c r="J1333" s="206"/>
      <c r="K1333" s="206"/>
      <c r="L1333" s="206"/>
      <c r="M1333" s="206"/>
      <c r="N1333" s="206"/>
      <c r="O1333" s="206"/>
      <c r="P1333" s="206"/>
      <c r="Q1333" s="206"/>
      <c r="R1333" s="206"/>
      <c r="S1333" s="206"/>
      <c r="T1333" s="206"/>
      <c r="U1333" s="206"/>
      <c r="V1333" s="206"/>
      <c r="W1333" s="206"/>
      <c r="X1333" s="206"/>
      <c r="Y1333" s="206"/>
      <c r="Z1333" s="206"/>
    </row>
    <row r="1334" customFormat="false" ht="15" hidden="false" customHeight="false" outlineLevel="0" collapsed="false">
      <c r="A1334" s="183" t="s">
        <v>2223</v>
      </c>
      <c r="B1334" s="184" t="s">
        <v>1028</v>
      </c>
      <c r="C1334" s="183" t="s">
        <v>1029</v>
      </c>
      <c r="D1334" s="184" t="s">
        <v>1030</v>
      </c>
      <c r="E1334" s="185" t="s">
        <v>1031</v>
      </c>
      <c r="F1334" s="197" t="s">
        <v>1032</v>
      </c>
      <c r="G1334" s="197" t="s">
        <v>1033</v>
      </c>
      <c r="H1334" s="206"/>
      <c r="I1334" s="206"/>
      <c r="J1334" s="206"/>
      <c r="K1334" s="206"/>
      <c r="L1334" s="206"/>
      <c r="M1334" s="206"/>
      <c r="N1334" s="206"/>
      <c r="O1334" s="206"/>
      <c r="P1334" s="206"/>
      <c r="Q1334" s="206"/>
      <c r="R1334" s="206"/>
      <c r="S1334" s="206"/>
      <c r="T1334" s="206"/>
      <c r="U1334" s="206"/>
      <c r="V1334" s="206"/>
      <c r="W1334" s="206"/>
      <c r="X1334" s="206"/>
      <c r="Y1334" s="206"/>
      <c r="Z1334" s="206"/>
    </row>
    <row r="1335" customFormat="false" ht="15" hidden="false" customHeight="false" outlineLevel="0" collapsed="false">
      <c r="A1335" s="189" t="s">
        <v>1034</v>
      </c>
      <c r="B1335" s="190" t="s">
        <v>2224</v>
      </c>
      <c r="C1335" s="189" t="s">
        <v>2225</v>
      </c>
      <c r="D1335" s="190" t="s">
        <v>7</v>
      </c>
      <c r="E1335" s="191" t="n">
        <v>1</v>
      </c>
      <c r="F1335" s="192" t="n">
        <v>35.92</v>
      </c>
      <c r="G1335" s="192" t="n">
        <v>35.92</v>
      </c>
      <c r="H1335" s="206"/>
      <c r="I1335" s="206"/>
      <c r="J1335" s="206"/>
      <c r="K1335" s="206"/>
      <c r="L1335" s="206"/>
      <c r="M1335" s="206"/>
      <c r="N1335" s="206"/>
      <c r="O1335" s="206"/>
      <c r="P1335" s="206"/>
      <c r="Q1335" s="206"/>
      <c r="R1335" s="206"/>
      <c r="S1335" s="206"/>
      <c r="T1335" s="206"/>
      <c r="U1335" s="206"/>
      <c r="V1335" s="206"/>
      <c r="W1335" s="206"/>
      <c r="X1335" s="206"/>
      <c r="Y1335" s="206"/>
      <c r="Z1335" s="206"/>
    </row>
    <row r="1336" customFormat="false" ht="15" hidden="false" customHeight="false" outlineLevel="0" collapsed="false">
      <c r="A1336" s="198" t="s">
        <v>1040</v>
      </c>
      <c r="B1336" s="199" t="s">
        <v>1917</v>
      </c>
      <c r="C1336" s="198" t="s">
        <v>1918</v>
      </c>
      <c r="D1336" s="199" t="s">
        <v>25</v>
      </c>
      <c r="E1336" s="200" t="n">
        <v>0.0795</v>
      </c>
      <c r="F1336" s="201" t="n">
        <v>17.45</v>
      </c>
      <c r="G1336" s="201" t="n">
        <v>1.38</v>
      </c>
      <c r="H1336" s="206"/>
      <c r="I1336" s="206"/>
      <c r="J1336" s="206"/>
      <c r="K1336" s="206"/>
      <c r="L1336" s="206"/>
      <c r="M1336" s="206"/>
      <c r="N1336" s="206"/>
      <c r="O1336" s="206"/>
      <c r="P1336" s="206"/>
      <c r="Q1336" s="206"/>
      <c r="R1336" s="206"/>
      <c r="S1336" s="206"/>
      <c r="T1336" s="206"/>
      <c r="U1336" s="206"/>
      <c r="V1336" s="206"/>
      <c r="W1336" s="206"/>
      <c r="X1336" s="206"/>
      <c r="Y1336" s="206"/>
      <c r="Z1336" s="206"/>
    </row>
    <row r="1337" customFormat="false" ht="15" hidden="false" customHeight="false" outlineLevel="0" collapsed="false">
      <c r="A1337" s="198" t="s">
        <v>1040</v>
      </c>
      <c r="B1337" s="199" t="s">
        <v>1812</v>
      </c>
      <c r="C1337" s="198" t="s">
        <v>1813</v>
      </c>
      <c r="D1337" s="199" t="s">
        <v>25</v>
      </c>
      <c r="E1337" s="200" t="n">
        <v>0.0795</v>
      </c>
      <c r="F1337" s="201" t="n">
        <v>21.76</v>
      </c>
      <c r="G1337" s="201" t="n">
        <v>1.72</v>
      </c>
      <c r="H1337" s="206"/>
      <c r="I1337" s="206"/>
      <c r="J1337" s="206"/>
      <c r="K1337" s="206"/>
      <c r="L1337" s="206"/>
      <c r="M1337" s="206"/>
      <c r="N1337" s="206"/>
      <c r="O1337" s="206"/>
      <c r="P1337" s="206"/>
      <c r="Q1337" s="206"/>
      <c r="R1337" s="206"/>
      <c r="S1337" s="206"/>
      <c r="T1337" s="206"/>
      <c r="U1337" s="206"/>
      <c r="V1337" s="206"/>
      <c r="W1337" s="206"/>
      <c r="X1337" s="206"/>
      <c r="Y1337" s="206"/>
      <c r="Z1337" s="206"/>
    </row>
    <row r="1338" customFormat="false" ht="15" hidden="false" customHeight="false" outlineLevel="0" collapsed="false">
      <c r="A1338" s="202" t="s">
        <v>1043</v>
      </c>
      <c r="B1338" s="203" t="s">
        <v>2112</v>
      </c>
      <c r="C1338" s="202" t="s">
        <v>2113</v>
      </c>
      <c r="D1338" s="203" t="s">
        <v>7</v>
      </c>
      <c r="E1338" s="204" t="n">
        <v>0.04</v>
      </c>
      <c r="F1338" s="205" t="n">
        <v>19.46</v>
      </c>
      <c r="G1338" s="205" t="n">
        <v>0.77</v>
      </c>
      <c r="H1338" s="206"/>
      <c r="I1338" s="206"/>
      <c r="J1338" s="206"/>
      <c r="K1338" s="206"/>
      <c r="L1338" s="206"/>
      <c r="M1338" s="206"/>
      <c r="N1338" s="206"/>
      <c r="O1338" s="206"/>
      <c r="P1338" s="206"/>
      <c r="Q1338" s="206"/>
      <c r="R1338" s="206"/>
      <c r="S1338" s="206"/>
      <c r="T1338" s="206"/>
      <c r="U1338" s="206"/>
      <c r="V1338" s="206"/>
      <c r="W1338" s="206"/>
      <c r="X1338" s="206"/>
      <c r="Y1338" s="206"/>
      <c r="Z1338" s="206"/>
    </row>
    <row r="1339" customFormat="false" ht="15" hidden="false" customHeight="false" outlineLevel="0" collapsed="false">
      <c r="A1339" s="202" t="s">
        <v>1043</v>
      </c>
      <c r="B1339" s="203" t="s">
        <v>2074</v>
      </c>
      <c r="C1339" s="202" t="s">
        <v>2075</v>
      </c>
      <c r="D1339" s="203" t="s">
        <v>7</v>
      </c>
      <c r="E1339" s="204" t="n">
        <v>0.008</v>
      </c>
      <c r="F1339" s="205" t="n">
        <v>2.06</v>
      </c>
      <c r="G1339" s="205" t="n">
        <v>0.01</v>
      </c>
      <c r="H1339" s="206"/>
      <c r="I1339" s="206"/>
      <c r="J1339" s="206"/>
      <c r="K1339" s="206"/>
      <c r="L1339" s="206"/>
      <c r="M1339" s="206"/>
      <c r="N1339" s="206"/>
      <c r="O1339" s="206"/>
      <c r="P1339" s="206"/>
      <c r="Q1339" s="206"/>
      <c r="R1339" s="206"/>
      <c r="S1339" s="206"/>
      <c r="T1339" s="206"/>
      <c r="U1339" s="206"/>
      <c r="V1339" s="206"/>
      <c r="W1339" s="206"/>
      <c r="X1339" s="206"/>
      <c r="Y1339" s="206"/>
      <c r="Z1339" s="206"/>
    </row>
    <row r="1340" customFormat="false" ht="15" hidden="false" customHeight="false" outlineLevel="0" collapsed="false">
      <c r="A1340" s="202" t="s">
        <v>1043</v>
      </c>
      <c r="B1340" s="203" t="s">
        <v>2226</v>
      </c>
      <c r="C1340" s="202" t="s">
        <v>2227</v>
      </c>
      <c r="D1340" s="203" t="s">
        <v>7</v>
      </c>
      <c r="E1340" s="204" t="n">
        <v>1</v>
      </c>
      <c r="F1340" s="205" t="n">
        <v>31.4</v>
      </c>
      <c r="G1340" s="205" t="n">
        <v>31.4</v>
      </c>
      <c r="H1340" s="206"/>
      <c r="I1340" s="206"/>
      <c r="J1340" s="206"/>
      <c r="K1340" s="206"/>
      <c r="L1340" s="206"/>
      <c r="M1340" s="206"/>
      <c r="N1340" s="206"/>
      <c r="O1340" s="206"/>
      <c r="P1340" s="206"/>
      <c r="Q1340" s="206"/>
      <c r="R1340" s="206"/>
      <c r="S1340" s="206"/>
      <c r="T1340" s="206"/>
      <c r="U1340" s="206"/>
      <c r="V1340" s="206"/>
      <c r="W1340" s="206"/>
      <c r="X1340" s="206"/>
      <c r="Y1340" s="206"/>
      <c r="Z1340" s="206"/>
    </row>
    <row r="1341" customFormat="false" ht="15" hidden="false" customHeight="false" outlineLevel="0" collapsed="false">
      <c r="A1341" s="202" t="s">
        <v>1043</v>
      </c>
      <c r="B1341" s="203" t="s">
        <v>2076</v>
      </c>
      <c r="C1341" s="202" t="s">
        <v>2077</v>
      </c>
      <c r="D1341" s="203" t="s">
        <v>7</v>
      </c>
      <c r="E1341" s="204" t="n">
        <v>0.0095</v>
      </c>
      <c r="F1341" s="205" t="n">
        <v>67.56</v>
      </c>
      <c r="G1341" s="205" t="n">
        <v>0.64</v>
      </c>
      <c r="H1341" s="206"/>
      <c r="I1341" s="206"/>
      <c r="J1341" s="206"/>
      <c r="K1341" s="206"/>
      <c r="L1341" s="206"/>
      <c r="M1341" s="206"/>
      <c r="N1341" s="206"/>
      <c r="O1341" s="206"/>
      <c r="P1341" s="206"/>
      <c r="Q1341" s="206"/>
      <c r="R1341" s="206"/>
      <c r="S1341" s="206"/>
      <c r="T1341" s="206"/>
      <c r="U1341" s="206"/>
      <c r="V1341" s="206"/>
      <c r="W1341" s="206"/>
      <c r="X1341" s="206"/>
      <c r="Y1341" s="206"/>
      <c r="Z1341" s="206"/>
    </row>
    <row r="1342" customFormat="false" ht="15" hidden="false" customHeight="false" outlineLevel="0" collapsed="false">
      <c r="A1342" s="193"/>
      <c r="B1342" s="194"/>
      <c r="C1342" s="193"/>
      <c r="D1342" s="193"/>
      <c r="E1342" s="195"/>
      <c r="F1342" s="196"/>
      <c r="G1342" s="196"/>
      <c r="H1342" s="206"/>
      <c r="I1342" s="206"/>
      <c r="J1342" s="206"/>
      <c r="K1342" s="206"/>
      <c r="L1342" s="206"/>
      <c r="M1342" s="206"/>
      <c r="N1342" s="206"/>
      <c r="O1342" s="206"/>
      <c r="P1342" s="206"/>
      <c r="Q1342" s="206"/>
      <c r="R1342" s="206"/>
      <c r="S1342" s="206"/>
      <c r="T1342" s="206"/>
      <c r="U1342" s="206"/>
      <c r="V1342" s="206"/>
      <c r="W1342" s="206"/>
      <c r="X1342" s="206"/>
      <c r="Y1342" s="206"/>
      <c r="Z1342" s="206"/>
    </row>
    <row r="1343" customFormat="false" ht="15" hidden="false" customHeight="false" outlineLevel="0" collapsed="false">
      <c r="A1343" s="183" t="s">
        <v>2228</v>
      </c>
      <c r="B1343" s="184" t="s">
        <v>1028</v>
      </c>
      <c r="C1343" s="183" t="s">
        <v>1029</v>
      </c>
      <c r="D1343" s="184" t="s">
        <v>1030</v>
      </c>
      <c r="E1343" s="185" t="s">
        <v>1031</v>
      </c>
      <c r="F1343" s="197" t="s">
        <v>1032</v>
      </c>
      <c r="G1343" s="197" t="s">
        <v>1033</v>
      </c>
      <c r="H1343" s="206"/>
      <c r="I1343" s="206"/>
      <c r="J1343" s="206"/>
      <c r="K1343" s="206"/>
      <c r="L1343" s="206"/>
      <c r="M1343" s="206"/>
      <c r="N1343" s="206"/>
      <c r="O1343" s="206"/>
      <c r="P1343" s="206"/>
      <c r="Q1343" s="206"/>
      <c r="R1343" s="206"/>
      <c r="S1343" s="206"/>
      <c r="T1343" s="206"/>
      <c r="U1343" s="206"/>
      <c r="V1343" s="206"/>
      <c r="W1343" s="206"/>
      <c r="X1343" s="206"/>
      <c r="Y1343" s="206"/>
      <c r="Z1343" s="206"/>
    </row>
    <row r="1344" customFormat="false" ht="15" hidden="false" customHeight="false" outlineLevel="0" collapsed="false">
      <c r="A1344" s="189" t="s">
        <v>1034</v>
      </c>
      <c r="B1344" s="190" t="s">
        <v>2229</v>
      </c>
      <c r="C1344" s="189" t="s">
        <v>2230</v>
      </c>
      <c r="D1344" s="190" t="s">
        <v>7</v>
      </c>
      <c r="E1344" s="191" t="n">
        <v>1</v>
      </c>
      <c r="F1344" s="192" t="n">
        <v>92.41</v>
      </c>
      <c r="G1344" s="192" t="n">
        <v>92.41</v>
      </c>
      <c r="H1344" s="206"/>
      <c r="I1344" s="206"/>
      <c r="J1344" s="206"/>
      <c r="K1344" s="206"/>
      <c r="L1344" s="206"/>
      <c r="M1344" s="206"/>
      <c r="N1344" s="206"/>
      <c r="O1344" s="206"/>
      <c r="P1344" s="206"/>
      <c r="Q1344" s="206"/>
      <c r="R1344" s="206"/>
      <c r="S1344" s="206"/>
      <c r="T1344" s="206"/>
      <c r="U1344" s="206"/>
      <c r="V1344" s="206"/>
      <c r="W1344" s="206"/>
      <c r="X1344" s="206"/>
      <c r="Y1344" s="206"/>
      <c r="Z1344" s="206"/>
    </row>
    <row r="1345" customFormat="false" ht="15" hidden="false" customHeight="false" outlineLevel="0" collapsed="false">
      <c r="A1345" s="198" t="s">
        <v>1040</v>
      </c>
      <c r="B1345" s="199" t="s">
        <v>1917</v>
      </c>
      <c r="C1345" s="198" t="s">
        <v>1918</v>
      </c>
      <c r="D1345" s="199" t="s">
        <v>25</v>
      </c>
      <c r="E1345" s="200" t="n">
        <v>0.1838</v>
      </c>
      <c r="F1345" s="201" t="n">
        <v>17.45</v>
      </c>
      <c r="G1345" s="201" t="n">
        <v>3.2</v>
      </c>
      <c r="H1345" s="206"/>
      <c r="I1345" s="206"/>
      <c r="J1345" s="206"/>
      <c r="K1345" s="206"/>
      <c r="L1345" s="206"/>
      <c r="M1345" s="206"/>
      <c r="N1345" s="206"/>
      <c r="O1345" s="206"/>
      <c r="P1345" s="206"/>
      <c r="Q1345" s="206"/>
      <c r="R1345" s="206"/>
      <c r="S1345" s="206"/>
      <c r="T1345" s="206"/>
      <c r="U1345" s="206"/>
      <c r="V1345" s="206"/>
      <c r="W1345" s="206"/>
      <c r="X1345" s="206"/>
      <c r="Y1345" s="206"/>
      <c r="Z1345" s="206"/>
    </row>
    <row r="1346" customFormat="false" ht="15" hidden="false" customHeight="false" outlineLevel="0" collapsed="false">
      <c r="A1346" s="198" t="s">
        <v>1040</v>
      </c>
      <c r="B1346" s="199" t="s">
        <v>1812</v>
      </c>
      <c r="C1346" s="198" t="s">
        <v>1813</v>
      </c>
      <c r="D1346" s="199" t="s">
        <v>25</v>
      </c>
      <c r="E1346" s="200" t="n">
        <v>0.1838</v>
      </c>
      <c r="F1346" s="201" t="n">
        <v>21.76</v>
      </c>
      <c r="G1346" s="201" t="n">
        <v>3.99</v>
      </c>
      <c r="H1346" s="206"/>
      <c r="I1346" s="206"/>
      <c r="J1346" s="206"/>
      <c r="K1346" s="206"/>
      <c r="L1346" s="206"/>
      <c r="M1346" s="206"/>
      <c r="N1346" s="206"/>
      <c r="O1346" s="206"/>
      <c r="P1346" s="206"/>
      <c r="Q1346" s="206"/>
      <c r="R1346" s="206"/>
      <c r="S1346" s="206"/>
      <c r="T1346" s="206"/>
      <c r="U1346" s="206"/>
      <c r="V1346" s="206"/>
      <c r="W1346" s="206"/>
      <c r="X1346" s="206"/>
      <c r="Y1346" s="206"/>
      <c r="Z1346" s="206"/>
    </row>
    <row r="1347" customFormat="false" ht="15" hidden="false" customHeight="false" outlineLevel="0" collapsed="false">
      <c r="A1347" s="202" t="s">
        <v>1043</v>
      </c>
      <c r="B1347" s="203" t="s">
        <v>2112</v>
      </c>
      <c r="C1347" s="202" t="s">
        <v>2113</v>
      </c>
      <c r="D1347" s="203" t="s">
        <v>7</v>
      </c>
      <c r="E1347" s="204" t="n">
        <v>0.1543</v>
      </c>
      <c r="F1347" s="205" t="n">
        <v>19.46</v>
      </c>
      <c r="G1347" s="205" t="n">
        <v>3</v>
      </c>
      <c r="H1347" s="206"/>
      <c r="I1347" s="206"/>
      <c r="J1347" s="206"/>
      <c r="K1347" s="206"/>
      <c r="L1347" s="206"/>
      <c r="M1347" s="206"/>
      <c r="N1347" s="206"/>
      <c r="O1347" s="206"/>
      <c r="P1347" s="206"/>
      <c r="Q1347" s="206"/>
      <c r="R1347" s="206"/>
      <c r="S1347" s="206"/>
      <c r="T1347" s="206"/>
      <c r="U1347" s="206"/>
      <c r="V1347" s="206"/>
      <c r="W1347" s="206"/>
      <c r="X1347" s="206"/>
      <c r="Y1347" s="206"/>
      <c r="Z1347" s="206"/>
    </row>
    <row r="1348" customFormat="false" ht="15" hidden="false" customHeight="false" outlineLevel="0" collapsed="false">
      <c r="A1348" s="202" t="s">
        <v>1043</v>
      </c>
      <c r="B1348" s="203" t="s">
        <v>2074</v>
      </c>
      <c r="C1348" s="202" t="s">
        <v>2075</v>
      </c>
      <c r="D1348" s="203" t="s">
        <v>7</v>
      </c>
      <c r="E1348" s="204" t="n">
        <v>0.0184</v>
      </c>
      <c r="F1348" s="205" t="n">
        <v>2.06</v>
      </c>
      <c r="G1348" s="205" t="n">
        <v>0.03</v>
      </c>
      <c r="H1348" s="206"/>
      <c r="I1348" s="206"/>
      <c r="J1348" s="206"/>
      <c r="K1348" s="206"/>
      <c r="L1348" s="206"/>
      <c r="M1348" s="206"/>
      <c r="N1348" s="206"/>
      <c r="O1348" s="206"/>
      <c r="P1348" s="206"/>
      <c r="Q1348" s="206"/>
      <c r="R1348" s="206"/>
      <c r="S1348" s="206"/>
      <c r="T1348" s="206"/>
      <c r="U1348" s="206"/>
      <c r="V1348" s="206"/>
      <c r="W1348" s="206"/>
      <c r="X1348" s="206"/>
      <c r="Y1348" s="206"/>
      <c r="Z1348" s="206"/>
    </row>
    <row r="1349" customFormat="false" ht="15" hidden="false" customHeight="false" outlineLevel="0" collapsed="false">
      <c r="A1349" s="202" t="s">
        <v>1043</v>
      </c>
      <c r="B1349" s="203" t="s">
        <v>2231</v>
      </c>
      <c r="C1349" s="202" t="s">
        <v>2232</v>
      </c>
      <c r="D1349" s="203" t="s">
        <v>7</v>
      </c>
      <c r="E1349" s="204" t="n">
        <v>1</v>
      </c>
      <c r="F1349" s="205" t="n">
        <v>79.43</v>
      </c>
      <c r="G1349" s="205" t="n">
        <v>79.43</v>
      </c>
      <c r="H1349" s="206"/>
      <c r="I1349" s="206"/>
      <c r="J1349" s="206"/>
      <c r="K1349" s="206"/>
      <c r="L1349" s="206"/>
      <c r="M1349" s="206"/>
      <c r="N1349" s="206"/>
      <c r="O1349" s="206"/>
      <c r="P1349" s="206"/>
      <c r="Q1349" s="206"/>
      <c r="R1349" s="206"/>
      <c r="S1349" s="206"/>
      <c r="T1349" s="206"/>
      <c r="U1349" s="206"/>
      <c r="V1349" s="206"/>
      <c r="W1349" s="206"/>
      <c r="X1349" s="206"/>
      <c r="Y1349" s="206"/>
      <c r="Z1349" s="206"/>
    </row>
    <row r="1350" customFormat="false" ht="15" hidden="false" customHeight="false" outlineLevel="0" collapsed="false">
      <c r="A1350" s="202" t="s">
        <v>1043</v>
      </c>
      <c r="B1350" s="203" t="s">
        <v>2076</v>
      </c>
      <c r="C1350" s="202" t="s">
        <v>2077</v>
      </c>
      <c r="D1350" s="203" t="s">
        <v>7</v>
      </c>
      <c r="E1350" s="204" t="n">
        <v>0.041</v>
      </c>
      <c r="F1350" s="205" t="n">
        <v>67.56</v>
      </c>
      <c r="G1350" s="205" t="n">
        <v>2.76</v>
      </c>
      <c r="H1350" s="206"/>
      <c r="I1350" s="206"/>
      <c r="J1350" s="206"/>
      <c r="K1350" s="206"/>
      <c r="L1350" s="206"/>
      <c r="M1350" s="206"/>
      <c r="N1350" s="206"/>
      <c r="O1350" s="206"/>
      <c r="P1350" s="206"/>
      <c r="Q1350" s="206"/>
      <c r="R1350" s="206"/>
      <c r="S1350" s="206"/>
      <c r="T1350" s="206"/>
      <c r="U1350" s="206"/>
      <c r="V1350" s="206"/>
      <c r="W1350" s="206"/>
      <c r="X1350" s="206"/>
      <c r="Y1350" s="206"/>
      <c r="Z1350" s="206"/>
    </row>
    <row r="1351" customFormat="false" ht="15" hidden="false" customHeight="false" outlineLevel="0" collapsed="false">
      <c r="A1351" s="193"/>
      <c r="B1351" s="194"/>
      <c r="C1351" s="193"/>
      <c r="D1351" s="193"/>
      <c r="E1351" s="195"/>
      <c r="F1351" s="196"/>
      <c r="G1351" s="196"/>
      <c r="H1351" s="206"/>
      <c r="I1351" s="206"/>
      <c r="J1351" s="206"/>
      <c r="K1351" s="206"/>
      <c r="L1351" s="206"/>
      <c r="M1351" s="206"/>
      <c r="N1351" s="206"/>
      <c r="O1351" s="206"/>
      <c r="P1351" s="206"/>
      <c r="Q1351" s="206"/>
      <c r="R1351" s="206"/>
      <c r="S1351" s="206"/>
      <c r="T1351" s="206"/>
      <c r="U1351" s="206"/>
      <c r="V1351" s="206"/>
      <c r="W1351" s="206"/>
      <c r="X1351" s="206"/>
      <c r="Y1351" s="206"/>
      <c r="Z1351" s="206"/>
    </row>
    <row r="1352" customFormat="false" ht="15" hidden="false" customHeight="false" outlineLevel="0" collapsed="false">
      <c r="A1352" s="183" t="s">
        <v>2233</v>
      </c>
      <c r="B1352" s="184" t="s">
        <v>1028</v>
      </c>
      <c r="C1352" s="183" t="s">
        <v>1029</v>
      </c>
      <c r="D1352" s="184" t="s">
        <v>1030</v>
      </c>
      <c r="E1352" s="185" t="s">
        <v>1031</v>
      </c>
      <c r="F1352" s="197" t="s">
        <v>1032</v>
      </c>
      <c r="G1352" s="197" t="s">
        <v>1033</v>
      </c>
      <c r="H1352" s="206"/>
      <c r="I1352" s="206"/>
      <c r="J1352" s="206"/>
      <c r="K1352" s="206"/>
      <c r="L1352" s="206"/>
      <c r="M1352" s="206"/>
      <c r="N1352" s="206"/>
      <c r="O1352" s="206"/>
      <c r="P1352" s="206"/>
      <c r="Q1352" s="206"/>
      <c r="R1352" s="206"/>
      <c r="S1352" s="206"/>
      <c r="T1352" s="206"/>
      <c r="U1352" s="206"/>
      <c r="V1352" s="206"/>
      <c r="W1352" s="206"/>
      <c r="X1352" s="206"/>
      <c r="Y1352" s="206"/>
      <c r="Z1352" s="206"/>
    </row>
    <row r="1353" customFormat="false" ht="15" hidden="false" customHeight="false" outlineLevel="0" collapsed="false">
      <c r="A1353" s="189" t="s">
        <v>1034</v>
      </c>
      <c r="B1353" s="190" t="s">
        <v>2234</v>
      </c>
      <c r="C1353" s="189" t="s">
        <v>490</v>
      </c>
      <c r="D1353" s="190" t="s">
        <v>7</v>
      </c>
      <c r="E1353" s="191" t="n">
        <v>1</v>
      </c>
      <c r="F1353" s="192" t="n">
        <v>105.81</v>
      </c>
      <c r="G1353" s="192" t="n">
        <v>105.81</v>
      </c>
      <c r="H1353" s="206"/>
      <c r="I1353" s="206"/>
      <c r="J1353" s="206"/>
      <c r="K1353" s="206"/>
      <c r="L1353" s="206"/>
      <c r="M1353" s="206"/>
      <c r="N1353" s="206"/>
      <c r="O1353" s="206"/>
      <c r="P1353" s="206"/>
      <c r="Q1353" s="206"/>
      <c r="R1353" s="206"/>
      <c r="S1353" s="206"/>
      <c r="T1353" s="206"/>
      <c r="U1353" s="206"/>
      <c r="V1353" s="206"/>
      <c r="W1353" s="206"/>
      <c r="X1353" s="206"/>
      <c r="Y1353" s="206"/>
      <c r="Z1353" s="206"/>
    </row>
    <row r="1354" customFormat="false" ht="15" hidden="false" customHeight="false" outlineLevel="0" collapsed="false">
      <c r="A1354" s="198" t="s">
        <v>1040</v>
      </c>
      <c r="B1354" s="199" t="s">
        <v>1917</v>
      </c>
      <c r="C1354" s="198" t="s">
        <v>1918</v>
      </c>
      <c r="D1354" s="199" t="s">
        <v>25</v>
      </c>
      <c r="E1354" s="200" t="n">
        <v>0.2212</v>
      </c>
      <c r="F1354" s="201" t="n">
        <v>17.45</v>
      </c>
      <c r="G1354" s="201" t="n">
        <v>3.85</v>
      </c>
      <c r="H1354" s="206"/>
      <c r="I1354" s="206"/>
      <c r="J1354" s="206"/>
      <c r="K1354" s="206"/>
      <c r="L1354" s="206"/>
      <c r="M1354" s="206"/>
      <c r="N1354" s="206"/>
      <c r="O1354" s="206"/>
      <c r="P1354" s="206"/>
      <c r="Q1354" s="206"/>
      <c r="R1354" s="206"/>
      <c r="S1354" s="206"/>
      <c r="T1354" s="206"/>
      <c r="U1354" s="206"/>
      <c r="V1354" s="206"/>
      <c r="W1354" s="206"/>
      <c r="X1354" s="206"/>
      <c r="Y1354" s="206"/>
      <c r="Z1354" s="206"/>
    </row>
    <row r="1355" customFormat="false" ht="15" hidden="false" customHeight="false" outlineLevel="0" collapsed="false">
      <c r="A1355" s="198" t="s">
        <v>1040</v>
      </c>
      <c r="B1355" s="199" t="s">
        <v>1812</v>
      </c>
      <c r="C1355" s="198" t="s">
        <v>1813</v>
      </c>
      <c r="D1355" s="199" t="s">
        <v>25</v>
      </c>
      <c r="E1355" s="200" t="n">
        <v>0.2212</v>
      </c>
      <c r="F1355" s="201" t="n">
        <v>21.76</v>
      </c>
      <c r="G1355" s="201" t="n">
        <v>4.81</v>
      </c>
      <c r="H1355" s="206"/>
      <c r="I1355" s="206"/>
      <c r="J1355" s="206"/>
      <c r="K1355" s="206"/>
      <c r="L1355" s="206"/>
      <c r="M1355" s="206"/>
      <c r="N1355" s="206"/>
      <c r="O1355" s="206"/>
      <c r="P1355" s="206"/>
      <c r="Q1355" s="206"/>
      <c r="R1355" s="206"/>
      <c r="S1355" s="206"/>
      <c r="T1355" s="206"/>
      <c r="U1355" s="206"/>
      <c r="V1355" s="206"/>
      <c r="W1355" s="206"/>
      <c r="X1355" s="206"/>
      <c r="Y1355" s="206"/>
      <c r="Z1355" s="206"/>
    </row>
    <row r="1356" customFormat="false" ht="15" hidden="false" customHeight="false" outlineLevel="0" collapsed="false">
      <c r="A1356" s="202" t="s">
        <v>1043</v>
      </c>
      <c r="B1356" s="203" t="s">
        <v>1955</v>
      </c>
      <c r="C1356" s="202" t="s">
        <v>1956</v>
      </c>
      <c r="D1356" s="203" t="s">
        <v>7</v>
      </c>
      <c r="E1356" s="204" t="n">
        <v>0.0106</v>
      </c>
      <c r="F1356" s="205" t="n">
        <v>14.2</v>
      </c>
      <c r="G1356" s="205" t="n">
        <v>0.15</v>
      </c>
      <c r="H1356" s="206"/>
      <c r="I1356" s="206"/>
      <c r="J1356" s="206"/>
      <c r="K1356" s="206"/>
      <c r="L1356" s="206"/>
      <c r="M1356" s="206"/>
      <c r="N1356" s="206"/>
      <c r="O1356" s="206"/>
      <c r="P1356" s="206"/>
      <c r="Q1356" s="206"/>
      <c r="R1356" s="206"/>
      <c r="S1356" s="206"/>
      <c r="T1356" s="206"/>
      <c r="U1356" s="206"/>
      <c r="V1356" s="206"/>
      <c r="W1356" s="206"/>
      <c r="X1356" s="206"/>
      <c r="Y1356" s="206"/>
      <c r="Z1356" s="206"/>
    </row>
    <row r="1357" customFormat="false" ht="15" hidden="false" customHeight="false" outlineLevel="0" collapsed="false">
      <c r="A1357" s="202" t="s">
        <v>1043</v>
      </c>
      <c r="B1357" s="203" t="s">
        <v>2235</v>
      </c>
      <c r="C1357" s="202" t="s">
        <v>2236</v>
      </c>
      <c r="D1357" s="203" t="s">
        <v>7</v>
      </c>
      <c r="E1357" s="204" t="n">
        <v>1</v>
      </c>
      <c r="F1357" s="205" t="n">
        <v>97</v>
      </c>
      <c r="G1357" s="205" t="n">
        <v>97</v>
      </c>
      <c r="H1357" s="206"/>
      <c r="I1357" s="206"/>
      <c r="J1357" s="206"/>
      <c r="K1357" s="206"/>
      <c r="L1357" s="206"/>
      <c r="M1357" s="206"/>
      <c r="N1357" s="206"/>
      <c r="O1357" s="206"/>
      <c r="P1357" s="206"/>
      <c r="Q1357" s="206"/>
      <c r="R1357" s="206"/>
      <c r="S1357" s="206"/>
      <c r="T1357" s="206"/>
      <c r="U1357" s="206"/>
      <c r="V1357" s="206"/>
      <c r="W1357" s="206"/>
      <c r="X1357" s="206"/>
      <c r="Y1357" s="206"/>
      <c r="Z1357" s="206"/>
    </row>
    <row r="1358" customFormat="false" ht="15" hidden="false" customHeight="false" outlineLevel="0" collapsed="false">
      <c r="A1358" s="193"/>
      <c r="B1358" s="194"/>
      <c r="C1358" s="193"/>
      <c r="D1358" s="193"/>
      <c r="E1358" s="195"/>
      <c r="F1358" s="196"/>
      <c r="G1358" s="196"/>
      <c r="H1358" s="206"/>
      <c r="I1358" s="206"/>
      <c r="J1358" s="206"/>
      <c r="K1358" s="206"/>
      <c r="L1358" s="206"/>
      <c r="M1358" s="206"/>
      <c r="N1358" s="206"/>
      <c r="O1358" s="206"/>
      <c r="P1358" s="206"/>
      <c r="Q1358" s="206"/>
      <c r="R1358" s="206"/>
      <c r="S1358" s="206"/>
      <c r="T1358" s="206"/>
      <c r="U1358" s="206"/>
      <c r="V1358" s="206"/>
      <c r="W1358" s="206"/>
      <c r="X1358" s="206"/>
      <c r="Y1358" s="206"/>
      <c r="Z1358" s="206"/>
    </row>
    <row r="1359" customFormat="false" ht="15" hidden="false" customHeight="false" outlineLevel="0" collapsed="false">
      <c r="A1359" s="183" t="s">
        <v>2237</v>
      </c>
      <c r="B1359" s="184" t="s">
        <v>1028</v>
      </c>
      <c r="C1359" s="183" t="s">
        <v>1029</v>
      </c>
      <c r="D1359" s="184" t="s">
        <v>1030</v>
      </c>
      <c r="E1359" s="185" t="s">
        <v>1031</v>
      </c>
      <c r="F1359" s="197" t="s">
        <v>1032</v>
      </c>
      <c r="G1359" s="197" t="s">
        <v>1033</v>
      </c>
      <c r="H1359" s="206"/>
      <c r="I1359" s="206"/>
      <c r="J1359" s="206"/>
      <c r="K1359" s="206"/>
      <c r="L1359" s="206"/>
      <c r="M1359" s="206"/>
      <c r="N1359" s="206"/>
      <c r="O1359" s="206"/>
      <c r="P1359" s="206"/>
      <c r="Q1359" s="206"/>
      <c r="R1359" s="206"/>
      <c r="S1359" s="206"/>
      <c r="T1359" s="206"/>
      <c r="U1359" s="206"/>
      <c r="V1359" s="206"/>
      <c r="W1359" s="206"/>
      <c r="X1359" s="206"/>
      <c r="Y1359" s="206"/>
      <c r="Z1359" s="206"/>
    </row>
    <row r="1360" customFormat="false" ht="15" hidden="false" customHeight="false" outlineLevel="0" collapsed="false">
      <c r="A1360" s="189" t="s">
        <v>1034</v>
      </c>
      <c r="B1360" s="190" t="s">
        <v>2238</v>
      </c>
      <c r="C1360" s="189" t="s">
        <v>492</v>
      </c>
      <c r="D1360" s="190" t="s">
        <v>7</v>
      </c>
      <c r="E1360" s="191" t="n">
        <v>1</v>
      </c>
      <c r="F1360" s="192" t="n">
        <v>8.72</v>
      </c>
      <c r="G1360" s="192" t="n">
        <v>8.72</v>
      </c>
      <c r="H1360" s="206"/>
      <c r="I1360" s="206"/>
      <c r="J1360" s="206"/>
      <c r="K1360" s="206"/>
      <c r="L1360" s="206"/>
      <c r="M1360" s="206"/>
      <c r="N1360" s="206"/>
      <c r="O1360" s="206"/>
      <c r="P1360" s="206"/>
      <c r="Q1360" s="206"/>
      <c r="R1360" s="206"/>
      <c r="S1360" s="206"/>
      <c r="T1360" s="206"/>
      <c r="U1360" s="206"/>
      <c r="V1360" s="206"/>
      <c r="W1360" s="206"/>
      <c r="X1360" s="206"/>
      <c r="Y1360" s="206"/>
      <c r="Z1360" s="206"/>
    </row>
    <row r="1361" customFormat="false" ht="15" hidden="false" customHeight="false" outlineLevel="0" collapsed="false">
      <c r="A1361" s="198" t="s">
        <v>1040</v>
      </c>
      <c r="B1361" s="199" t="s">
        <v>1917</v>
      </c>
      <c r="C1361" s="198" t="s">
        <v>1918</v>
      </c>
      <c r="D1361" s="199" t="s">
        <v>25</v>
      </c>
      <c r="E1361" s="200" t="n">
        <v>0.06</v>
      </c>
      <c r="F1361" s="201" t="n">
        <v>17.45</v>
      </c>
      <c r="G1361" s="201" t="n">
        <v>1.04</v>
      </c>
      <c r="H1361" s="206"/>
      <c r="I1361" s="206"/>
      <c r="J1361" s="206"/>
      <c r="K1361" s="206"/>
      <c r="L1361" s="206"/>
      <c r="M1361" s="206"/>
      <c r="N1361" s="206"/>
      <c r="O1361" s="206"/>
      <c r="P1361" s="206"/>
      <c r="Q1361" s="206"/>
      <c r="R1361" s="206"/>
      <c r="S1361" s="206"/>
      <c r="T1361" s="206"/>
      <c r="U1361" s="206"/>
      <c r="V1361" s="206"/>
      <c r="W1361" s="206"/>
      <c r="X1361" s="206"/>
      <c r="Y1361" s="206"/>
      <c r="Z1361" s="206"/>
    </row>
    <row r="1362" customFormat="false" ht="15" hidden="false" customHeight="false" outlineLevel="0" collapsed="false">
      <c r="A1362" s="198" t="s">
        <v>1040</v>
      </c>
      <c r="B1362" s="199" t="s">
        <v>1812</v>
      </c>
      <c r="C1362" s="198" t="s">
        <v>1813</v>
      </c>
      <c r="D1362" s="199" t="s">
        <v>25</v>
      </c>
      <c r="E1362" s="200" t="n">
        <v>0.06</v>
      </c>
      <c r="F1362" s="201" t="n">
        <v>21.76</v>
      </c>
      <c r="G1362" s="201" t="n">
        <v>1.3</v>
      </c>
      <c r="H1362" s="206"/>
      <c r="I1362" s="206"/>
      <c r="J1362" s="206"/>
      <c r="K1362" s="206"/>
      <c r="L1362" s="206"/>
      <c r="M1362" s="206"/>
      <c r="N1362" s="206"/>
      <c r="O1362" s="206"/>
      <c r="P1362" s="206"/>
      <c r="Q1362" s="206"/>
      <c r="R1362" s="206"/>
      <c r="S1362" s="206"/>
      <c r="T1362" s="206"/>
      <c r="U1362" s="206"/>
      <c r="V1362" s="206"/>
      <c r="W1362" s="206"/>
      <c r="X1362" s="206"/>
      <c r="Y1362" s="206"/>
      <c r="Z1362" s="206"/>
    </row>
    <row r="1363" customFormat="false" ht="15" hidden="false" customHeight="false" outlineLevel="0" collapsed="false">
      <c r="A1363" s="202" t="s">
        <v>1043</v>
      </c>
      <c r="B1363" s="203" t="s">
        <v>2070</v>
      </c>
      <c r="C1363" s="202" t="s">
        <v>2071</v>
      </c>
      <c r="D1363" s="203" t="s">
        <v>7</v>
      </c>
      <c r="E1363" s="204" t="n">
        <v>0.007</v>
      </c>
      <c r="F1363" s="205" t="n">
        <v>59.63</v>
      </c>
      <c r="G1363" s="205" t="n">
        <v>0.41</v>
      </c>
      <c r="H1363" s="206"/>
      <c r="I1363" s="206"/>
      <c r="J1363" s="206"/>
      <c r="K1363" s="206"/>
      <c r="L1363" s="206"/>
      <c r="M1363" s="206"/>
      <c r="N1363" s="206"/>
      <c r="O1363" s="206"/>
      <c r="P1363" s="206"/>
      <c r="Q1363" s="206"/>
      <c r="R1363" s="206"/>
      <c r="S1363" s="206"/>
      <c r="T1363" s="206"/>
      <c r="U1363" s="206"/>
      <c r="V1363" s="206"/>
      <c r="W1363" s="206"/>
      <c r="X1363" s="206"/>
      <c r="Y1363" s="206"/>
      <c r="Z1363" s="206"/>
    </row>
    <row r="1364" customFormat="false" ht="15" hidden="false" customHeight="false" outlineLevel="0" collapsed="false">
      <c r="A1364" s="202" t="s">
        <v>1043</v>
      </c>
      <c r="B1364" s="203" t="s">
        <v>2074</v>
      </c>
      <c r="C1364" s="202" t="s">
        <v>2075</v>
      </c>
      <c r="D1364" s="203" t="s">
        <v>7</v>
      </c>
      <c r="E1364" s="204" t="n">
        <v>0.03</v>
      </c>
      <c r="F1364" s="205" t="n">
        <v>2.06</v>
      </c>
      <c r="G1364" s="205" t="n">
        <v>0.06</v>
      </c>
      <c r="H1364" s="206"/>
      <c r="I1364" s="206"/>
      <c r="J1364" s="206"/>
      <c r="K1364" s="206"/>
      <c r="L1364" s="206"/>
      <c r="M1364" s="206"/>
      <c r="N1364" s="206"/>
      <c r="O1364" s="206"/>
      <c r="P1364" s="206"/>
      <c r="Q1364" s="206"/>
      <c r="R1364" s="206"/>
      <c r="S1364" s="206"/>
      <c r="T1364" s="206"/>
      <c r="U1364" s="206"/>
      <c r="V1364" s="206"/>
      <c r="W1364" s="206"/>
      <c r="X1364" s="206"/>
      <c r="Y1364" s="206"/>
      <c r="Z1364" s="206"/>
    </row>
    <row r="1365" customFormat="false" ht="15" hidden="false" customHeight="false" outlineLevel="0" collapsed="false">
      <c r="A1365" s="202" t="s">
        <v>1043</v>
      </c>
      <c r="B1365" s="203" t="s">
        <v>2239</v>
      </c>
      <c r="C1365" s="202" t="s">
        <v>2240</v>
      </c>
      <c r="D1365" s="203" t="s">
        <v>7</v>
      </c>
      <c r="E1365" s="204" t="n">
        <v>1</v>
      </c>
      <c r="F1365" s="205" t="n">
        <v>5.37</v>
      </c>
      <c r="G1365" s="205" t="n">
        <v>5.37</v>
      </c>
      <c r="H1365" s="206"/>
      <c r="I1365" s="206"/>
      <c r="J1365" s="206"/>
      <c r="K1365" s="206"/>
      <c r="L1365" s="206"/>
      <c r="M1365" s="206"/>
      <c r="N1365" s="206"/>
      <c r="O1365" s="206"/>
      <c r="P1365" s="206"/>
      <c r="Q1365" s="206"/>
      <c r="R1365" s="206"/>
      <c r="S1365" s="206"/>
      <c r="T1365" s="206"/>
      <c r="U1365" s="206"/>
      <c r="V1365" s="206"/>
      <c r="W1365" s="206"/>
      <c r="X1365" s="206"/>
      <c r="Y1365" s="206"/>
      <c r="Z1365" s="206"/>
    </row>
    <row r="1366" customFormat="false" ht="15" hidden="false" customHeight="false" outlineLevel="0" collapsed="false">
      <c r="A1366" s="202" t="s">
        <v>1043</v>
      </c>
      <c r="B1366" s="203" t="s">
        <v>2076</v>
      </c>
      <c r="C1366" s="202" t="s">
        <v>2077</v>
      </c>
      <c r="D1366" s="203" t="s">
        <v>7</v>
      </c>
      <c r="E1366" s="204" t="n">
        <v>0.008</v>
      </c>
      <c r="F1366" s="205" t="n">
        <v>67.56</v>
      </c>
      <c r="G1366" s="205" t="n">
        <v>0.54</v>
      </c>
      <c r="H1366" s="206"/>
      <c r="I1366" s="206"/>
      <c r="J1366" s="206"/>
      <c r="K1366" s="206"/>
      <c r="L1366" s="206"/>
      <c r="M1366" s="206"/>
      <c r="N1366" s="206"/>
      <c r="O1366" s="206"/>
      <c r="P1366" s="206"/>
      <c r="Q1366" s="206"/>
      <c r="R1366" s="206"/>
      <c r="S1366" s="206"/>
      <c r="T1366" s="206"/>
      <c r="U1366" s="206"/>
      <c r="V1366" s="206"/>
      <c r="W1366" s="206"/>
      <c r="X1366" s="206"/>
      <c r="Y1366" s="206"/>
      <c r="Z1366" s="206"/>
    </row>
    <row r="1367" customFormat="false" ht="15" hidden="false" customHeight="false" outlineLevel="0" collapsed="false">
      <c r="A1367" s="193"/>
      <c r="B1367" s="194"/>
      <c r="C1367" s="193"/>
      <c r="D1367" s="193"/>
      <c r="E1367" s="195"/>
      <c r="F1367" s="196"/>
      <c r="G1367" s="196"/>
      <c r="H1367" s="206"/>
      <c r="I1367" s="206"/>
      <c r="J1367" s="206"/>
      <c r="K1367" s="206"/>
      <c r="L1367" s="206"/>
      <c r="M1367" s="206"/>
      <c r="N1367" s="206"/>
      <c r="O1367" s="206"/>
      <c r="P1367" s="206"/>
      <c r="Q1367" s="206"/>
      <c r="R1367" s="206"/>
      <c r="S1367" s="206"/>
      <c r="T1367" s="206"/>
      <c r="U1367" s="206"/>
      <c r="V1367" s="206"/>
      <c r="W1367" s="206"/>
      <c r="X1367" s="206"/>
      <c r="Y1367" s="206"/>
      <c r="Z1367" s="206"/>
    </row>
    <row r="1368" customFormat="false" ht="15" hidden="false" customHeight="false" outlineLevel="0" collapsed="false">
      <c r="A1368" s="183" t="s">
        <v>2241</v>
      </c>
      <c r="B1368" s="184" t="s">
        <v>1028</v>
      </c>
      <c r="C1368" s="183" t="s">
        <v>1029</v>
      </c>
      <c r="D1368" s="184" t="s">
        <v>1030</v>
      </c>
      <c r="E1368" s="185" t="s">
        <v>1031</v>
      </c>
      <c r="F1368" s="197" t="s">
        <v>1032</v>
      </c>
      <c r="G1368" s="197" t="s">
        <v>1033</v>
      </c>
      <c r="H1368" s="206"/>
      <c r="I1368" s="206"/>
      <c r="J1368" s="206"/>
      <c r="K1368" s="206"/>
      <c r="L1368" s="206"/>
      <c r="M1368" s="206"/>
      <c r="N1368" s="206"/>
      <c r="O1368" s="206"/>
      <c r="P1368" s="206"/>
      <c r="Q1368" s="206"/>
      <c r="R1368" s="206"/>
      <c r="S1368" s="206"/>
      <c r="T1368" s="206"/>
      <c r="U1368" s="206"/>
      <c r="V1368" s="206"/>
      <c r="W1368" s="206"/>
      <c r="X1368" s="206"/>
      <c r="Y1368" s="206"/>
      <c r="Z1368" s="206"/>
    </row>
    <row r="1369" customFormat="false" ht="15" hidden="false" customHeight="false" outlineLevel="0" collapsed="false">
      <c r="A1369" s="189" t="s">
        <v>1034</v>
      </c>
      <c r="B1369" s="190" t="s">
        <v>2242</v>
      </c>
      <c r="C1369" s="189" t="s">
        <v>494</v>
      </c>
      <c r="D1369" s="190" t="s">
        <v>7</v>
      </c>
      <c r="E1369" s="191" t="n">
        <v>1</v>
      </c>
      <c r="F1369" s="192" t="n">
        <v>10.63</v>
      </c>
      <c r="G1369" s="192" t="n">
        <v>10.63</v>
      </c>
      <c r="H1369" s="206"/>
      <c r="I1369" s="206"/>
      <c r="J1369" s="206"/>
      <c r="K1369" s="206"/>
      <c r="L1369" s="206"/>
      <c r="M1369" s="206"/>
      <c r="N1369" s="206"/>
      <c r="O1369" s="206"/>
      <c r="P1369" s="206"/>
      <c r="Q1369" s="206"/>
      <c r="R1369" s="206"/>
      <c r="S1369" s="206"/>
      <c r="T1369" s="206"/>
      <c r="U1369" s="206"/>
      <c r="V1369" s="206"/>
      <c r="W1369" s="206"/>
      <c r="X1369" s="206"/>
      <c r="Y1369" s="206"/>
      <c r="Z1369" s="206"/>
    </row>
    <row r="1370" customFormat="false" ht="15" hidden="false" customHeight="false" outlineLevel="0" collapsed="false">
      <c r="A1370" s="198" t="s">
        <v>1040</v>
      </c>
      <c r="B1370" s="199" t="s">
        <v>1917</v>
      </c>
      <c r="C1370" s="198" t="s">
        <v>1918</v>
      </c>
      <c r="D1370" s="199" t="s">
        <v>25</v>
      </c>
      <c r="E1370" s="200" t="n">
        <v>0.071</v>
      </c>
      <c r="F1370" s="201" t="n">
        <v>17.45</v>
      </c>
      <c r="G1370" s="201" t="n">
        <v>1.23</v>
      </c>
      <c r="H1370" s="206"/>
      <c r="I1370" s="206"/>
      <c r="J1370" s="206"/>
      <c r="K1370" s="206"/>
      <c r="L1370" s="206"/>
      <c r="M1370" s="206"/>
      <c r="N1370" s="206"/>
      <c r="O1370" s="206"/>
      <c r="P1370" s="206"/>
      <c r="Q1370" s="206"/>
      <c r="R1370" s="206"/>
      <c r="S1370" s="206"/>
      <c r="T1370" s="206"/>
      <c r="U1370" s="206"/>
      <c r="V1370" s="206"/>
      <c r="W1370" s="206"/>
      <c r="X1370" s="206"/>
      <c r="Y1370" s="206"/>
      <c r="Z1370" s="206"/>
    </row>
    <row r="1371" customFormat="false" ht="15" hidden="false" customHeight="false" outlineLevel="0" collapsed="false">
      <c r="A1371" s="198" t="s">
        <v>1040</v>
      </c>
      <c r="B1371" s="199" t="s">
        <v>1812</v>
      </c>
      <c r="C1371" s="198" t="s">
        <v>1813</v>
      </c>
      <c r="D1371" s="199" t="s">
        <v>25</v>
      </c>
      <c r="E1371" s="200" t="n">
        <v>0.071</v>
      </c>
      <c r="F1371" s="201" t="n">
        <v>21.76</v>
      </c>
      <c r="G1371" s="201" t="n">
        <v>1.54</v>
      </c>
      <c r="H1371" s="206"/>
      <c r="I1371" s="206"/>
      <c r="J1371" s="206"/>
      <c r="K1371" s="206"/>
      <c r="L1371" s="206"/>
      <c r="M1371" s="206"/>
      <c r="N1371" s="206"/>
      <c r="O1371" s="206"/>
      <c r="P1371" s="206"/>
      <c r="Q1371" s="206"/>
      <c r="R1371" s="206"/>
      <c r="S1371" s="206"/>
      <c r="T1371" s="206"/>
      <c r="U1371" s="206"/>
      <c r="V1371" s="206"/>
      <c r="W1371" s="206"/>
      <c r="X1371" s="206"/>
      <c r="Y1371" s="206"/>
      <c r="Z1371" s="206"/>
    </row>
    <row r="1372" customFormat="false" ht="15" hidden="false" customHeight="false" outlineLevel="0" collapsed="false">
      <c r="A1372" s="202" t="s">
        <v>1043</v>
      </c>
      <c r="B1372" s="203" t="s">
        <v>2070</v>
      </c>
      <c r="C1372" s="202" t="s">
        <v>2071</v>
      </c>
      <c r="D1372" s="203" t="s">
        <v>7</v>
      </c>
      <c r="E1372" s="204" t="n">
        <v>0.009</v>
      </c>
      <c r="F1372" s="205" t="n">
        <v>59.63</v>
      </c>
      <c r="G1372" s="205" t="n">
        <v>0.53</v>
      </c>
      <c r="H1372" s="206"/>
      <c r="I1372" s="206"/>
      <c r="J1372" s="206"/>
      <c r="K1372" s="206"/>
      <c r="L1372" s="206"/>
      <c r="M1372" s="206"/>
      <c r="N1372" s="206"/>
      <c r="O1372" s="206"/>
      <c r="P1372" s="206"/>
      <c r="Q1372" s="206"/>
      <c r="R1372" s="206"/>
      <c r="S1372" s="206"/>
      <c r="T1372" s="206"/>
      <c r="U1372" s="206"/>
      <c r="V1372" s="206"/>
      <c r="W1372" s="206"/>
      <c r="X1372" s="206"/>
      <c r="Y1372" s="206"/>
      <c r="Z1372" s="206"/>
    </row>
    <row r="1373" customFormat="false" ht="15" hidden="false" customHeight="false" outlineLevel="0" collapsed="false">
      <c r="A1373" s="202" t="s">
        <v>1043</v>
      </c>
      <c r="B1373" s="203" t="s">
        <v>2074</v>
      </c>
      <c r="C1373" s="202" t="s">
        <v>2075</v>
      </c>
      <c r="D1373" s="203" t="s">
        <v>7</v>
      </c>
      <c r="E1373" s="204" t="n">
        <v>0.036</v>
      </c>
      <c r="F1373" s="205" t="n">
        <v>2.06</v>
      </c>
      <c r="G1373" s="205" t="n">
        <v>0.07</v>
      </c>
      <c r="H1373" s="206"/>
      <c r="I1373" s="206"/>
      <c r="J1373" s="206"/>
      <c r="K1373" s="206"/>
      <c r="L1373" s="206"/>
      <c r="M1373" s="206"/>
      <c r="N1373" s="206"/>
      <c r="O1373" s="206"/>
      <c r="P1373" s="206"/>
      <c r="Q1373" s="206"/>
      <c r="R1373" s="206"/>
      <c r="S1373" s="206"/>
      <c r="T1373" s="206"/>
      <c r="U1373" s="206"/>
      <c r="V1373" s="206"/>
      <c r="W1373" s="206"/>
      <c r="X1373" s="206"/>
      <c r="Y1373" s="206"/>
      <c r="Z1373" s="206"/>
    </row>
    <row r="1374" customFormat="false" ht="15" hidden="false" customHeight="false" outlineLevel="0" collapsed="false">
      <c r="A1374" s="202" t="s">
        <v>1043</v>
      </c>
      <c r="B1374" s="203" t="s">
        <v>2243</v>
      </c>
      <c r="C1374" s="202" t="s">
        <v>2244</v>
      </c>
      <c r="D1374" s="203" t="s">
        <v>7</v>
      </c>
      <c r="E1374" s="204" t="n">
        <v>1</v>
      </c>
      <c r="F1374" s="205" t="n">
        <v>6.52</v>
      </c>
      <c r="G1374" s="205" t="n">
        <v>6.52</v>
      </c>
      <c r="H1374" s="206"/>
      <c r="I1374" s="206"/>
      <c r="J1374" s="206"/>
      <c r="K1374" s="206"/>
      <c r="L1374" s="206"/>
      <c r="M1374" s="206"/>
      <c r="N1374" s="206"/>
      <c r="O1374" s="206"/>
      <c r="P1374" s="206"/>
      <c r="Q1374" s="206"/>
      <c r="R1374" s="206"/>
      <c r="S1374" s="206"/>
      <c r="T1374" s="206"/>
      <c r="U1374" s="206"/>
      <c r="V1374" s="206"/>
      <c r="W1374" s="206"/>
      <c r="X1374" s="206"/>
      <c r="Y1374" s="206"/>
      <c r="Z1374" s="206"/>
    </row>
    <row r="1375" customFormat="false" ht="15" hidden="false" customHeight="false" outlineLevel="0" collapsed="false">
      <c r="A1375" s="202" t="s">
        <v>1043</v>
      </c>
      <c r="B1375" s="203" t="s">
        <v>2076</v>
      </c>
      <c r="C1375" s="202" t="s">
        <v>2077</v>
      </c>
      <c r="D1375" s="203" t="s">
        <v>7</v>
      </c>
      <c r="E1375" s="204" t="n">
        <v>0.011</v>
      </c>
      <c r="F1375" s="205" t="n">
        <v>67.56</v>
      </c>
      <c r="G1375" s="205" t="n">
        <v>0.74</v>
      </c>
      <c r="H1375" s="206"/>
      <c r="I1375" s="206"/>
      <c r="J1375" s="206"/>
      <c r="K1375" s="206"/>
      <c r="L1375" s="206"/>
      <c r="M1375" s="206"/>
      <c r="N1375" s="206"/>
      <c r="O1375" s="206"/>
      <c r="P1375" s="206"/>
      <c r="Q1375" s="206"/>
      <c r="R1375" s="206"/>
      <c r="S1375" s="206"/>
      <c r="T1375" s="206"/>
      <c r="U1375" s="206"/>
      <c r="V1375" s="206"/>
      <c r="W1375" s="206"/>
      <c r="X1375" s="206"/>
      <c r="Y1375" s="206"/>
      <c r="Z1375" s="206"/>
    </row>
    <row r="1376" customFormat="false" ht="15" hidden="false" customHeight="false" outlineLevel="0" collapsed="false">
      <c r="A1376" s="193"/>
      <c r="B1376" s="194"/>
      <c r="C1376" s="193"/>
      <c r="D1376" s="193"/>
      <c r="E1376" s="195"/>
      <c r="F1376" s="196"/>
      <c r="G1376" s="196"/>
      <c r="H1376" s="206"/>
      <c r="I1376" s="206"/>
      <c r="J1376" s="206"/>
      <c r="K1376" s="206"/>
      <c r="L1376" s="206"/>
      <c r="M1376" s="206"/>
      <c r="N1376" s="206"/>
      <c r="O1376" s="206"/>
      <c r="P1376" s="206"/>
      <c r="Q1376" s="206"/>
      <c r="R1376" s="206"/>
      <c r="S1376" s="206"/>
      <c r="T1376" s="206"/>
      <c r="U1376" s="206"/>
      <c r="V1376" s="206"/>
      <c r="W1376" s="206"/>
      <c r="X1376" s="206"/>
      <c r="Y1376" s="206"/>
      <c r="Z1376" s="206"/>
    </row>
    <row r="1377" customFormat="false" ht="15" hidden="false" customHeight="false" outlineLevel="0" collapsed="false">
      <c r="A1377" s="183" t="s">
        <v>2245</v>
      </c>
      <c r="B1377" s="184" t="s">
        <v>1028</v>
      </c>
      <c r="C1377" s="183" t="s">
        <v>1029</v>
      </c>
      <c r="D1377" s="184" t="s">
        <v>1030</v>
      </c>
      <c r="E1377" s="185" t="s">
        <v>1031</v>
      </c>
      <c r="F1377" s="197" t="s">
        <v>1032</v>
      </c>
      <c r="G1377" s="197" t="s">
        <v>1033</v>
      </c>
      <c r="H1377" s="206"/>
      <c r="I1377" s="206"/>
      <c r="J1377" s="206"/>
      <c r="K1377" s="206"/>
      <c r="L1377" s="206"/>
      <c r="M1377" s="206"/>
      <c r="N1377" s="206"/>
      <c r="O1377" s="206"/>
      <c r="P1377" s="206"/>
      <c r="Q1377" s="206"/>
      <c r="R1377" s="206"/>
      <c r="S1377" s="206"/>
      <c r="T1377" s="206"/>
      <c r="U1377" s="206"/>
      <c r="V1377" s="206"/>
      <c r="W1377" s="206"/>
      <c r="X1377" s="206"/>
      <c r="Y1377" s="206"/>
      <c r="Z1377" s="206"/>
    </row>
    <row r="1378" customFormat="false" ht="15" hidden="false" customHeight="false" outlineLevel="0" collapsed="false">
      <c r="A1378" s="189" t="s">
        <v>1034</v>
      </c>
      <c r="B1378" s="190" t="s">
        <v>2246</v>
      </c>
      <c r="C1378" s="189" t="s">
        <v>496</v>
      </c>
      <c r="D1378" s="190" t="s">
        <v>7</v>
      </c>
      <c r="E1378" s="191" t="n">
        <v>1</v>
      </c>
      <c r="F1378" s="192" t="n">
        <v>23.63</v>
      </c>
      <c r="G1378" s="192" t="n">
        <v>23.63</v>
      </c>
      <c r="H1378" s="206"/>
      <c r="I1378" s="206"/>
      <c r="J1378" s="206"/>
      <c r="K1378" s="206"/>
      <c r="L1378" s="206"/>
      <c r="M1378" s="206"/>
      <c r="N1378" s="206"/>
      <c r="O1378" s="206"/>
      <c r="P1378" s="206"/>
      <c r="Q1378" s="206"/>
      <c r="R1378" s="206"/>
      <c r="S1378" s="206"/>
      <c r="T1378" s="206"/>
      <c r="U1378" s="206"/>
      <c r="V1378" s="206"/>
      <c r="W1378" s="206"/>
      <c r="X1378" s="206"/>
      <c r="Y1378" s="206"/>
      <c r="Z1378" s="206"/>
    </row>
    <row r="1379" customFormat="false" ht="15" hidden="false" customHeight="false" outlineLevel="0" collapsed="false">
      <c r="A1379" s="198" t="s">
        <v>1040</v>
      </c>
      <c r="B1379" s="199" t="s">
        <v>1917</v>
      </c>
      <c r="C1379" s="198" t="s">
        <v>1918</v>
      </c>
      <c r="D1379" s="199" t="s">
        <v>25</v>
      </c>
      <c r="E1379" s="200" t="n">
        <v>0.085</v>
      </c>
      <c r="F1379" s="201" t="n">
        <v>17.45</v>
      </c>
      <c r="G1379" s="201" t="n">
        <v>1.48</v>
      </c>
      <c r="H1379" s="206"/>
      <c r="I1379" s="206"/>
      <c r="J1379" s="206"/>
      <c r="K1379" s="206"/>
      <c r="L1379" s="206"/>
      <c r="M1379" s="206"/>
      <c r="N1379" s="206"/>
      <c r="O1379" s="206"/>
      <c r="P1379" s="206"/>
      <c r="Q1379" s="206"/>
      <c r="R1379" s="206"/>
      <c r="S1379" s="206"/>
      <c r="T1379" s="206"/>
      <c r="U1379" s="206"/>
      <c r="V1379" s="206"/>
      <c r="W1379" s="206"/>
      <c r="X1379" s="206"/>
      <c r="Y1379" s="206"/>
      <c r="Z1379" s="206"/>
    </row>
    <row r="1380" customFormat="false" ht="15" hidden="false" customHeight="false" outlineLevel="0" collapsed="false">
      <c r="A1380" s="198" t="s">
        <v>1040</v>
      </c>
      <c r="B1380" s="199" t="s">
        <v>1812</v>
      </c>
      <c r="C1380" s="198" t="s">
        <v>1813</v>
      </c>
      <c r="D1380" s="199" t="s">
        <v>25</v>
      </c>
      <c r="E1380" s="200" t="n">
        <v>0.085</v>
      </c>
      <c r="F1380" s="201" t="n">
        <v>21.76</v>
      </c>
      <c r="G1380" s="201" t="n">
        <v>1.84</v>
      </c>
      <c r="H1380" s="206"/>
      <c r="I1380" s="206"/>
      <c r="J1380" s="206"/>
      <c r="K1380" s="206"/>
      <c r="L1380" s="206"/>
      <c r="M1380" s="206"/>
      <c r="N1380" s="206"/>
      <c r="O1380" s="206"/>
      <c r="P1380" s="206"/>
      <c r="Q1380" s="206"/>
      <c r="R1380" s="206"/>
      <c r="S1380" s="206"/>
      <c r="T1380" s="206"/>
      <c r="U1380" s="206"/>
      <c r="V1380" s="206"/>
      <c r="W1380" s="206"/>
      <c r="X1380" s="206"/>
      <c r="Y1380" s="206"/>
      <c r="Z1380" s="206"/>
    </row>
    <row r="1381" customFormat="false" ht="15" hidden="false" customHeight="false" outlineLevel="0" collapsed="false">
      <c r="A1381" s="202" t="s">
        <v>1043</v>
      </c>
      <c r="B1381" s="203" t="s">
        <v>2070</v>
      </c>
      <c r="C1381" s="202" t="s">
        <v>2071</v>
      </c>
      <c r="D1381" s="203" t="s">
        <v>7</v>
      </c>
      <c r="E1381" s="204" t="n">
        <v>0.024</v>
      </c>
      <c r="F1381" s="205" t="n">
        <v>59.63</v>
      </c>
      <c r="G1381" s="205" t="n">
        <v>1.43</v>
      </c>
      <c r="H1381" s="206"/>
      <c r="I1381" s="206"/>
      <c r="J1381" s="206"/>
      <c r="K1381" s="206"/>
      <c r="L1381" s="206"/>
      <c r="M1381" s="206"/>
      <c r="N1381" s="206"/>
      <c r="O1381" s="206"/>
      <c r="P1381" s="206"/>
      <c r="Q1381" s="206"/>
      <c r="R1381" s="206"/>
      <c r="S1381" s="206"/>
      <c r="T1381" s="206"/>
      <c r="U1381" s="206"/>
      <c r="V1381" s="206"/>
      <c r="W1381" s="206"/>
      <c r="X1381" s="206"/>
      <c r="Y1381" s="206"/>
      <c r="Z1381" s="206"/>
    </row>
    <row r="1382" customFormat="false" ht="15" hidden="false" customHeight="false" outlineLevel="0" collapsed="false">
      <c r="A1382" s="202" t="s">
        <v>1043</v>
      </c>
      <c r="B1382" s="203" t="s">
        <v>2074</v>
      </c>
      <c r="C1382" s="202" t="s">
        <v>2075</v>
      </c>
      <c r="D1382" s="203" t="s">
        <v>7</v>
      </c>
      <c r="E1382" s="204" t="n">
        <v>0.028</v>
      </c>
      <c r="F1382" s="205" t="n">
        <v>2.06</v>
      </c>
      <c r="G1382" s="205" t="n">
        <v>0.05</v>
      </c>
      <c r="H1382" s="206"/>
      <c r="I1382" s="206"/>
      <c r="J1382" s="206"/>
      <c r="K1382" s="206"/>
      <c r="L1382" s="206"/>
      <c r="M1382" s="206"/>
      <c r="N1382" s="206"/>
      <c r="O1382" s="206"/>
      <c r="P1382" s="206"/>
      <c r="Q1382" s="206"/>
      <c r="R1382" s="206"/>
      <c r="S1382" s="206"/>
      <c r="T1382" s="206"/>
      <c r="U1382" s="206"/>
      <c r="V1382" s="206"/>
      <c r="W1382" s="206"/>
      <c r="X1382" s="206"/>
      <c r="Y1382" s="206"/>
      <c r="Z1382" s="206"/>
    </row>
    <row r="1383" customFormat="false" ht="15" hidden="false" customHeight="false" outlineLevel="0" collapsed="false">
      <c r="A1383" s="202" t="s">
        <v>1043</v>
      </c>
      <c r="B1383" s="203" t="s">
        <v>2247</v>
      </c>
      <c r="C1383" s="202" t="s">
        <v>2248</v>
      </c>
      <c r="D1383" s="203" t="s">
        <v>7</v>
      </c>
      <c r="E1383" s="204" t="n">
        <v>1</v>
      </c>
      <c r="F1383" s="205" t="n">
        <v>16.81</v>
      </c>
      <c r="G1383" s="205" t="n">
        <v>16.81</v>
      </c>
      <c r="H1383" s="206"/>
      <c r="I1383" s="206"/>
      <c r="J1383" s="206"/>
      <c r="K1383" s="206"/>
      <c r="L1383" s="206"/>
      <c r="M1383" s="206"/>
      <c r="N1383" s="206"/>
      <c r="O1383" s="206"/>
      <c r="P1383" s="206"/>
      <c r="Q1383" s="206"/>
      <c r="R1383" s="206"/>
      <c r="S1383" s="206"/>
      <c r="T1383" s="206"/>
      <c r="U1383" s="206"/>
      <c r="V1383" s="206"/>
      <c r="W1383" s="206"/>
      <c r="X1383" s="206"/>
      <c r="Y1383" s="206"/>
      <c r="Z1383" s="206"/>
    </row>
    <row r="1384" customFormat="false" ht="15" hidden="false" customHeight="false" outlineLevel="0" collapsed="false">
      <c r="A1384" s="202" t="s">
        <v>1043</v>
      </c>
      <c r="B1384" s="203" t="s">
        <v>2076</v>
      </c>
      <c r="C1384" s="202" t="s">
        <v>2077</v>
      </c>
      <c r="D1384" s="203" t="s">
        <v>7</v>
      </c>
      <c r="E1384" s="204" t="n">
        <v>0.03</v>
      </c>
      <c r="F1384" s="205" t="n">
        <v>67.56</v>
      </c>
      <c r="G1384" s="205" t="n">
        <v>2.02</v>
      </c>
      <c r="H1384" s="206"/>
      <c r="I1384" s="206"/>
      <c r="J1384" s="206"/>
      <c r="K1384" s="206"/>
      <c r="L1384" s="206"/>
      <c r="M1384" s="206"/>
      <c r="N1384" s="206"/>
      <c r="O1384" s="206"/>
      <c r="P1384" s="206"/>
      <c r="Q1384" s="206"/>
      <c r="R1384" s="206"/>
      <c r="S1384" s="206"/>
      <c r="T1384" s="206"/>
      <c r="U1384" s="206"/>
      <c r="V1384" s="206"/>
      <c r="W1384" s="206"/>
      <c r="X1384" s="206"/>
      <c r="Y1384" s="206"/>
      <c r="Z1384" s="206"/>
    </row>
    <row r="1385" customFormat="false" ht="15" hidden="false" customHeight="false" outlineLevel="0" collapsed="false">
      <c r="A1385" s="193"/>
      <c r="B1385" s="194"/>
      <c r="C1385" s="193"/>
      <c r="D1385" s="193"/>
      <c r="E1385" s="195"/>
      <c r="F1385" s="196"/>
      <c r="G1385" s="196"/>
      <c r="H1385" s="206"/>
      <c r="I1385" s="206"/>
      <c r="J1385" s="206"/>
      <c r="K1385" s="206"/>
      <c r="L1385" s="206"/>
      <c r="M1385" s="206"/>
      <c r="N1385" s="206"/>
      <c r="O1385" s="206"/>
      <c r="P1385" s="206"/>
      <c r="Q1385" s="206"/>
      <c r="R1385" s="206"/>
      <c r="S1385" s="206"/>
      <c r="T1385" s="206"/>
      <c r="U1385" s="206"/>
      <c r="V1385" s="206"/>
      <c r="W1385" s="206"/>
      <c r="X1385" s="206"/>
      <c r="Y1385" s="206"/>
      <c r="Z1385" s="206"/>
    </row>
    <row r="1386" customFormat="false" ht="15" hidden="false" customHeight="false" outlineLevel="0" collapsed="false">
      <c r="A1386" s="183" t="s">
        <v>2249</v>
      </c>
      <c r="B1386" s="184" t="s">
        <v>1028</v>
      </c>
      <c r="C1386" s="183" t="s">
        <v>1029</v>
      </c>
      <c r="D1386" s="184" t="s">
        <v>1030</v>
      </c>
      <c r="E1386" s="185" t="s">
        <v>1031</v>
      </c>
      <c r="F1386" s="197" t="s">
        <v>1032</v>
      </c>
      <c r="G1386" s="197" t="s">
        <v>1033</v>
      </c>
      <c r="H1386" s="206"/>
      <c r="I1386" s="206"/>
      <c r="J1386" s="206"/>
      <c r="K1386" s="206"/>
      <c r="L1386" s="206"/>
      <c r="M1386" s="206"/>
      <c r="N1386" s="206"/>
      <c r="O1386" s="206"/>
      <c r="P1386" s="206"/>
      <c r="Q1386" s="206"/>
      <c r="R1386" s="206"/>
      <c r="S1386" s="206"/>
      <c r="T1386" s="206"/>
      <c r="U1386" s="206"/>
      <c r="V1386" s="206"/>
      <c r="W1386" s="206"/>
      <c r="X1386" s="206"/>
      <c r="Y1386" s="206"/>
      <c r="Z1386" s="206"/>
    </row>
    <row r="1387" customFormat="false" ht="15" hidden="false" customHeight="false" outlineLevel="0" collapsed="false">
      <c r="A1387" s="189" t="s">
        <v>1034</v>
      </c>
      <c r="B1387" s="190" t="s">
        <v>2250</v>
      </c>
      <c r="C1387" s="189" t="s">
        <v>498</v>
      </c>
      <c r="D1387" s="190" t="s">
        <v>7</v>
      </c>
      <c r="E1387" s="191" t="n">
        <v>1</v>
      </c>
      <c r="F1387" s="192" t="n">
        <v>17.59</v>
      </c>
      <c r="G1387" s="192" t="n">
        <v>17.59</v>
      </c>
      <c r="H1387" s="206"/>
      <c r="I1387" s="206"/>
      <c r="J1387" s="206"/>
      <c r="K1387" s="206"/>
      <c r="L1387" s="206"/>
      <c r="M1387" s="206"/>
      <c r="N1387" s="206"/>
      <c r="O1387" s="206"/>
      <c r="P1387" s="206"/>
      <c r="Q1387" s="206"/>
      <c r="R1387" s="206"/>
      <c r="S1387" s="206"/>
      <c r="T1387" s="206"/>
      <c r="U1387" s="206"/>
      <c r="V1387" s="206"/>
      <c r="W1387" s="206"/>
      <c r="X1387" s="206"/>
      <c r="Y1387" s="206"/>
      <c r="Z1387" s="206"/>
    </row>
    <row r="1388" customFormat="false" ht="15" hidden="false" customHeight="false" outlineLevel="0" collapsed="false">
      <c r="A1388" s="198" t="s">
        <v>1040</v>
      </c>
      <c r="B1388" s="199" t="s">
        <v>1917</v>
      </c>
      <c r="C1388" s="198" t="s">
        <v>1918</v>
      </c>
      <c r="D1388" s="199" t="s">
        <v>25</v>
      </c>
      <c r="E1388" s="200" t="n">
        <v>0.108</v>
      </c>
      <c r="F1388" s="201" t="n">
        <v>17.45</v>
      </c>
      <c r="G1388" s="201" t="n">
        <v>1.88</v>
      </c>
      <c r="H1388" s="206"/>
      <c r="I1388" s="206"/>
      <c r="J1388" s="206"/>
      <c r="K1388" s="206"/>
      <c r="L1388" s="206"/>
      <c r="M1388" s="206"/>
      <c r="N1388" s="206"/>
      <c r="O1388" s="206"/>
      <c r="P1388" s="206"/>
      <c r="Q1388" s="206"/>
      <c r="R1388" s="206"/>
      <c r="S1388" s="206"/>
      <c r="T1388" s="206"/>
      <c r="U1388" s="206"/>
      <c r="V1388" s="206"/>
      <c r="W1388" s="206"/>
      <c r="X1388" s="206"/>
      <c r="Y1388" s="206"/>
      <c r="Z1388" s="206"/>
    </row>
    <row r="1389" customFormat="false" ht="15" hidden="false" customHeight="false" outlineLevel="0" collapsed="false">
      <c r="A1389" s="198" t="s">
        <v>1040</v>
      </c>
      <c r="B1389" s="199" t="s">
        <v>1812</v>
      </c>
      <c r="C1389" s="198" t="s">
        <v>1813</v>
      </c>
      <c r="D1389" s="199" t="s">
        <v>25</v>
      </c>
      <c r="E1389" s="200" t="n">
        <v>0.108</v>
      </c>
      <c r="F1389" s="201" t="n">
        <v>21.76</v>
      </c>
      <c r="G1389" s="201" t="n">
        <v>2.35</v>
      </c>
      <c r="H1389" s="206"/>
      <c r="I1389" s="206"/>
      <c r="J1389" s="206"/>
      <c r="K1389" s="206"/>
      <c r="L1389" s="206"/>
      <c r="M1389" s="206"/>
      <c r="N1389" s="206"/>
      <c r="O1389" s="206"/>
      <c r="P1389" s="206"/>
      <c r="Q1389" s="206"/>
      <c r="R1389" s="206"/>
      <c r="S1389" s="206"/>
      <c r="T1389" s="206"/>
      <c r="U1389" s="206"/>
      <c r="V1389" s="206"/>
      <c r="W1389" s="206"/>
      <c r="X1389" s="206"/>
      <c r="Y1389" s="206"/>
      <c r="Z1389" s="206"/>
    </row>
    <row r="1390" customFormat="false" ht="15" hidden="false" customHeight="false" outlineLevel="0" collapsed="false">
      <c r="A1390" s="202" t="s">
        <v>1043</v>
      </c>
      <c r="B1390" s="203" t="s">
        <v>2070</v>
      </c>
      <c r="C1390" s="202" t="s">
        <v>2071</v>
      </c>
      <c r="D1390" s="203" t="s">
        <v>7</v>
      </c>
      <c r="E1390" s="204" t="n">
        <v>0.018</v>
      </c>
      <c r="F1390" s="205" t="n">
        <v>59.63</v>
      </c>
      <c r="G1390" s="205" t="n">
        <v>1.07</v>
      </c>
      <c r="H1390" s="206"/>
      <c r="I1390" s="206"/>
      <c r="J1390" s="206"/>
      <c r="K1390" s="206"/>
      <c r="L1390" s="206"/>
      <c r="M1390" s="206"/>
      <c r="N1390" s="206"/>
      <c r="O1390" s="206"/>
      <c r="P1390" s="206"/>
      <c r="Q1390" s="206"/>
      <c r="R1390" s="206"/>
      <c r="S1390" s="206"/>
      <c r="T1390" s="206"/>
      <c r="U1390" s="206"/>
      <c r="V1390" s="206"/>
      <c r="W1390" s="206"/>
      <c r="X1390" s="206"/>
      <c r="Y1390" s="206"/>
      <c r="Z1390" s="206"/>
    </row>
    <row r="1391" customFormat="false" ht="15" hidden="false" customHeight="false" outlineLevel="0" collapsed="false">
      <c r="A1391" s="202" t="s">
        <v>1043</v>
      </c>
      <c r="B1391" s="203" t="s">
        <v>2251</v>
      </c>
      <c r="C1391" s="202" t="s">
        <v>2252</v>
      </c>
      <c r="D1391" s="203" t="s">
        <v>7</v>
      </c>
      <c r="E1391" s="204" t="n">
        <v>1</v>
      </c>
      <c r="F1391" s="205" t="n">
        <v>2.06</v>
      </c>
      <c r="G1391" s="205" t="n">
        <v>0.04</v>
      </c>
      <c r="H1391" s="206"/>
      <c r="I1391" s="206"/>
      <c r="J1391" s="206"/>
      <c r="K1391" s="206"/>
      <c r="L1391" s="206"/>
      <c r="M1391" s="206"/>
      <c r="N1391" s="206"/>
      <c r="O1391" s="206"/>
      <c r="P1391" s="206"/>
      <c r="Q1391" s="206"/>
      <c r="R1391" s="206"/>
      <c r="S1391" s="206"/>
      <c r="T1391" s="206"/>
      <c r="U1391" s="206"/>
      <c r="V1391" s="206"/>
      <c r="W1391" s="206"/>
      <c r="X1391" s="206"/>
      <c r="Y1391" s="206"/>
      <c r="Z1391" s="206"/>
    </row>
    <row r="1392" customFormat="false" ht="15" hidden="false" customHeight="false" outlineLevel="0" collapsed="false">
      <c r="A1392" s="202" t="s">
        <v>1043</v>
      </c>
      <c r="B1392" s="203" t="s">
        <v>2074</v>
      </c>
      <c r="C1392" s="202" t="s">
        <v>2075</v>
      </c>
      <c r="D1392" s="203" t="s">
        <v>7</v>
      </c>
      <c r="E1392" s="204" t="n">
        <v>0.024</v>
      </c>
      <c r="F1392" s="205" t="n">
        <v>10.77</v>
      </c>
      <c r="G1392" s="205" t="n">
        <v>10.77</v>
      </c>
      <c r="H1392" s="206"/>
      <c r="I1392" s="206"/>
      <c r="J1392" s="206"/>
      <c r="K1392" s="206"/>
      <c r="L1392" s="206"/>
      <c r="M1392" s="206"/>
      <c r="N1392" s="206"/>
      <c r="O1392" s="206"/>
      <c r="P1392" s="206"/>
      <c r="Q1392" s="206"/>
      <c r="R1392" s="206"/>
      <c r="S1392" s="206"/>
      <c r="T1392" s="206"/>
      <c r="U1392" s="206"/>
      <c r="V1392" s="206"/>
      <c r="W1392" s="206"/>
      <c r="X1392" s="206"/>
      <c r="Y1392" s="206"/>
      <c r="Z1392" s="206"/>
    </row>
    <row r="1393" customFormat="false" ht="15" hidden="false" customHeight="false" outlineLevel="0" collapsed="false">
      <c r="A1393" s="202" t="s">
        <v>1043</v>
      </c>
      <c r="B1393" s="203" t="s">
        <v>2076</v>
      </c>
      <c r="C1393" s="202" t="s">
        <v>2077</v>
      </c>
      <c r="D1393" s="203" t="s">
        <v>7</v>
      </c>
      <c r="E1393" s="204" t="n">
        <v>0.022</v>
      </c>
      <c r="F1393" s="205" t="n">
        <v>67.56</v>
      </c>
      <c r="G1393" s="205" t="n">
        <v>1.48</v>
      </c>
      <c r="H1393" s="206"/>
      <c r="I1393" s="206"/>
      <c r="J1393" s="206"/>
      <c r="K1393" s="206"/>
      <c r="L1393" s="206"/>
      <c r="M1393" s="206"/>
      <c r="N1393" s="206"/>
      <c r="O1393" s="206"/>
      <c r="P1393" s="206"/>
      <c r="Q1393" s="206"/>
      <c r="R1393" s="206"/>
      <c r="S1393" s="206"/>
      <c r="T1393" s="206"/>
      <c r="U1393" s="206"/>
      <c r="V1393" s="206"/>
      <c r="W1393" s="206"/>
      <c r="X1393" s="206"/>
      <c r="Y1393" s="206"/>
      <c r="Z1393" s="206"/>
    </row>
    <row r="1394" customFormat="false" ht="15" hidden="false" customHeight="false" outlineLevel="0" collapsed="false">
      <c r="A1394" s="193"/>
      <c r="B1394" s="194"/>
      <c r="C1394" s="193"/>
      <c r="D1394" s="193"/>
      <c r="E1394" s="195"/>
      <c r="F1394" s="196"/>
      <c r="G1394" s="196"/>
      <c r="H1394" s="206"/>
      <c r="I1394" s="206"/>
      <c r="J1394" s="206"/>
      <c r="K1394" s="206"/>
      <c r="L1394" s="206"/>
      <c r="M1394" s="206"/>
      <c r="N1394" s="206"/>
      <c r="O1394" s="206"/>
      <c r="P1394" s="206"/>
      <c r="Q1394" s="206"/>
      <c r="R1394" s="206"/>
      <c r="S1394" s="206"/>
      <c r="T1394" s="206"/>
      <c r="U1394" s="206"/>
      <c r="V1394" s="206"/>
      <c r="W1394" s="206"/>
      <c r="X1394" s="206"/>
      <c r="Y1394" s="206"/>
      <c r="Z1394" s="206"/>
    </row>
    <row r="1395" customFormat="false" ht="15" hidden="false" customHeight="false" outlineLevel="0" collapsed="false">
      <c r="A1395" s="183" t="s">
        <v>2253</v>
      </c>
      <c r="B1395" s="184" t="s">
        <v>1028</v>
      </c>
      <c r="C1395" s="183" t="s">
        <v>1029</v>
      </c>
      <c r="D1395" s="184" t="s">
        <v>1030</v>
      </c>
      <c r="E1395" s="185" t="s">
        <v>1031</v>
      </c>
      <c r="F1395" s="197" t="s">
        <v>1032</v>
      </c>
      <c r="G1395" s="197" t="s">
        <v>1033</v>
      </c>
      <c r="H1395" s="206"/>
      <c r="I1395" s="206"/>
      <c r="J1395" s="206"/>
      <c r="K1395" s="206"/>
      <c r="L1395" s="206"/>
      <c r="M1395" s="206"/>
      <c r="N1395" s="206"/>
      <c r="O1395" s="206"/>
      <c r="P1395" s="206"/>
      <c r="Q1395" s="206"/>
      <c r="R1395" s="206"/>
      <c r="S1395" s="206"/>
      <c r="T1395" s="206"/>
      <c r="U1395" s="206"/>
      <c r="V1395" s="206"/>
      <c r="W1395" s="206"/>
      <c r="X1395" s="206"/>
      <c r="Y1395" s="206"/>
      <c r="Z1395" s="206"/>
    </row>
    <row r="1396" customFormat="false" ht="15" hidden="false" customHeight="false" outlineLevel="0" collapsed="false">
      <c r="A1396" s="189" t="s">
        <v>1034</v>
      </c>
      <c r="B1396" s="190" t="s">
        <v>2254</v>
      </c>
      <c r="C1396" s="189" t="s">
        <v>2255</v>
      </c>
      <c r="D1396" s="190" t="s">
        <v>7</v>
      </c>
      <c r="E1396" s="191" t="n">
        <v>1</v>
      </c>
      <c r="F1396" s="192" t="n">
        <v>49.34</v>
      </c>
      <c r="G1396" s="192" t="n">
        <v>49.34</v>
      </c>
      <c r="H1396" s="206"/>
      <c r="I1396" s="206"/>
      <c r="J1396" s="206"/>
      <c r="K1396" s="206"/>
      <c r="L1396" s="206"/>
      <c r="M1396" s="206"/>
      <c r="N1396" s="206"/>
      <c r="O1396" s="206"/>
      <c r="P1396" s="206"/>
      <c r="Q1396" s="206"/>
      <c r="R1396" s="206"/>
      <c r="S1396" s="206"/>
      <c r="T1396" s="206"/>
      <c r="U1396" s="206"/>
      <c r="V1396" s="206"/>
      <c r="W1396" s="206"/>
      <c r="X1396" s="206"/>
      <c r="Y1396" s="206"/>
      <c r="Z1396" s="206"/>
    </row>
    <row r="1397" customFormat="false" ht="15" hidden="false" customHeight="false" outlineLevel="0" collapsed="false">
      <c r="A1397" s="198" t="s">
        <v>1040</v>
      </c>
      <c r="B1397" s="199" t="s">
        <v>1812</v>
      </c>
      <c r="C1397" s="198" t="s">
        <v>1813</v>
      </c>
      <c r="D1397" s="199" t="s">
        <v>25</v>
      </c>
      <c r="E1397" s="200" t="n">
        <v>0.1525</v>
      </c>
      <c r="F1397" s="201" t="n">
        <v>21.76</v>
      </c>
      <c r="G1397" s="201" t="n">
        <v>3.31</v>
      </c>
      <c r="H1397" s="206"/>
      <c r="I1397" s="206"/>
      <c r="J1397" s="206"/>
      <c r="K1397" s="206"/>
      <c r="L1397" s="206"/>
      <c r="M1397" s="206"/>
      <c r="N1397" s="206"/>
      <c r="O1397" s="206"/>
      <c r="P1397" s="206"/>
      <c r="Q1397" s="206"/>
      <c r="R1397" s="206"/>
      <c r="S1397" s="206"/>
      <c r="T1397" s="206"/>
      <c r="U1397" s="206"/>
      <c r="V1397" s="206"/>
      <c r="W1397" s="206"/>
      <c r="X1397" s="206"/>
      <c r="Y1397" s="206"/>
      <c r="Z1397" s="206"/>
    </row>
    <row r="1398" customFormat="false" ht="15" hidden="false" customHeight="false" outlineLevel="0" collapsed="false">
      <c r="A1398" s="198" t="s">
        <v>1040</v>
      </c>
      <c r="B1398" s="199" t="s">
        <v>1274</v>
      </c>
      <c r="C1398" s="198" t="s">
        <v>1249</v>
      </c>
      <c r="D1398" s="199" t="s">
        <v>25</v>
      </c>
      <c r="E1398" s="200" t="n">
        <v>0.0481</v>
      </c>
      <c r="F1398" s="201" t="n">
        <v>16.21</v>
      </c>
      <c r="G1398" s="201" t="n">
        <v>0.77</v>
      </c>
      <c r="H1398" s="206"/>
      <c r="I1398" s="206"/>
      <c r="J1398" s="206"/>
      <c r="K1398" s="206"/>
      <c r="L1398" s="206"/>
      <c r="M1398" s="206"/>
      <c r="N1398" s="206"/>
      <c r="O1398" s="206"/>
      <c r="P1398" s="206"/>
      <c r="Q1398" s="206"/>
      <c r="R1398" s="206"/>
      <c r="S1398" s="206"/>
      <c r="T1398" s="206"/>
      <c r="U1398" s="206"/>
      <c r="V1398" s="206"/>
      <c r="W1398" s="206"/>
      <c r="X1398" s="206"/>
      <c r="Y1398" s="206"/>
      <c r="Z1398" s="206"/>
    </row>
    <row r="1399" customFormat="false" ht="15" hidden="false" customHeight="false" outlineLevel="0" collapsed="false">
      <c r="A1399" s="202" t="s">
        <v>1043</v>
      </c>
      <c r="B1399" s="203" t="s">
        <v>2256</v>
      </c>
      <c r="C1399" s="202" t="s">
        <v>2257</v>
      </c>
      <c r="D1399" s="203" t="s">
        <v>7</v>
      </c>
      <c r="E1399" s="204" t="n">
        <v>1</v>
      </c>
      <c r="F1399" s="205" t="n">
        <v>45.18</v>
      </c>
      <c r="G1399" s="205" t="n">
        <v>45.18</v>
      </c>
      <c r="H1399" s="206"/>
      <c r="I1399" s="206"/>
      <c r="J1399" s="206"/>
      <c r="K1399" s="206"/>
      <c r="L1399" s="206"/>
      <c r="M1399" s="206"/>
      <c r="N1399" s="206"/>
      <c r="O1399" s="206"/>
      <c r="P1399" s="206"/>
      <c r="Q1399" s="206"/>
      <c r="R1399" s="206"/>
      <c r="S1399" s="206"/>
      <c r="T1399" s="206"/>
      <c r="U1399" s="206"/>
      <c r="V1399" s="206"/>
      <c r="W1399" s="206"/>
      <c r="X1399" s="206"/>
      <c r="Y1399" s="206"/>
      <c r="Z1399" s="206"/>
    </row>
    <row r="1400" customFormat="false" ht="15" hidden="false" customHeight="false" outlineLevel="0" collapsed="false">
      <c r="A1400" s="202" t="s">
        <v>1043</v>
      </c>
      <c r="B1400" s="203" t="s">
        <v>2258</v>
      </c>
      <c r="C1400" s="202" t="s">
        <v>2259</v>
      </c>
      <c r="D1400" s="203" t="s">
        <v>7</v>
      </c>
      <c r="E1400" s="204" t="n">
        <v>0.021</v>
      </c>
      <c r="F1400" s="205" t="n">
        <v>3.85</v>
      </c>
      <c r="G1400" s="205" t="n">
        <v>0.08</v>
      </c>
      <c r="H1400" s="206"/>
      <c r="I1400" s="206"/>
      <c r="J1400" s="206"/>
      <c r="K1400" s="206"/>
      <c r="L1400" s="206"/>
      <c r="M1400" s="206"/>
      <c r="N1400" s="206"/>
      <c r="O1400" s="206"/>
      <c r="P1400" s="206"/>
      <c r="Q1400" s="206"/>
      <c r="R1400" s="206"/>
      <c r="S1400" s="206"/>
      <c r="T1400" s="206"/>
      <c r="U1400" s="206"/>
      <c r="V1400" s="206"/>
      <c r="W1400" s="206"/>
      <c r="X1400" s="206"/>
      <c r="Y1400" s="206"/>
      <c r="Z1400" s="206"/>
    </row>
    <row r="1401" customFormat="false" ht="15" hidden="false" customHeight="false" outlineLevel="0" collapsed="false">
      <c r="A1401" s="193"/>
      <c r="B1401" s="194"/>
      <c r="C1401" s="193"/>
      <c r="D1401" s="193"/>
      <c r="E1401" s="195"/>
      <c r="F1401" s="196"/>
      <c r="G1401" s="196"/>
      <c r="H1401" s="206"/>
      <c r="I1401" s="206"/>
      <c r="J1401" s="206"/>
      <c r="K1401" s="206"/>
      <c r="L1401" s="206"/>
      <c r="M1401" s="206"/>
      <c r="N1401" s="206"/>
      <c r="O1401" s="206"/>
      <c r="P1401" s="206"/>
      <c r="Q1401" s="206"/>
      <c r="R1401" s="206"/>
      <c r="S1401" s="206"/>
      <c r="T1401" s="206"/>
      <c r="U1401" s="206"/>
      <c r="V1401" s="206"/>
      <c r="W1401" s="206"/>
      <c r="X1401" s="206"/>
      <c r="Y1401" s="206"/>
      <c r="Z1401" s="206"/>
    </row>
    <row r="1402" customFormat="false" ht="15" hidden="false" customHeight="false" outlineLevel="0" collapsed="false">
      <c r="A1402" s="183" t="s">
        <v>2260</v>
      </c>
      <c r="B1402" s="184" t="s">
        <v>1028</v>
      </c>
      <c r="C1402" s="183" t="s">
        <v>1029</v>
      </c>
      <c r="D1402" s="184" t="s">
        <v>1030</v>
      </c>
      <c r="E1402" s="185" t="s">
        <v>1031</v>
      </c>
      <c r="F1402" s="197" t="s">
        <v>1032</v>
      </c>
      <c r="G1402" s="197" t="s">
        <v>1033</v>
      </c>
      <c r="H1402" s="206"/>
      <c r="I1402" s="206"/>
      <c r="J1402" s="206"/>
      <c r="K1402" s="206"/>
      <c r="L1402" s="206"/>
      <c r="M1402" s="206"/>
      <c r="N1402" s="206"/>
      <c r="O1402" s="206"/>
      <c r="P1402" s="206"/>
      <c r="Q1402" s="206"/>
      <c r="R1402" s="206"/>
      <c r="S1402" s="206"/>
      <c r="T1402" s="206"/>
      <c r="U1402" s="206"/>
      <c r="V1402" s="206"/>
      <c r="W1402" s="206"/>
      <c r="X1402" s="206"/>
      <c r="Y1402" s="206"/>
      <c r="Z1402" s="206"/>
    </row>
    <row r="1403" customFormat="false" ht="15" hidden="false" customHeight="false" outlineLevel="0" collapsed="false">
      <c r="A1403" s="189" t="s">
        <v>1034</v>
      </c>
      <c r="B1403" s="190" t="s">
        <v>2261</v>
      </c>
      <c r="C1403" s="189" t="s">
        <v>2262</v>
      </c>
      <c r="D1403" s="190" t="s">
        <v>1199</v>
      </c>
      <c r="E1403" s="191" t="n">
        <v>1</v>
      </c>
      <c r="F1403" s="192" t="n">
        <v>35628.56</v>
      </c>
      <c r="G1403" s="192" t="n">
        <v>35628.56</v>
      </c>
      <c r="H1403" s="206"/>
      <c r="I1403" s="206"/>
      <c r="J1403" s="206"/>
      <c r="K1403" s="206"/>
      <c r="L1403" s="206"/>
      <c r="M1403" s="206"/>
      <c r="N1403" s="206"/>
      <c r="O1403" s="206"/>
      <c r="P1403" s="206"/>
      <c r="Q1403" s="206"/>
      <c r="R1403" s="206"/>
      <c r="S1403" s="206"/>
      <c r="T1403" s="206"/>
      <c r="U1403" s="206"/>
      <c r="V1403" s="206"/>
      <c r="W1403" s="206"/>
      <c r="X1403" s="206"/>
      <c r="Y1403" s="206"/>
      <c r="Z1403" s="206"/>
    </row>
    <row r="1404" customFormat="false" ht="15" hidden="false" customHeight="true" outlineLevel="0" collapsed="false">
      <c r="A1404" s="183" t="s">
        <v>2263</v>
      </c>
      <c r="B1404" s="184" t="s">
        <v>1028</v>
      </c>
      <c r="C1404" s="183" t="s">
        <v>2264</v>
      </c>
      <c r="D1404" s="209"/>
      <c r="E1404" s="184" t="s">
        <v>2265</v>
      </c>
      <c r="F1404" s="184"/>
      <c r="G1404" s="197" t="s">
        <v>1885</v>
      </c>
      <c r="H1404" s="206"/>
      <c r="I1404" s="206"/>
      <c r="J1404" s="206"/>
      <c r="K1404" s="206"/>
      <c r="L1404" s="206"/>
      <c r="M1404" s="206"/>
      <c r="N1404" s="206"/>
      <c r="O1404" s="206"/>
      <c r="P1404" s="206"/>
      <c r="Q1404" s="206"/>
      <c r="R1404" s="206"/>
      <c r="S1404" s="206"/>
      <c r="T1404" s="206"/>
      <c r="U1404" s="206"/>
      <c r="V1404" s="206"/>
      <c r="W1404" s="206"/>
      <c r="X1404" s="206"/>
      <c r="Y1404" s="206"/>
      <c r="Z1404" s="206"/>
    </row>
    <row r="1405" customFormat="false" ht="15" hidden="false" customHeight="false" outlineLevel="0" collapsed="false">
      <c r="A1405" s="183"/>
      <c r="B1405" s="183"/>
      <c r="C1405" s="183"/>
      <c r="D1405" s="209" t="s">
        <v>2266</v>
      </c>
      <c r="E1405" s="185" t="s">
        <v>2267</v>
      </c>
      <c r="F1405" s="197" t="s">
        <v>2266</v>
      </c>
      <c r="G1405" s="197"/>
      <c r="H1405" s="206"/>
      <c r="I1405" s="206"/>
      <c r="J1405" s="206"/>
      <c r="K1405" s="206"/>
      <c r="L1405" s="206"/>
      <c r="M1405" s="206"/>
      <c r="N1405" s="206"/>
      <c r="O1405" s="206"/>
      <c r="P1405" s="206"/>
      <c r="Q1405" s="206"/>
      <c r="R1405" s="206"/>
      <c r="S1405" s="206"/>
      <c r="T1405" s="206"/>
      <c r="U1405" s="206"/>
      <c r="V1405" s="206"/>
      <c r="W1405" s="206"/>
      <c r="X1405" s="206"/>
      <c r="Y1405" s="206"/>
      <c r="Z1405" s="206"/>
    </row>
    <row r="1406" customFormat="false" ht="15" hidden="false" customHeight="false" outlineLevel="0" collapsed="false">
      <c r="A1406" s="202" t="s">
        <v>1043</v>
      </c>
      <c r="B1406" s="203" t="s">
        <v>2268</v>
      </c>
      <c r="C1406" s="202" t="s">
        <v>2269</v>
      </c>
      <c r="D1406" s="208" t="n">
        <v>0</v>
      </c>
      <c r="E1406" s="204" t="n">
        <v>358.4621</v>
      </c>
      <c r="F1406" s="205" t="n">
        <v>120.2193</v>
      </c>
      <c r="G1406" s="205" t="n">
        <v>358.4621</v>
      </c>
      <c r="H1406" s="206"/>
      <c r="I1406" s="206"/>
      <c r="J1406" s="206"/>
      <c r="K1406" s="206"/>
      <c r="L1406" s="206"/>
      <c r="M1406" s="206"/>
      <c r="N1406" s="206"/>
      <c r="O1406" s="206"/>
      <c r="P1406" s="206"/>
      <c r="Q1406" s="206"/>
      <c r="R1406" s="206"/>
      <c r="S1406" s="206"/>
      <c r="T1406" s="206"/>
      <c r="U1406" s="206"/>
      <c r="V1406" s="206"/>
      <c r="W1406" s="206"/>
      <c r="X1406" s="206"/>
      <c r="Y1406" s="206"/>
      <c r="Z1406" s="206"/>
    </row>
    <row r="1407" customFormat="false" ht="15" hidden="false" customHeight="true" outlineLevel="0" collapsed="false">
      <c r="A1407" s="211"/>
      <c r="B1407" s="211"/>
      <c r="C1407" s="211"/>
      <c r="D1407" s="211" t="s">
        <v>2270</v>
      </c>
      <c r="E1407" s="211"/>
      <c r="F1407" s="211"/>
      <c r="G1407" s="212" t="n">
        <v>321.5448</v>
      </c>
      <c r="H1407" s="206"/>
      <c r="I1407" s="206"/>
      <c r="J1407" s="206"/>
      <c r="K1407" s="206"/>
      <c r="L1407" s="206"/>
      <c r="M1407" s="206"/>
      <c r="N1407" s="206"/>
      <c r="O1407" s="206"/>
      <c r="P1407" s="206"/>
      <c r="Q1407" s="206"/>
      <c r="R1407" s="206"/>
      <c r="S1407" s="206"/>
      <c r="T1407" s="206"/>
      <c r="U1407" s="206"/>
      <c r="V1407" s="206"/>
      <c r="W1407" s="206"/>
      <c r="X1407" s="206"/>
      <c r="Y1407" s="206"/>
      <c r="Z1407" s="206"/>
    </row>
    <row r="1408" customFormat="false" ht="15" hidden="false" customHeight="false" outlineLevel="0" collapsed="false">
      <c r="A1408" s="183" t="s">
        <v>1883</v>
      </c>
      <c r="B1408" s="184" t="s">
        <v>1028</v>
      </c>
      <c r="C1408" s="183" t="s">
        <v>1884</v>
      </c>
      <c r="D1408" s="209"/>
      <c r="E1408" s="209"/>
      <c r="F1408" s="209"/>
      <c r="G1408" s="197" t="s">
        <v>1885</v>
      </c>
      <c r="H1408" s="206"/>
      <c r="I1408" s="206"/>
      <c r="J1408" s="206"/>
      <c r="K1408" s="206"/>
      <c r="L1408" s="206"/>
      <c r="M1408" s="206"/>
      <c r="N1408" s="206"/>
      <c r="O1408" s="206"/>
      <c r="P1408" s="206"/>
      <c r="Q1408" s="206"/>
      <c r="R1408" s="206"/>
      <c r="S1408" s="206"/>
      <c r="T1408" s="206"/>
      <c r="U1408" s="206"/>
      <c r="V1408" s="206"/>
      <c r="W1408" s="206"/>
      <c r="X1408" s="206"/>
      <c r="Y1408" s="206"/>
      <c r="Z1408" s="206"/>
    </row>
    <row r="1409" customFormat="false" ht="15" hidden="false" customHeight="false" outlineLevel="0" collapsed="false">
      <c r="A1409" s="202" t="s">
        <v>1043</v>
      </c>
      <c r="B1409" s="203" t="s">
        <v>2271</v>
      </c>
      <c r="C1409" s="202" t="s">
        <v>2272</v>
      </c>
      <c r="D1409" s="202"/>
      <c r="E1409" s="210"/>
      <c r="F1409" s="205" t="n">
        <v>17.4424</v>
      </c>
      <c r="G1409" s="205" t="n">
        <v>34.8848</v>
      </c>
      <c r="H1409" s="206"/>
      <c r="I1409" s="206"/>
      <c r="J1409" s="206"/>
      <c r="K1409" s="206"/>
      <c r="L1409" s="206"/>
      <c r="M1409" s="206"/>
      <c r="N1409" s="206"/>
      <c r="O1409" s="206"/>
      <c r="P1409" s="206"/>
      <c r="Q1409" s="206"/>
      <c r="R1409" s="206"/>
      <c r="S1409" s="206"/>
      <c r="T1409" s="206"/>
      <c r="U1409" s="206"/>
      <c r="V1409" s="206"/>
      <c r="W1409" s="206"/>
      <c r="X1409" s="206"/>
      <c r="Y1409" s="206"/>
      <c r="Z1409" s="206"/>
    </row>
    <row r="1410" customFormat="false" ht="15" hidden="false" customHeight="true" outlineLevel="0" collapsed="false">
      <c r="A1410" s="183" t="s">
        <v>2273</v>
      </c>
      <c r="B1410" s="184" t="s">
        <v>2274</v>
      </c>
      <c r="C1410" s="183" t="s">
        <v>2275</v>
      </c>
      <c r="D1410" s="209" t="s">
        <v>2276</v>
      </c>
      <c r="E1410" s="209"/>
      <c r="F1410" s="209"/>
      <c r="G1410" s="197" t="s">
        <v>1885</v>
      </c>
      <c r="H1410" s="206"/>
      <c r="I1410" s="206"/>
      <c r="J1410" s="206"/>
      <c r="K1410" s="206"/>
      <c r="L1410" s="206"/>
      <c r="M1410" s="206"/>
      <c r="N1410" s="206"/>
      <c r="O1410" s="206"/>
      <c r="P1410" s="206"/>
      <c r="Q1410" s="206"/>
      <c r="R1410" s="206"/>
      <c r="S1410" s="206"/>
      <c r="T1410" s="206"/>
      <c r="U1410" s="206"/>
      <c r="V1410" s="206"/>
      <c r="W1410" s="206"/>
      <c r="X1410" s="206"/>
      <c r="Y1410" s="206"/>
      <c r="Z1410" s="206"/>
    </row>
    <row r="1411" customFormat="false" ht="15" hidden="false" customHeight="false" outlineLevel="0" collapsed="false">
      <c r="A1411" s="202" t="s">
        <v>1043</v>
      </c>
      <c r="B1411" s="203" t="s">
        <v>2277</v>
      </c>
      <c r="C1411" s="202" t="s">
        <v>2278</v>
      </c>
      <c r="D1411" s="213" t="n">
        <v>30901.2128</v>
      </c>
      <c r="E1411" s="213"/>
      <c r="F1411" s="213"/>
      <c r="G1411" s="205" t="n">
        <v>30901.2128</v>
      </c>
      <c r="H1411" s="206"/>
      <c r="I1411" s="206"/>
      <c r="J1411" s="206"/>
      <c r="K1411" s="206"/>
      <c r="L1411" s="206"/>
      <c r="M1411" s="206"/>
      <c r="N1411" s="206"/>
      <c r="O1411" s="206"/>
      <c r="P1411" s="206"/>
      <c r="Q1411" s="206"/>
      <c r="R1411" s="206"/>
      <c r="S1411" s="206"/>
      <c r="T1411" s="206"/>
      <c r="U1411" s="206"/>
      <c r="V1411" s="206"/>
      <c r="W1411" s="206"/>
      <c r="X1411" s="206"/>
      <c r="Y1411" s="206"/>
      <c r="Z1411" s="206"/>
    </row>
    <row r="1412" customFormat="false" ht="15" hidden="false" customHeight="true" outlineLevel="0" collapsed="false">
      <c r="A1412" s="211"/>
      <c r="B1412" s="211"/>
      <c r="C1412" s="211"/>
      <c r="D1412" s="211" t="s">
        <v>2279</v>
      </c>
      <c r="E1412" s="211"/>
      <c r="F1412" s="211"/>
      <c r="G1412" s="212" t="n">
        <v>29489.1791</v>
      </c>
      <c r="H1412" s="206"/>
      <c r="I1412" s="206"/>
      <c r="J1412" s="206"/>
      <c r="K1412" s="206"/>
      <c r="L1412" s="206"/>
      <c r="M1412" s="206"/>
      <c r="N1412" s="206"/>
      <c r="O1412" s="206"/>
      <c r="P1412" s="206"/>
      <c r="Q1412" s="206"/>
      <c r="R1412" s="206"/>
      <c r="S1412" s="206"/>
      <c r="T1412" s="206"/>
      <c r="U1412" s="206"/>
      <c r="V1412" s="206"/>
      <c r="W1412" s="206"/>
      <c r="X1412" s="206"/>
      <c r="Y1412" s="206"/>
      <c r="Z1412" s="206"/>
    </row>
    <row r="1413" customFormat="false" ht="15" hidden="false" customHeight="true" outlineLevel="0" collapsed="false">
      <c r="A1413" s="183" t="s">
        <v>2280</v>
      </c>
      <c r="B1413" s="184" t="s">
        <v>2274</v>
      </c>
      <c r="C1413" s="183" t="s">
        <v>2281</v>
      </c>
      <c r="D1413" s="209" t="s">
        <v>2276</v>
      </c>
      <c r="E1413" s="209"/>
      <c r="F1413" s="209"/>
      <c r="G1413" s="197" t="s">
        <v>1885</v>
      </c>
      <c r="H1413" s="206"/>
      <c r="I1413" s="206"/>
      <c r="J1413" s="206"/>
      <c r="K1413" s="206"/>
      <c r="L1413" s="206"/>
      <c r="M1413" s="206"/>
      <c r="N1413" s="206"/>
      <c r="O1413" s="206"/>
      <c r="P1413" s="206"/>
      <c r="Q1413" s="206"/>
      <c r="R1413" s="206"/>
      <c r="S1413" s="206"/>
      <c r="T1413" s="206"/>
      <c r="U1413" s="206"/>
      <c r="V1413" s="206"/>
      <c r="W1413" s="206"/>
      <c r="X1413" s="206"/>
      <c r="Y1413" s="206"/>
      <c r="Z1413" s="206"/>
    </row>
    <row r="1414" customFormat="false" ht="15" hidden="false" customHeight="false" outlineLevel="0" collapsed="false">
      <c r="A1414" s="198" t="s">
        <v>2282</v>
      </c>
      <c r="B1414" s="199" t="s">
        <v>2277</v>
      </c>
      <c r="C1414" s="198" t="s">
        <v>2283</v>
      </c>
      <c r="D1414" s="214" t="n">
        <v>11.35</v>
      </c>
      <c r="E1414" s="214"/>
      <c r="F1414" s="214"/>
      <c r="G1414" s="201" t="n">
        <v>2162.3112</v>
      </c>
      <c r="H1414" s="206"/>
      <c r="I1414" s="206"/>
      <c r="J1414" s="206"/>
      <c r="K1414" s="206"/>
      <c r="L1414" s="206"/>
      <c r="M1414" s="206"/>
      <c r="N1414" s="206"/>
      <c r="O1414" s="206"/>
      <c r="P1414" s="206"/>
      <c r="Q1414" s="206"/>
      <c r="R1414" s="206"/>
      <c r="S1414" s="206"/>
      <c r="T1414" s="206"/>
      <c r="U1414" s="206"/>
      <c r="V1414" s="206"/>
      <c r="W1414" s="206"/>
      <c r="X1414" s="206"/>
      <c r="Y1414" s="206"/>
      <c r="Z1414" s="206"/>
    </row>
    <row r="1415" customFormat="false" ht="15" hidden="false" customHeight="false" outlineLevel="0" collapsed="false">
      <c r="A1415" s="198" t="s">
        <v>2282</v>
      </c>
      <c r="B1415" s="199" t="s">
        <v>2277</v>
      </c>
      <c r="C1415" s="198" t="s">
        <v>2284</v>
      </c>
      <c r="D1415" s="214" t="n">
        <v>394.15</v>
      </c>
      <c r="E1415" s="214"/>
      <c r="F1415" s="214"/>
      <c r="G1415" s="201" t="n">
        <v>1042.9209</v>
      </c>
      <c r="H1415" s="206"/>
      <c r="I1415" s="206"/>
      <c r="J1415" s="206"/>
      <c r="K1415" s="206"/>
      <c r="L1415" s="206"/>
      <c r="M1415" s="206"/>
      <c r="N1415" s="206"/>
      <c r="O1415" s="206"/>
      <c r="P1415" s="206"/>
      <c r="Q1415" s="206"/>
      <c r="R1415" s="206"/>
      <c r="S1415" s="206"/>
      <c r="T1415" s="206"/>
      <c r="U1415" s="206"/>
      <c r="V1415" s="206"/>
      <c r="W1415" s="206"/>
      <c r="X1415" s="206"/>
      <c r="Y1415" s="206"/>
      <c r="Z1415" s="206"/>
    </row>
    <row r="1416" customFormat="false" ht="15" hidden="false" customHeight="false" outlineLevel="0" collapsed="false">
      <c r="A1416" s="198" t="s">
        <v>2282</v>
      </c>
      <c r="B1416" s="199" t="s">
        <v>2277</v>
      </c>
      <c r="C1416" s="198" t="s">
        <v>2285</v>
      </c>
      <c r="D1416" s="214" t="n">
        <v>129.39</v>
      </c>
      <c r="E1416" s="214"/>
      <c r="F1416" s="214"/>
      <c r="G1416" s="201" t="n">
        <v>57.061</v>
      </c>
      <c r="H1416" s="206"/>
      <c r="I1416" s="206"/>
      <c r="J1416" s="206"/>
      <c r="K1416" s="206"/>
      <c r="L1416" s="206"/>
      <c r="M1416" s="206"/>
      <c r="N1416" s="206"/>
      <c r="O1416" s="206"/>
      <c r="P1416" s="206"/>
      <c r="Q1416" s="206"/>
      <c r="R1416" s="206"/>
      <c r="S1416" s="206"/>
      <c r="T1416" s="206"/>
      <c r="U1416" s="206"/>
      <c r="V1416" s="206"/>
      <c r="W1416" s="206"/>
      <c r="X1416" s="206"/>
      <c r="Y1416" s="206"/>
      <c r="Z1416" s="206"/>
    </row>
    <row r="1417" customFormat="false" ht="15" hidden="false" customHeight="false" outlineLevel="0" collapsed="false">
      <c r="A1417" s="198" t="s">
        <v>2282</v>
      </c>
      <c r="B1417" s="199" t="s">
        <v>2277</v>
      </c>
      <c r="C1417" s="198" t="s">
        <v>2286</v>
      </c>
      <c r="D1417" s="214" t="n">
        <v>131.62</v>
      </c>
      <c r="E1417" s="214"/>
      <c r="F1417" s="214"/>
      <c r="G1417" s="201" t="n">
        <v>663.3648</v>
      </c>
      <c r="H1417" s="206"/>
      <c r="I1417" s="206"/>
      <c r="J1417" s="206"/>
      <c r="K1417" s="206"/>
      <c r="L1417" s="206"/>
      <c r="M1417" s="206"/>
      <c r="N1417" s="206"/>
      <c r="O1417" s="206"/>
      <c r="P1417" s="206"/>
      <c r="Q1417" s="206"/>
      <c r="R1417" s="206"/>
      <c r="S1417" s="206"/>
      <c r="T1417" s="206"/>
      <c r="U1417" s="206"/>
      <c r="V1417" s="206"/>
      <c r="W1417" s="206"/>
      <c r="X1417" s="206"/>
      <c r="Y1417" s="206"/>
      <c r="Z1417" s="206"/>
    </row>
    <row r="1418" customFormat="false" ht="15" hidden="false" customHeight="false" outlineLevel="0" collapsed="false">
      <c r="A1418" s="198" t="s">
        <v>2282</v>
      </c>
      <c r="B1418" s="199" t="s">
        <v>2277</v>
      </c>
      <c r="C1418" s="198" t="s">
        <v>2287</v>
      </c>
      <c r="D1418" s="214" t="n">
        <v>32.89</v>
      </c>
      <c r="E1418" s="214"/>
      <c r="F1418" s="214"/>
      <c r="G1418" s="201" t="n">
        <v>101.5314</v>
      </c>
      <c r="H1418" s="206"/>
      <c r="I1418" s="206"/>
      <c r="J1418" s="206"/>
      <c r="K1418" s="206"/>
      <c r="L1418" s="206"/>
      <c r="M1418" s="206"/>
      <c r="N1418" s="206"/>
      <c r="O1418" s="206"/>
      <c r="P1418" s="206"/>
      <c r="Q1418" s="206"/>
      <c r="R1418" s="206"/>
      <c r="S1418" s="206"/>
      <c r="T1418" s="206"/>
      <c r="U1418" s="206"/>
      <c r="V1418" s="206"/>
      <c r="W1418" s="206"/>
      <c r="X1418" s="206"/>
      <c r="Y1418" s="206"/>
      <c r="Z1418" s="206"/>
    </row>
    <row r="1419" customFormat="false" ht="15" hidden="false" customHeight="false" outlineLevel="0" collapsed="false">
      <c r="A1419" s="193"/>
      <c r="B1419" s="194"/>
      <c r="C1419" s="193"/>
      <c r="D1419" s="193"/>
      <c r="E1419" s="195"/>
      <c r="F1419" s="196"/>
      <c r="G1419" s="196"/>
      <c r="H1419" s="206"/>
      <c r="I1419" s="206"/>
      <c r="J1419" s="206"/>
      <c r="K1419" s="206"/>
      <c r="L1419" s="206"/>
      <c r="M1419" s="206"/>
      <c r="N1419" s="206"/>
      <c r="O1419" s="206"/>
      <c r="P1419" s="206"/>
      <c r="Q1419" s="206"/>
      <c r="R1419" s="206"/>
      <c r="S1419" s="206"/>
      <c r="T1419" s="206"/>
      <c r="U1419" s="206"/>
      <c r="V1419" s="206"/>
      <c r="W1419" s="206"/>
      <c r="X1419" s="206"/>
      <c r="Y1419" s="206"/>
      <c r="Z1419" s="206"/>
    </row>
    <row r="1420" customFormat="false" ht="15" hidden="false" customHeight="false" outlineLevel="0" collapsed="false">
      <c r="A1420" s="183" t="s">
        <v>2288</v>
      </c>
      <c r="B1420" s="184" t="s">
        <v>1028</v>
      </c>
      <c r="C1420" s="183" t="s">
        <v>1029</v>
      </c>
      <c r="D1420" s="184" t="s">
        <v>1030</v>
      </c>
      <c r="E1420" s="185" t="s">
        <v>1031</v>
      </c>
      <c r="F1420" s="197" t="s">
        <v>1032</v>
      </c>
      <c r="G1420" s="197" t="s">
        <v>1033</v>
      </c>
      <c r="H1420" s="206"/>
      <c r="I1420" s="206"/>
      <c r="J1420" s="206"/>
      <c r="K1420" s="206"/>
      <c r="L1420" s="206"/>
      <c r="M1420" s="206"/>
      <c r="N1420" s="206"/>
      <c r="O1420" s="206"/>
      <c r="P1420" s="206"/>
      <c r="Q1420" s="206"/>
      <c r="R1420" s="206"/>
      <c r="S1420" s="206"/>
      <c r="T1420" s="206"/>
      <c r="U1420" s="206"/>
      <c r="V1420" s="206"/>
      <c r="W1420" s="206"/>
      <c r="X1420" s="206"/>
      <c r="Y1420" s="206"/>
      <c r="Z1420" s="206"/>
    </row>
    <row r="1421" customFormat="false" ht="15" hidden="false" customHeight="false" outlineLevel="0" collapsed="false">
      <c r="A1421" s="189" t="s">
        <v>1034</v>
      </c>
      <c r="B1421" s="190" t="s">
        <v>2289</v>
      </c>
      <c r="C1421" s="189" t="s">
        <v>506</v>
      </c>
      <c r="D1421" s="190" t="s">
        <v>7</v>
      </c>
      <c r="E1421" s="191" t="n">
        <v>1</v>
      </c>
      <c r="F1421" s="192" t="n">
        <v>2263.2</v>
      </c>
      <c r="G1421" s="192" t="n">
        <v>2263.2</v>
      </c>
      <c r="H1421" s="206"/>
      <c r="I1421" s="206"/>
      <c r="J1421" s="206"/>
      <c r="K1421" s="206"/>
      <c r="L1421" s="206"/>
      <c r="M1421" s="206"/>
      <c r="N1421" s="206"/>
      <c r="O1421" s="206"/>
      <c r="P1421" s="206"/>
      <c r="Q1421" s="206"/>
      <c r="R1421" s="206"/>
      <c r="S1421" s="206"/>
      <c r="T1421" s="206"/>
      <c r="U1421" s="206"/>
      <c r="V1421" s="206"/>
      <c r="W1421" s="206"/>
      <c r="X1421" s="206"/>
      <c r="Y1421" s="206"/>
      <c r="Z1421" s="206"/>
    </row>
    <row r="1422" customFormat="false" ht="15" hidden="false" customHeight="false" outlineLevel="0" collapsed="false">
      <c r="A1422" s="198" t="s">
        <v>1040</v>
      </c>
      <c r="B1422" s="199" t="s">
        <v>1190</v>
      </c>
      <c r="C1422" s="198" t="s">
        <v>1191</v>
      </c>
      <c r="D1422" s="199" t="s">
        <v>1192</v>
      </c>
      <c r="E1422" s="200" t="n">
        <v>8</v>
      </c>
      <c r="F1422" s="201" t="n">
        <v>21.81</v>
      </c>
      <c r="G1422" s="201" t="n">
        <v>174.48</v>
      </c>
      <c r="H1422" s="206"/>
      <c r="I1422" s="206"/>
      <c r="J1422" s="206"/>
      <c r="K1422" s="206"/>
      <c r="L1422" s="206"/>
      <c r="M1422" s="206"/>
      <c r="N1422" s="206"/>
      <c r="O1422" s="206"/>
      <c r="P1422" s="206"/>
      <c r="Q1422" s="206"/>
      <c r="R1422" s="206"/>
      <c r="S1422" s="206"/>
      <c r="T1422" s="206"/>
      <c r="U1422" s="206"/>
      <c r="V1422" s="206"/>
      <c r="W1422" s="206"/>
      <c r="X1422" s="206"/>
      <c r="Y1422" s="206"/>
      <c r="Z1422" s="206"/>
    </row>
    <row r="1423" customFormat="false" ht="15" hidden="false" customHeight="false" outlineLevel="0" collapsed="false">
      <c r="A1423" s="198" t="s">
        <v>1040</v>
      </c>
      <c r="B1423" s="199" t="s">
        <v>1193</v>
      </c>
      <c r="C1423" s="198" t="s">
        <v>1194</v>
      </c>
      <c r="D1423" s="199" t="s">
        <v>1192</v>
      </c>
      <c r="E1423" s="200" t="n">
        <v>8</v>
      </c>
      <c r="F1423" s="201" t="n">
        <v>17.5</v>
      </c>
      <c r="G1423" s="201" t="n">
        <v>140</v>
      </c>
      <c r="H1423" s="206"/>
      <c r="I1423" s="206"/>
      <c r="J1423" s="206"/>
      <c r="K1423" s="206"/>
      <c r="L1423" s="206"/>
      <c r="M1423" s="206"/>
      <c r="N1423" s="206"/>
      <c r="O1423" s="206"/>
      <c r="P1423" s="206"/>
      <c r="Q1423" s="206"/>
      <c r="R1423" s="206"/>
      <c r="S1423" s="206"/>
      <c r="T1423" s="206"/>
      <c r="U1423" s="206"/>
      <c r="V1423" s="206"/>
      <c r="W1423" s="206"/>
      <c r="X1423" s="206"/>
      <c r="Y1423" s="206"/>
      <c r="Z1423" s="206"/>
    </row>
    <row r="1424" customFormat="false" ht="15" hidden="false" customHeight="false" outlineLevel="0" collapsed="false">
      <c r="A1424" s="202" t="s">
        <v>1043</v>
      </c>
      <c r="B1424" s="203" t="s">
        <v>2290</v>
      </c>
      <c r="C1424" s="202" t="s">
        <v>2291</v>
      </c>
      <c r="D1424" s="203" t="s">
        <v>1202</v>
      </c>
      <c r="E1424" s="204" t="n">
        <v>1</v>
      </c>
      <c r="F1424" s="205" t="n">
        <v>1948.72</v>
      </c>
      <c r="G1424" s="205" t="n">
        <v>1948.72</v>
      </c>
      <c r="H1424" s="206"/>
      <c r="I1424" s="206"/>
      <c r="J1424" s="206"/>
      <c r="K1424" s="206"/>
      <c r="L1424" s="206"/>
      <c r="M1424" s="206"/>
      <c r="N1424" s="206"/>
      <c r="O1424" s="206"/>
      <c r="P1424" s="206"/>
      <c r="Q1424" s="206"/>
      <c r="R1424" s="206"/>
      <c r="S1424" s="206"/>
      <c r="T1424" s="206"/>
      <c r="U1424" s="206"/>
      <c r="V1424" s="206"/>
      <c r="W1424" s="206"/>
      <c r="X1424" s="206"/>
      <c r="Y1424" s="206"/>
      <c r="Z1424" s="206"/>
    </row>
    <row r="1425" customFormat="false" ht="15" hidden="false" customHeight="false" outlineLevel="0" collapsed="false">
      <c r="A1425" s="193"/>
      <c r="B1425" s="194"/>
      <c r="C1425" s="193"/>
      <c r="D1425" s="193"/>
      <c r="E1425" s="195"/>
      <c r="F1425" s="196"/>
      <c r="G1425" s="196"/>
      <c r="H1425" s="206"/>
      <c r="I1425" s="206"/>
      <c r="J1425" s="206"/>
      <c r="K1425" s="206"/>
      <c r="L1425" s="206"/>
      <c r="M1425" s="206"/>
      <c r="N1425" s="206"/>
      <c r="O1425" s="206"/>
      <c r="P1425" s="206"/>
      <c r="Q1425" s="206"/>
      <c r="R1425" s="206"/>
      <c r="S1425" s="206"/>
      <c r="T1425" s="206"/>
      <c r="U1425" s="206"/>
      <c r="V1425" s="206"/>
      <c r="W1425" s="206"/>
      <c r="X1425" s="206"/>
      <c r="Y1425" s="206"/>
      <c r="Z1425" s="206"/>
    </row>
    <row r="1426" customFormat="false" ht="15" hidden="false" customHeight="false" outlineLevel="0" collapsed="false">
      <c r="A1426" s="183" t="s">
        <v>2292</v>
      </c>
      <c r="B1426" s="184" t="s">
        <v>1028</v>
      </c>
      <c r="C1426" s="183" t="s">
        <v>1029</v>
      </c>
      <c r="D1426" s="184" t="s">
        <v>1030</v>
      </c>
      <c r="E1426" s="185" t="s">
        <v>1031</v>
      </c>
      <c r="F1426" s="197" t="s">
        <v>1032</v>
      </c>
      <c r="G1426" s="197" t="s">
        <v>1033</v>
      </c>
      <c r="H1426" s="206"/>
      <c r="I1426" s="206"/>
      <c r="J1426" s="206"/>
      <c r="K1426" s="206"/>
      <c r="L1426" s="206"/>
      <c r="M1426" s="206"/>
      <c r="N1426" s="206"/>
      <c r="O1426" s="206"/>
      <c r="P1426" s="206"/>
      <c r="Q1426" s="206"/>
      <c r="R1426" s="206"/>
      <c r="S1426" s="206"/>
      <c r="T1426" s="206"/>
      <c r="U1426" s="206"/>
      <c r="V1426" s="206"/>
      <c r="W1426" s="206"/>
      <c r="X1426" s="206"/>
      <c r="Y1426" s="206"/>
      <c r="Z1426" s="206"/>
    </row>
    <row r="1427" customFormat="false" ht="15" hidden="false" customHeight="false" outlineLevel="0" collapsed="false">
      <c r="A1427" s="189" t="s">
        <v>1034</v>
      </c>
      <c r="B1427" s="190" t="s">
        <v>2293</v>
      </c>
      <c r="C1427" s="189" t="s">
        <v>508</v>
      </c>
      <c r="D1427" s="190" t="s">
        <v>7</v>
      </c>
      <c r="E1427" s="191" t="n">
        <v>1</v>
      </c>
      <c r="F1427" s="192" t="n">
        <v>198.94</v>
      </c>
      <c r="G1427" s="192" t="n">
        <v>198.94</v>
      </c>
      <c r="H1427" s="206"/>
      <c r="I1427" s="206"/>
      <c r="J1427" s="206"/>
      <c r="K1427" s="206"/>
      <c r="L1427" s="206"/>
      <c r="M1427" s="206"/>
      <c r="N1427" s="206"/>
      <c r="O1427" s="206"/>
      <c r="P1427" s="206"/>
      <c r="Q1427" s="206"/>
      <c r="R1427" s="206"/>
      <c r="S1427" s="206"/>
      <c r="T1427" s="206"/>
      <c r="U1427" s="206"/>
      <c r="V1427" s="206"/>
      <c r="W1427" s="206"/>
      <c r="X1427" s="206"/>
      <c r="Y1427" s="206"/>
      <c r="Z1427" s="206"/>
    </row>
    <row r="1428" customFormat="false" ht="15" hidden="false" customHeight="false" outlineLevel="0" collapsed="false">
      <c r="A1428" s="198" t="s">
        <v>1040</v>
      </c>
      <c r="B1428" s="199" t="s">
        <v>1917</v>
      </c>
      <c r="C1428" s="198" t="s">
        <v>1918</v>
      </c>
      <c r="D1428" s="199" t="s">
        <v>25</v>
      </c>
      <c r="E1428" s="200" t="n">
        <v>0.4546</v>
      </c>
      <c r="F1428" s="201" t="n">
        <v>17.45</v>
      </c>
      <c r="G1428" s="201" t="n">
        <v>7.93</v>
      </c>
      <c r="H1428" s="206"/>
      <c r="I1428" s="206"/>
      <c r="J1428" s="206"/>
      <c r="K1428" s="206"/>
      <c r="L1428" s="206"/>
      <c r="M1428" s="206"/>
      <c r="N1428" s="206"/>
      <c r="O1428" s="206"/>
      <c r="P1428" s="206"/>
      <c r="Q1428" s="206"/>
      <c r="R1428" s="206"/>
      <c r="S1428" s="206"/>
      <c r="T1428" s="206"/>
      <c r="U1428" s="206"/>
      <c r="V1428" s="206"/>
      <c r="W1428" s="206"/>
      <c r="X1428" s="206"/>
      <c r="Y1428" s="206"/>
      <c r="Z1428" s="206"/>
    </row>
    <row r="1429" customFormat="false" ht="15" hidden="false" customHeight="false" outlineLevel="0" collapsed="false">
      <c r="A1429" s="198" t="s">
        <v>1040</v>
      </c>
      <c r="B1429" s="199" t="s">
        <v>1812</v>
      </c>
      <c r="C1429" s="198" t="s">
        <v>1813</v>
      </c>
      <c r="D1429" s="199" t="s">
        <v>25</v>
      </c>
      <c r="E1429" s="200" t="n">
        <v>0.4546</v>
      </c>
      <c r="F1429" s="201" t="n">
        <v>21.76</v>
      </c>
      <c r="G1429" s="201" t="n">
        <v>9.89</v>
      </c>
      <c r="H1429" s="206"/>
      <c r="I1429" s="206"/>
      <c r="J1429" s="206"/>
      <c r="K1429" s="206"/>
      <c r="L1429" s="206"/>
      <c r="M1429" s="206"/>
      <c r="N1429" s="206"/>
      <c r="O1429" s="206"/>
      <c r="P1429" s="206"/>
      <c r="Q1429" s="206"/>
      <c r="R1429" s="206"/>
      <c r="S1429" s="206"/>
      <c r="T1429" s="206"/>
      <c r="U1429" s="206"/>
      <c r="V1429" s="206"/>
      <c r="W1429" s="206"/>
      <c r="X1429" s="206"/>
      <c r="Y1429" s="206"/>
      <c r="Z1429" s="206"/>
    </row>
    <row r="1430" customFormat="false" ht="15" hidden="false" customHeight="false" outlineLevel="0" collapsed="false">
      <c r="A1430" s="202" t="s">
        <v>1043</v>
      </c>
      <c r="B1430" s="203" t="s">
        <v>1955</v>
      </c>
      <c r="C1430" s="202" t="s">
        <v>1956</v>
      </c>
      <c r="D1430" s="203" t="s">
        <v>7</v>
      </c>
      <c r="E1430" s="204" t="n">
        <v>0.0302</v>
      </c>
      <c r="F1430" s="205" t="n">
        <v>14.2</v>
      </c>
      <c r="G1430" s="205" t="n">
        <v>0.42</v>
      </c>
      <c r="H1430" s="206"/>
      <c r="I1430" s="206"/>
      <c r="J1430" s="206"/>
      <c r="K1430" s="206"/>
      <c r="L1430" s="206"/>
      <c r="M1430" s="206"/>
      <c r="N1430" s="206"/>
      <c r="O1430" s="206"/>
      <c r="P1430" s="206"/>
      <c r="Q1430" s="206"/>
      <c r="R1430" s="206"/>
      <c r="S1430" s="206"/>
      <c r="T1430" s="206"/>
      <c r="U1430" s="206"/>
      <c r="V1430" s="206"/>
      <c r="W1430" s="206"/>
      <c r="X1430" s="206"/>
      <c r="Y1430" s="206"/>
      <c r="Z1430" s="206"/>
    </row>
    <row r="1431" customFormat="false" ht="15" hidden="false" customHeight="false" outlineLevel="0" collapsed="false">
      <c r="A1431" s="202" t="s">
        <v>1043</v>
      </c>
      <c r="B1431" s="203" t="s">
        <v>2294</v>
      </c>
      <c r="C1431" s="202" t="s">
        <v>2295</v>
      </c>
      <c r="D1431" s="203" t="s">
        <v>7</v>
      </c>
      <c r="E1431" s="204" t="n">
        <v>1</v>
      </c>
      <c r="F1431" s="205" t="n">
        <v>180.7</v>
      </c>
      <c r="G1431" s="205" t="n">
        <v>180.7</v>
      </c>
      <c r="H1431" s="206"/>
      <c r="I1431" s="206"/>
      <c r="J1431" s="206"/>
      <c r="K1431" s="206"/>
      <c r="L1431" s="206"/>
      <c r="M1431" s="206"/>
      <c r="N1431" s="206"/>
      <c r="O1431" s="206"/>
      <c r="P1431" s="206"/>
      <c r="Q1431" s="206"/>
      <c r="R1431" s="206"/>
      <c r="S1431" s="206"/>
      <c r="T1431" s="206"/>
      <c r="U1431" s="206"/>
      <c r="V1431" s="206"/>
      <c r="W1431" s="206"/>
      <c r="X1431" s="206"/>
      <c r="Y1431" s="206"/>
      <c r="Z1431" s="206"/>
    </row>
    <row r="1432" customFormat="false" ht="15" hidden="false" customHeight="false" outlineLevel="0" collapsed="false">
      <c r="A1432" s="193"/>
      <c r="B1432" s="194"/>
      <c r="C1432" s="193"/>
      <c r="D1432" s="193"/>
      <c r="E1432" s="195"/>
      <c r="F1432" s="196"/>
      <c r="G1432" s="196"/>
      <c r="H1432" s="206"/>
      <c r="I1432" s="206"/>
      <c r="J1432" s="206"/>
      <c r="K1432" s="206"/>
      <c r="L1432" s="206"/>
      <c r="M1432" s="206"/>
      <c r="N1432" s="206"/>
      <c r="O1432" s="206"/>
      <c r="P1432" s="206"/>
      <c r="Q1432" s="206"/>
      <c r="R1432" s="206"/>
      <c r="S1432" s="206"/>
      <c r="T1432" s="206"/>
      <c r="U1432" s="206"/>
      <c r="V1432" s="206"/>
      <c r="W1432" s="206"/>
      <c r="X1432" s="206"/>
      <c r="Y1432" s="206"/>
      <c r="Z1432" s="206"/>
    </row>
    <row r="1433" customFormat="false" ht="15" hidden="false" customHeight="false" outlineLevel="0" collapsed="false">
      <c r="A1433" s="183" t="s">
        <v>2296</v>
      </c>
      <c r="B1433" s="184" t="s">
        <v>1028</v>
      </c>
      <c r="C1433" s="183" t="s">
        <v>1029</v>
      </c>
      <c r="D1433" s="184" t="s">
        <v>1030</v>
      </c>
      <c r="E1433" s="185" t="s">
        <v>1031</v>
      </c>
      <c r="F1433" s="197" t="s">
        <v>1032</v>
      </c>
      <c r="G1433" s="197" t="s">
        <v>1033</v>
      </c>
      <c r="H1433" s="206"/>
      <c r="I1433" s="206"/>
      <c r="J1433" s="206"/>
      <c r="K1433" s="206"/>
      <c r="L1433" s="206"/>
      <c r="M1433" s="206"/>
      <c r="N1433" s="206"/>
      <c r="O1433" s="206"/>
      <c r="P1433" s="206"/>
      <c r="Q1433" s="206"/>
      <c r="R1433" s="206"/>
      <c r="S1433" s="206"/>
      <c r="T1433" s="206"/>
      <c r="U1433" s="206"/>
      <c r="V1433" s="206"/>
      <c r="W1433" s="206"/>
      <c r="X1433" s="206"/>
      <c r="Y1433" s="206"/>
      <c r="Z1433" s="206"/>
    </row>
    <row r="1434" customFormat="false" ht="15" hidden="false" customHeight="false" outlineLevel="0" collapsed="false">
      <c r="A1434" s="189" t="s">
        <v>1034</v>
      </c>
      <c r="B1434" s="190" t="s">
        <v>2297</v>
      </c>
      <c r="C1434" s="189" t="s">
        <v>2298</v>
      </c>
      <c r="D1434" s="190" t="s">
        <v>7</v>
      </c>
      <c r="E1434" s="191" t="n">
        <v>1</v>
      </c>
      <c r="F1434" s="192" t="n">
        <v>24.32</v>
      </c>
      <c r="G1434" s="192" t="n">
        <v>24.32</v>
      </c>
      <c r="H1434" s="206"/>
      <c r="I1434" s="206"/>
      <c r="J1434" s="206"/>
      <c r="K1434" s="206"/>
      <c r="L1434" s="206"/>
      <c r="M1434" s="206"/>
      <c r="N1434" s="206"/>
      <c r="O1434" s="206"/>
      <c r="P1434" s="206"/>
      <c r="Q1434" s="206"/>
      <c r="R1434" s="206"/>
      <c r="S1434" s="206"/>
      <c r="T1434" s="206"/>
      <c r="U1434" s="206"/>
      <c r="V1434" s="206"/>
      <c r="W1434" s="206"/>
      <c r="X1434" s="206"/>
      <c r="Y1434" s="206"/>
      <c r="Z1434" s="206"/>
    </row>
    <row r="1435" customFormat="false" ht="15" hidden="false" customHeight="false" outlineLevel="0" collapsed="false">
      <c r="A1435" s="198" t="s">
        <v>1040</v>
      </c>
      <c r="B1435" s="199" t="s">
        <v>1917</v>
      </c>
      <c r="C1435" s="198" t="s">
        <v>1918</v>
      </c>
      <c r="D1435" s="199" t="s">
        <v>25</v>
      </c>
      <c r="E1435" s="200" t="n">
        <v>0.085</v>
      </c>
      <c r="F1435" s="201" t="n">
        <v>17.45</v>
      </c>
      <c r="G1435" s="201" t="n">
        <v>1.48</v>
      </c>
      <c r="H1435" s="206"/>
      <c r="I1435" s="206"/>
      <c r="J1435" s="206"/>
      <c r="K1435" s="206"/>
      <c r="L1435" s="206"/>
      <c r="M1435" s="206"/>
      <c r="N1435" s="206"/>
      <c r="O1435" s="206"/>
      <c r="P1435" s="206"/>
      <c r="Q1435" s="206"/>
      <c r="R1435" s="206"/>
      <c r="S1435" s="206"/>
      <c r="T1435" s="206"/>
      <c r="U1435" s="206"/>
      <c r="V1435" s="206"/>
      <c r="W1435" s="206"/>
      <c r="X1435" s="206"/>
      <c r="Y1435" s="206"/>
      <c r="Z1435" s="206"/>
    </row>
    <row r="1436" customFormat="false" ht="15" hidden="false" customHeight="false" outlineLevel="0" collapsed="false">
      <c r="A1436" s="198" t="s">
        <v>1040</v>
      </c>
      <c r="B1436" s="199" t="s">
        <v>1812</v>
      </c>
      <c r="C1436" s="198" t="s">
        <v>1813</v>
      </c>
      <c r="D1436" s="199" t="s">
        <v>25</v>
      </c>
      <c r="E1436" s="200" t="n">
        <v>0.085</v>
      </c>
      <c r="F1436" s="201" t="n">
        <v>21.76</v>
      </c>
      <c r="G1436" s="201" t="n">
        <v>1.84</v>
      </c>
      <c r="H1436" s="206"/>
      <c r="I1436" s="206"/>
      <c r="J1436" s="206"/>
      <c r="K1436" s="206"/>
      <c r="L1436" s="206"/>
      <c r="M1436" s="206"/>
      <c r="N1436" s="206"/>
      <c r="O1436" s="206"/>
      <c r="P1436" s="206"/>
      <c r="Q1436" s="206"/>
      <c r="R1436" s="206"/>
      <c r="S1436" s="206"/>
      <c r="T1436" s="206"/>
      <c r="U1436" s="206"/>
      <c r="V1436" s="206"/>
      <c r="W1436" s="206"/>
      <c r="X1436" s="206"/>
      <c r="Y1436" s="206"/>
      <c r="Z1436" s="206"/>
    </row>
    <row r="1437" customFormat="false" ht="15" hidden="false" customHeight="false" outlineLevel="0" collapsed="false">
      <c r="A1437" s="202" t="s">
        <v>1043</v>
      </c>
      <c r="B1437" s="203" t="s">
        <v>2299</v>
      </c>
      <c r="C1437" s="202" t="s">
        <v>2300</v>
      </c>
      <c r="D1437" s="203" t="s">
        <v>7</v>
      </c>
      <c r="E1437" s="204" t="n">
        <v>1</v>
      </c>
      <c r="F1437" s="205" t="n">
        <v>17.5</v>
      </c>
      <c r="G1437" s="205" t="n">
        <v>17.5</v>
      </c>
      <c r="H1437" s="206"/>
      <c r="I1437" s="206"/>
      <c r="J1437" s="206"/>
      <c r="K1437" s="206"/>
      <c r="L1437" s="206"/>
      <c r="M1437" s="206"/>
      <c r="N1437" s="206"/>
      <c r="O1437" s="206"/>
      <c r="P1437" s="206"/>
      <c r="Q1437" s="206"/>
      <c r="R1437" s="206"/>
      <c r="S1437" s="206"/>
      <c r="T1437" s="206"/>
      <c r="U1437" s="206"/>
      <c r="V1437" s="206"/>
      <c r="W1437" s="206"/>
      <c r="X1437" s="206"/>
      <c r="Y1437" s="206"/>
      <c r="Z1437" s="206"/>
    </row>
    <row r="1438" customFormat="false" ht="15" hidden="false" customHeight="false" outlineLevel="0" collapsed="false">
      <c r="A1438" s="202" t="s">
        <v>1043</v>
      </c>
      <c r="B1438" s="203" t="s">
        <v>2070</v>
      </c>
      <c r="C1438" s="202" t="s">
        <v>2071</v>
      </c>
      <c r="D1438" s="203" t="s">
        <v>7</v>
      </c>
      <c r="E1438" s="204" t="n">
        <v>0.024</v>
      </c>
      <c r="F1438" s="205" t="n">
        <v>59.63</v>
      </c>
      <c r="G1438" s="205" t="n">
        <v>1.43</v>
      </c>
      <c r="H1438" s="206"/>
      <c r="I1438" s="206"/>
      <c r="J1438" s="206"/>
      <c r="K1438" s="206"/>
      <c r="L1438" s="206"/>
      <c r="M1438" s="206"/>
      <c r="N1438" s="206"/>
      <c r="O1438" s="206"/>
      <c r="P1438" s="206"/>
      <c r="Q1438" s="206"/>
      <c r="R1438" s="206"/>
      <c r="S1438" s="206"/>
      <c r="T1438" s="206"/>
      <c r="U1438" s="206"/>
      <c r="V1438" s="206"/>
      <c r="W1438" s="206"/>
      <c r="X1438" s="206"/>
      <c r="Y1438" s="206"/>
      <c r="Z1438" s="206"/>
    </row>
    <row r="1439" customFormat="false" ht="15" hidden="false" customHeight="false" outlineLevel="0" collapsed="false">
      <c r="A1439" s="202" t="s">
        <v>1043</v>
      </c>
      <c r="B1439" s="203" t="s">
        <v>2074</v>
      </c>
      <c r="C1439" s="202" t="s">
        <v>2075</v>
      </c>
      <c r="D1439" s="203" t="s">
        <v>7</v>
      </c>
      <c r="E1439" s="204" t="n">
        <v>0.028</v>
      </c>
      <c r="F1439" s="205" t="n">
        <v>2.06</v>
      </c>
      <c r="G1439" s="205" t="n">
        <v>0.05</v>
      </c>
      <c r="H1439" s="206"/>
      <c r="I1439" s="206"/>
      <c r="J1439" s="206"/>
      <c r="K1439" s="206"/>
      <c r="L1439" s="206"/>
      <c r="M1439" s="206"/>
      <c r="N1439" s="206"/>
      <c r="O1439" s="206"/>
      <c r="P1439" s="206"/>
      <c r="Q1439" s="206"/>
      <c r="R1439" s="206"/>
      <c r="S1439" s="206"/>
      <c r="T1439" s="206"/>
      <c r="U1439" s="206"/>
      <c r="V1439" s="206"/>
      <c r="W1439" s="206"/>
      <c r="X1439" s="206"/>
      <c r="Y1439" s="206"/>
      <c r="Z1439" s="206"/>
    </row>
    <row r="1440" customFormat="false" ht="15" hidden="false" customHeight="false" outlineLevel="0" collapsed="false">
      <c r="A1440" s="202" t="s">
        <v>1043</v>
      </c>
      <c r="B1440" s="203" t="s">
        <v>2076</v>
      </c>
      <c r="C1440" s="202" t="s">
        <v>2077</v>
      </c>
      <c r="D1440" s="203" t="s">
        <v>7</v>
      </c>
      <c r="E1440" s="204" t="n">
        <v>0.03</v>
      </c>
      <c r="F1440" s="205" t="n">
        <v>67.56</v>
      </c>
      <c r="G1440" s="205" t="n">
        <v>2.02</v>
      </c>
      <c r="H1440" s="206"/>
      <c r="I1440" s="206"/>
      <c r="J1440" s="206"/>
      <c r="K1440" s="206"/>
      <c r="L1440" s="206"/>
      <c r="M1440" s="206"/>
      <c r="N1440" s="206"/>
      <c r="O1440" s="206"/>
      <c r="P1440" s="206"/>
      <c r="Q1440" s="206"/>
      <c r="R1440" s="206"/>
      <c r="S1440" s="206"/>
      <c r="T1440" s="206"/>
      <c r="U1440" s="206"/>
      <c r="V1440" s="206"/>
      <c r="W1440" s="206"/>
      <c r="X1440" s="206"/>
      <c r="Y1440" s="206"/>
      <c r="Z1440" s="206"/>
    </row>
    <row r="1441" customFormat="false" ht="15" hidden="false" customHeight="false" outlineLevel="0" collapsed="false">
      <c r="A1441" s="193"/>
      <c r="B1441" s="194"/>
      <c r="C1441" s="193"/>
      <c r="D1441" s="193"/>
      <c r="E1441" s="195"/>
      <c r="F1441" s="196"/>
      <c r="G1441" s="196"/>
      <c r="H1441" s="206"/>
      <c r="I1441" s="206"/>
      <c r="J1441" s="206"/>
      <c r="K1441" s="206"/>
      <c r="L1441" s="206"/>
      <c r="M1441" s="206"/>
      <c r="N1441" s="206"/>
      <c r="O1441" s="206"/>
      <c r="P1441" s="206"/>
      <c r="Q1441" s="206"/>
      <c r="R1441" s="206"/>
      <c r="S1441" s="206"/>
      <c r="T1441" s="206"/>
      <c r="U1441" s="206"/>
      <c r="V1441" s="206"/>
      <c r="W1441" s="206"/>
      <c r="X1441" s="206"/>
      <c r="Y1441" s="206"/>
      <c r="Z1441" s="206"/>
    </row>
    <row r="1442" customFormat="false" ht="15" hidden="false" customHeight="false" outlineLevel="0" collapsed="false">
      <c r="A1442" s="183" t="s">
        <v>2301</v>
      </c>
      <c r="B1442" s="184" t="s">
        <v>1028</v>
      </c>
      <c r="C1442" s="183" t="s">
        <v>1029</v>
      </c>
      <c r="D1442" s="184" t="s">
        <v>1030</v>
      </c>
      <c r="E1442" s="185" t="s">
        <v>1031</v>
      </c>
      <c r="F1442" s="197" t="s">
        <v>1032</v>
      </c>
      <c r="G1442" s="197" t="s">
        <v>1033</v>
      </c>
      <c r="H1442" s="206"/>
      <c r="I1442" s="206"/>
      <c r="J1442" s="206"/>
      <c r="K1442" s="206"/>
      <c r="L1442" s="206"/>
      <c r="M1442" s="206"/>
      <c r="N1442" s="206"/>
      <c r="O1442" s="206"/>
      <c r="P1442" s="206"/>
      <c r="Q1442" s="206"/>
      <c r="R1442" s="206"/>
      <c r="S1442" s="206"/>
      <c r="T1442" s="206"/>
      <c r="U1442" s="206"/>
      <c r="V1442" s="206"/>
      <c r="W1442" s="206"/>
      <c r="X1442" s="206"/>
      <c r="Y1442" s="206"/>
      <c r="Z1442" s="206"/>
    </row>
    <row r="1443" customFormat="false" ht="15" hidden="false" customHeight="false" outlineLevel="0" collapsed="false">
      <c r="A1443" s="189" t="s">
        <v>1034</v>
      </c>
      <c r="B1443" s="190" t="s">
        <v>2302</v>
      </c>
      <c r="C1443" s="189" t="s">
        <v>514</v>
      </c>
      <c r="D1443" s="190" t="s">
        <v>7</v>
      </c>
      <c r="E1443" s="191" t="n">
        <v>1</v>
      </c>
      <c r="F1443" s="192" t="n">
        <v>15.32</v>
      </c>
      <c r="G1443" s="192" t="n">
        <v>15.32</v>
      </c>
      <c r="H1443" s="206"/>
      <c r="I1443" s="206"/>
      <c r="J1443" s="206"/>
      <c r="K1443" s="206"/>
      <c r="L1443" s="206"/>
      <c r="M1443" s="206"/>
      <c r="N1443" s="206"/>
      <c r="O1443" s="206"/>
      <c r="P1443" s="206"/>
      <c r="Q1443" s="206"/>
      <c r="R1443" s="206"/>
      <c r="S1443" s="206"/>
      <c r="T1443" s="206"/>
      <c r="U1443" s="206"/>
      <c r="V1443" s="206"/>
      <c r="W1443" s="206"/>
      <c r="X1443" s="206"/>
      <c r="Y1443" s="206"/>
      <c r="Z1443" s="206"/>
    </row>
    <row r="1444" customFormat="false" ht="15" hidden="false" customHeight="false" outlineLevel="0" collapsed="false">
      <c r="A1444" s="198" t="s">
        <v>1040</v>
      </c>
      <c r="B1444" s="199" t="s">
        <v>1917</v>
      </c>
      <c r="C1444" s="198" t="s">
        <v>1918</v>
      </c>
      <c r="D1444" s="199" t="s">
        <v>25</v>
      </c>
      <c r="E1444" s="200" t="n">
        <v>0.07</v>
      </c>
      <c r="F1444" s="201" t="n">
        <v>17.45</v>
      </c>
      <c r="G1444" s="201" t="n">
        <v>1.22</v>
      </c>
      <c r="H1444" s="206"/>
      <c r="I1444" s="206"/>
      <c r="J1444" s="206"/>
      <c r="K1444" s="206"/>
      <c r="L1444" s="206"/>
      <c r="M1444" s="206"/>
      <c r="N1444" s="206"/>
      <c r="O1444" s="206"/>
      <c r="P1444" s="206"/>
      <c r="Q1444" s="206"/>
      <c r="R1444" s="206"/>
      <c r="S1444" s="206"/>
      <c r="T1444" s="206"/>
      <c r="U1444" s="206"/>
      <c r="V1444" s="206"/>
      <c r="W1444" s="206"/>
      <c r="X1444" s="206"/>
      <c r="Y1444" s="206"/>
      <c r="Z1444" s="206"/>
    </row>
    <row r="1445" customFormat="false" ht="15" hidden="false" customHeight="false" outlineLevel="0" collapsed="false">
      <c r="A1445" s="198" t="s">
        <v>1040</v>
      </c>
      <c r="B1445" s="199" t="s">
        <v>1812</v>
      </c>
      <c r="C1445" s="198" t="s">
        <v>1813</v>
      </c>
      <c r="D1445" s="199" t="s">
        <v>25</v>
      </c>
      <c r="E1445" s="200" t="n">
        <v>0.07</v>
      </c>
      <c r="F1445" s="201" t="n">
        <v>21.76</v>
      </c>
      <c r="G1445" s="201" t="n">
        <v>1.52</v>
      </c>
      <c r="H1445" s="206"/>
      <c r="I1445" s="206"/>
      <c r="J1445" s="206"/>
      <c r="K1445" s="206"/>
      <c r="L1445" s="206"/>
      <c r="M1445" s="206"/>
      <c r="N1445" s="206"/>
      <c r="O1445" s="206"/>
      <c r="P1445" s="206"/>
      <c r="Q1445" s="206"/>
      <c r="R1445" s="206"/>
      <c r="S1445" s="206"/>
      <c r="T1445" s="206"/>
      <c r="U1445" s="206"/>
      <c r="V1445" s="206"/>
      <c r="W1445" s="206"/>
      <c r="X1445" s="206"/>
      <c r="Y1445" s="206"/>
      <c r="Z1445" s="206"/>
    </row>
    <row r="1446" customFormat="false" ht="15" hidden="false" customHeight="false" outlineLevel="0" collapsed="false">
      <c r="A1446" s="202" t="s">
        <v>1043</v>
      </c>
      <c r="B1446" s="203" t="s">
        <v>2070</v>
      </c>
      <c r="C1446" s="202" t="s">
        <v>2071</v>
      </c>
      <c r="D1446" s="203" t="s">
        <v>7</v>
      </c>
      <c r="E1446" s="204" t="n">
        <v>0.0049</v>
      </c>
      <c r="F1446" s="205" t="n">
        <v>59.63</v>
      </c>
      <c r="G1446" s="205" t="n">
        <v>0.29</v>
      </c>
      <c r="H1446" s="206"/>
      <c r="I1446" s="206"/>
      <c r="J1446" s="206"/>
      <c r="K1446" s="206"/>
      <c r="L1446" s="206"/>
      <c r="M1446" s="206"/>
      <c r="N1446" s="206"/>
      <c r="O1446" s="206"/>
      <c r="P1446" s="206"/>
      <c r="Q1446" s="206"/>
      <c r="R1446" s="206"/>
      <c r="S1446" s="206"/>
      <c r="T1446" s="206"/>
      <c r="U1446" s="206"/>
      <c r="V1446" s="206"/>
      <c r="W1446" s="206"/>
      <c r="X1446" s="206"/>
      <c r="Y1446" s="206"/>
      <c r="Z1446" s="206"/>
    </row>
    <row r="1447" customFormat="false" ht="15" hidden="false" customHeight="false" outlineLevel="0" collapsed="false">
      <c r="A1447" s="202" t="s">
        <v>1043</v>
      </c>
      <c r="B1447" s="203" t="s">
        <v>2074</v>
      </c>
      <c r="C1447" s="202" t="s">
        <v>2075</v>
      </c>
      <c r="D1447" s="203" t="s">
        <v>7</v>
      </c>
      <c r="E1447" s="204" t="n">
        <v>0.017</v>
      </c>
      <c r="F1447" s="205" t="n">
        <v>2.06</v>
      </c>
      <c r="G1447" s="205" t="n">
        <v>0.03</v>
      </c>
      <c r="H1447" s="206"/>
      <c r="I1447" s="206"/>
      <c r="J1447" s="206"/>
      <c r="K1447" s="206"/>
      <c r="L1447" s="206"/>
      <c r="M1447" s="206"/>
      <c r="N1447" s="206"/>
      <c r="O1447" s="206"/>
      <c r="P1447" s="206"/>
      <c r="Q1447" s="206"/>
      <c r="R1447" s="206"/>
      <c r="S1447" s="206"/>
      <c r="T1447" s="206"/>
      <c r="U1447" s="206"/>
      <c r="V1447" s="206"/>
      <c r="W1447" s="206"/>
      <c r="X1447" s="206"/>
      <c r="Y1447" s="206"/>
      <c r="Z1447" s="206"/>
    </row>
    <row r="1448" customFormat="false" ht="15" hidden="false" customHeight="false" outlineLevel="0" collapsed="false">
      <c r="A1448" s="202" t="s">
        <v>1043</v>
      </c>
      <c r="B1448" s="203" t="s">
        <v>2303</v>
      </c>
      <c r="C1448" s="202" t="s">
        <v>2304</v>
      </c>
      <c r="D1448" s="203" t="s">
        <v>7</v>
      </c>
      <c r="E1448" s="204" t="n">
        <v>1</v>
      </c>
      <c r="F1448" s="205" t="n">
        <v>11.76</v>
      </c>
      <c r="G1448" s="205" t="n">
        <v>11.76</v>
      </c>
      <c r="H1448" s="206"/>
      <c r="I1448" s="206"/>
      <c r="J1448" s="206"/>
      <c r="K1448" s="206"/>
      <c r="L1448" s="206"/>
      <c r="M1448" s="206"/>
      <c r="N1448" s="206"/>
      <c r="O1448" s="206"/>
      <c r="P1448" s="206"/>
      <c r="Q1448" s="206"/>
      <c r="R1448" s="206"/>
      <c r="S1448" s="206"/>
      <c r="T1448" s="206"/>
      <c r="U1448" s="206"/>
      <c r="V1448" s="206"/>
      <c r="W1448" s="206"/>
      <c r="X1448" s="206"/>
      <c r="Y1448" s="206"/>
      <c r="Z1448" s="206"/>
    </row>
    <row r="1449" customFormat="false" ht="15" hidden="false" customHeight="false" outlineLevel="0" collapsed="false">
      <c r="A1449" s="202" t="s">
        <v>1043</v>
      </c>
      <c r="B1449" s="203" t="s">
        <v>2076</v>
      </c>
      <c r="C1449" s="202" t="s">
        <v>2077</v>
      </c>
      <c r="D1449" s="203" t="s">
        <v>7</v>
      </c>
      <c r="E1449" s="204" t="n">
        <v>0.0075</v>
      </c>
      <c r="F1449" s="205" t="n">
        <v>67.56</v>
      </c>
      <c r="G1449" s="205" t="n">
        <v>0.5</v>
      </c>
      <c r="H1449" s="206"/>
      <c r="I1449" s="206"/>
      <c r="J1449" s="206"/>
      <c r="K1449" s="206"/>
      <c r="L1449" s="206"/>
      <c r="M1449" s="206"/>
      <c r="N1449" s="206"/>
      <c r="O1449" s="206"/>
      <c r="P1449" s="206"/>
      <c r="Q1449" s="206"/>
      <c r="R1449" s="206"/>
      <c r="S1449" s="206"/>
      <c r="T1449" s="206"/>
      <c r="U1449" s="206"/>
      <c r="V1449" s="206"/>
      <c r="W1449" s="206"/>
      <c r="X1449" s="206"/>
      <c r="Y1449" s="206"/>
      <c r="Z1449" s="206"/>
    </row>
    <row r="1450" customFormat="false" ht="15" hidden="false" customHeight="false" outlineLevel="0" collapsed="false">
      <c r="A1450" s="193"/>
      <c r="B1450" s="194"/>
      <c r="C1450" s="193"/>
      <c r="D1450" s="193"/>
      <c r="E1450" s="195"/>
      <c r="F1450" s="196"/>
      <c r="G1450" s="196"/>
      <c r="H1450" s="206"/>
      <c r="I1450" s="206"/>
      <c r="J1450" s="206"/>
      <c r="K1450" s="206"/>
      <c r="L1450" s="206"/>
      <c r="M1450" s="206"/>
      <c r="N1450" s="206"/>
      <c r="O1450" s="206"/>
      <c r="P1450" s="206"/>
      <c r="Q1450" s="206"/>
      <c r="R1450" s="206"/>
      <c r="S1450" s="206"/>
      <c r="T1450" s="206"/>
      <c r="U1450" s="206"/>
      <c r="V1450" s="206"/>
      <c r="W1450" s="206"/>
      <c r="X1450" s="206"/>
      <c r="Y1450" s="206"/>
      <c r="Z1450" s="206"/>
    </row>
    <row r="1451" customFormat="false" ht="15" hidden="false" customHeight="false" outlineLevel="0" collapsed="false">
      <c r="A1451" s="183" t="s">
        <v>2305</v>
      </c>
      <c r="B1451" s="184" t="s">
        <v>1028</v>
      </c>
      <c r="C1451" s="183" t="s">
        <v>1029</v>
      </c>
      <c r="D1451" s="184" t="s">
        <v>1030</v>
      </c>
      <c r="E1451" s="185" t="s">
        <v>1031</v>
      </c>
      <c r="F1451" s="197" t="s">
        <v>1032</v>
      </c>
      <c r="G1451" s="197" t="s">
        <v>1033</v>
      </c>
      <c r="H1451" s="206"/>
      <c r="I1451" s="206"/>
      <c r="J1451" s="206"/>
      <c r="K1451" s="206"/>
      <c r="L1451" s="206"/>
      <c r="M1451" s="206"/>
      <c r="N1451" s="206"/>
      <c r="O1451" s="206"/>
      <c r="P1451" s="206"/>
      <c r="Q1451" s="206"/>
      <c r="R1451" s="206"/>
      <c r="S1451" s="206"/>
      <c r="T1451" s="206"/>
      <c r="U1451" s="206"/>
      <c r="V1451" s="206"/>
      <c r="W1451" s="206"/>
      <c r="X1451" s="206"/>
      <c r="Y1451" s="206"/>
      <c r="Z1451" s="206"/>
    </row>
    <row r="1452" customFormat="false" ht="15" hidden="false" customHeight="false" outlineLevel="0" collapsed="false">
      <c r="A1452" s="189" t="s">
        <v>1034</v>
      </c>
      <c r="B1452" s="190" t="s">
        <v>2306</v>
      </c>
      <c r="C1452" s="189" t="s">
        <v>517</v>
      </c>
      <c r="D1452" s="190" t="s">
        <v>7</v>
      </c>
      <c r="E1452" s="191" t="n">
        <v>1</v>
      </c>
      <c r="F1452" s="192" t="n">
        <v>60.69</v>
      </c>
      <c r="G1452" s="192" t="n">
        <v>60.69</v>
      </c>
      <c r="H1452" s="206"/>
      <c r="I1452" s="206"/>
      <c r="J1452" s="206"/>
      <c r="K1452" s="206"/>
      <c r="L1452" s="206"/>
      <c r="M1452" s="206"/>
      <c r="N1452" s="206"/>
      <c r="O1452" s="206"/>
      <c r="P1452" s="206"/>
      <c r="Q1452" s="206"/>
      <c r="R1452" s="206"/>
      <c r="S1452" s="206"/>
      <c r="T1452" s="206"/>
      <c r="U1452" s="206"/>
      <c r="V1452" s="206"/>
      <c r="W1452" s="206"/>
      <c r="X1452" s="206"/>
      <c r="Y1452" s="206"/>
      <c r="Z1452" s="206"/>
    </row>
    <row r="1453" customFormat="false" ht="15" hidden="false" customHeight="false" outlineLevel="0" collapsed="false">
      <c r="A1453" s="198" t="s">
        <v>1040</v>
      </c>
      <c r="B1453" s="199" t="s">
        <v>1190</v>
      </c>
      <c r="C1453" s="198" t="s">
        <v>1191</v>
      </c>
      <c r="D1453" s="199" t="s">
        <v>1192</v>
      </c>
      <c r="E1453" s="200" t="n">
        <v>1</v>
      </c>
      <c r="F1453" s="201" t="n">
        <v>17.5</v>
      </c>
      <c r="G1453" s="201" t="n">
        <v>17.5</v>
      </c>
      <c r="H1453" s="206"/>
      <c r="I1453" s="206"/>
      <c r="J1453" s="206"/>
      <c r="K1453" s="206"/>
      <c r="L1453" s="206"/>
      <c r="M1453" s="206"/>
      <c r="N1453" s="206"/>
      <c r="O1453" s="206"/>
      <c r="P1453" s="206"/>
      <c r="Q1453" s="206"/>
      <c r="R1453" s="206"/>
      <c r="S1453" s="206"/>
      <c r="T1453" s="206"/>
      <c r="U1453" s="206"/>
      <c r="V1453" s="206"/>
      <c r="W1453" s="206"/>
      <c r="X1453" s="206"/>
      <c r="Y1453" s="206"/>
      <c r="Z1453" s="206"/>
    </row>
    <row r="1454" customFormat="false" ht="15" hidden="false" customHeight="false" outlineLevel="0" collapsed="false">
      <c r="A1454" s="198" t="s">
        <v>1040</v>
      </c>
      <c r="B1454" s="199" t="s">
        <v>1193</v>
      </c>
      <c r="C1454" s="198" t="s">
        <v>1194</v>
      </c>
      <c r="D1454" s="199" t="s">
        <v>1192</v>
      </c>
      <c r="E1454" s="200" t="n">
        <v>1</v>
      </c>
      <c r="F1454" s="201" t="n">
        <v>21.81</v>
      </c>
      <c r="G1454" s="201" t="n">
        <v>21.81</v>
      </c>
      <c r="H1454" s="206"/>
      <c r="I1454" s="206"/>
      <c r="J1454" s="206"/>
      <c r="K1454" s="206"/>
      <c r="L1454" s="206"/>
      <c r="M1454" s="206"/>
      <c r="N1454" s="206"/>
      <c r="O1454" s="206"/>
      <c r="P1454" s="206"/>
      <c r="Q1454" s="206"/>
      <c r="R1454" s="206"/>
      <c r="S1454" s="206"/>
      <c r="T1454" s="206"/>
      <c r="U1454" s="206"/>
      <c r="V1454" s="206"/>
      <c r="W1454" s="206"/>
      <c r="X1454" s="206"/>
      <c r="Y1454" s="206"/>
      <c r="Z1454" s="206"/>
    </row>
    <row r="1455" customFormat="false" ht="15" hidden="false" customHeight="false" outlineLevel="0" collapsed="false">
      <c r="A1455" s="202" t="s">
        <v>1043</v>
      </c>
      <c r="B1455" s="203" t="s">
        <v>2307</v>
      </c>
      <c r="C1455" s="202" t="s">
        <v>2308</v>
      </c>
      <c r="D1455" s="203" t="s">
        <v>1260</v>
      </c>
      <c r="E1455" s="204" t="n">
        <v>0.01</v>
      </c>
      <c r="F1455" s="205" t="n">
        <v>59.19</v>
      </c>
      <c r="G1455" s="205" t="n">
        <v>0.59</v>
      </c>
      <c r="H1455" s="206"/>
      <c r="I1455" s="206"/>
      <c r="J1455" s="206"/>
      <c r="K1455" s="206"/>
      <c r="L1455" s="206"/>
      <c r="M1455" s="206"/>
      <c r="N1455" s="206"/>
      <c r="O1455" s="206"/>
      <c r="P1455" s="206"/>
      <c r="Q1455" s="206"/>
      <c r="R1455" s="206"/>
      <c r="S1455" s="206"/>
      <c r="T1455" s="206"/>
      <c r="U1455" s="206"/>
      <c r="V1455" s="206"/>
      <c r="W1455" s="206"/>
      <c r="X1455" s="206"/>
      <c r="Y1455" s="206"/>
      <c r="Z1455" s="206"/>
    </row>
    <row r="1456" customFormat="false" ht="15" hidden="false" customHeight="false" outlineLevel="0" collapsed="false">
      <c r="A1456" s="202" t="s">
        <v>1043</v>
      </c>
      <c r="B1456" s="203" t="s">
        <v>2309</v>
      </c>
      <c r="C1456" s="202" t="s">
        <v>2310</v>
      </c>
      <c r="D1456" s="203" t="s">
        <v>1199</v>
      </c>
      <c r="E1456" s="204" t="n">
        <v>1</v>
      </c>
      <c r="F1456" s="205" t="n">
        <v>64.92</v>
      </c>
      <c r="G1456" s="205" t="n">
        <v>0.19</v>
      </c>
      <c r="H1456" s="206"/>
      <c r="I1456" s="206"/>
      <c r="J1456" s="206"/>
      <c r="K1456" s="206"/>
      <c r="L1456" s="206"/>
      <c r="M1456" s="206"/>
      <c r="N1456" s="206"/>
      <c r="O1456" s="206"/>
      <c r="P1456" s="206"/>
      <c r="Q1456" s="206"/>
      <c r="R1456" s="206"/>
      <c r="S1456" s="206"/>
      <c r="T1456" s="206"/>
      <c r="U1456" s="206"/>
      <c r="V1456" s="206"/>
      <c r="W1456" s="206"/>
      <c r="X1456" s="206"/>
      <c r="Y1456" s="206"/>
      <c r="Z1456" s="206"/>
    </row>
    <row r="1457" customFormat="false" ht="15" hidden="false" customHeight="false" outlineLevel="0" collapsed="false">
      <c r="A1457" s="202" t="s">
        <v>1043</v>
      </c>
      <c r="B1457" s="203" t="s">
        <v>2311</v>
      </c>
      <c r="C1457" s="202" t="s">
        <v>2312</v>
      </c>
      <c r="D1457" s="203" t="s">
        <v>1456</v>
      </c>
      <c r="E1457" s="204" t="n">
        <v>0.003</v>
      </c>
      <c r="F1457" s="205" t="n">
        <v>20.6</v>
      </c>
      <c r="G1457" s="205" t="n">
        <v>20.6</v>
      </c>
      <c r="H1457" s="206"/>
      <c r="I1457" s="206"/>
      <c r="J1457" s="206"/>
      <c r="K1457" s="206"/>
      <c r="L1457" s="206"/>
      <c r="M1457" s="206"/>
      <c r="N1457" s="206"/>
      <c r="O1457" s="206"/>
      <c r="P1457" s="206"/>
      <c r="Q1457" s="206"/>
      <c r="R1457" s="206"/>
      <c r="S1457" s="206"/>
      <c r="T1457" s="206"/>
      <c r="U1457" s="206"/>
      <c r="V1457" s="206"/>
      <c r="W1457" s="206"/>
      <c r="X1457" s="206"/>
      <c r="Y1457" s="206"/>
      <c r="Z1457" s="206"/>
    </row>
    <row r="1458" customFormat="false" ht="15" hidden="false" customHeight="false" outlineLevel="0" collapsed="false">
      <c r="A1458" s="193"/>
      <c r="B1458" s="194"/>
      <c r="C1458" s="193"/>
      <c r="D1458" s="193"/>
      <c r="E1458" s="195"/>
      <c r="F1458" s="196"/>
      <c r="G1458" s="196"/>
      <c r="H1458" s="206"/>
      <c r="I1458" s="206"/>
      <c r="J1458" s="206"/>
      <c r="K1458" s="206"/>
      <c r="L1458" s="206"/>
      <c r="M1458" s="206"/>
      <c r="N1458" s="206"/>
      <c r="O1458" s="206"/>
      <c r="P1458" s="206"/>
      <c r="Q1458" s="206"/>
      <c r="R1458" s="206"/>
      <c r="S1458" s="206"/>
      <c r="T1458" s="206"/>
      <c r="U1458" s="206"/>
      <c r="V1458" s="206"/>
      <c r="W1458" s="206"/>
      <c r="X1458" s="206"/>
      <c r="Y1458" s="206"/>
      <c r="Z1458" s="206"/>
    </row>
    <row r="1459" customFormat="false" ht="15" hidden="false" customHeight="false" outlineLevel="0" collapsed="false">
      <c r="A1459" s="183" t="s">
        <v>2313</v>
      </c>
      <c r="B1459" s="184" t="s">
        <v>1028</v>
      </c>
      <c r="C1459" s="183" t="s">
        <v>1029</v>
      </c>
      <c r="D1459" s="184" t="s">
        <v>1030</v>
      </c>
      <c r="E1459" s="185" t="s">
        <v>1031</v>
      </c>
      <c r="F1459" s="197" t="s">
        <v>1032</v>
      </c>
      <c r="G1459" s="197" t="s">
        <v>1033</v>
      </c>
      <c r="H1459" s="206"/>
      <c r="I1459" s="206"/>
      <c r="J1459" s="206"/>
      <c r="K1459" s="206"/>
      <c r="L1459" s="206"/>
      <c r="M1459" s="206"/>
      <c r="N1459" s="206"/>
      <c r="O1459" s="206"/>
      <c r="P1459" s="206"/>
      <c r="Q1459" s="206"/>
      <c r="R1459" s="206"/>
      <c r="S1459" s="206"/>
      <c r="T1459" s="206"/>
      <c r="U1459" s="206"/>
      <c r="V1459" s="206"/>
      <c r="W1459" s="206"/>
      <c r="X1459" s="206"/>
      <c r="Y1459" s="206"/>
      <c r="Z1459" s="206"/>
    </row>
    <row r="1460" customFormat="false" ht="15" hidden="false" customHeight="false" outlineLevel="0" collapsed="false">
      <c r="A1460" s="189" t="s">
        <v>1034</v>
      </c>
      <c r="B1460" s="190" t="s">
        <v>2314</v>
      </c>
      <c r="C1460" s="189" t="s">
        <v>519</v>
      </c>
      <c r="D1460" s="190" t="s">
        <v>7</v>
      </c>
      <c r="E1460" s="191" t="n">
        <v>1</v>
      </c>
      <c r="F1460" s="192" t="n">
        <v>87.83</v>
      </c>
      <c r="G1460" s="192" t="n">
        <v>87.83</v>
      </c>
      <c r="H1460" s="206"/>
      <c r="I1460" s="206"/>
      <c r="J1460" s="206"/>
      <c r="K1460" s="206"/>
      <c r="L1460" s="206"/>
      <c r="M1460" s="206"/>
      <c r="N1460" s="206"/>
      <c r="O1460" s="206"/>
      <c r="P1460" s="206"/>
      <c r="Q1460" s="206"/>
      <c r="R1460" s="206"/>
      <c r="S1460" s="206"/>
      <c r="T1460" s="206"/>
      <c r="U1460" s="206"/>
      <c r="V1460" s="206"/>
      <c r="W1460" s="206"/>
      <c r="X1460" s="206"/>
      <c r="Y1460" s="206"/>
      <c r="Z1460" s="206"/>
    </row>
    <row r="1461" customFormat="false" ht="15" hidden="false" customHeight="false" outlineLevel="0" collapsed="false">
      <c r="A1461" s="198" t="s">
        <v>1040</v>
      </c>
      <c r="B1461" s="199" t="s">
        <v>1917</v>
      </c>
      <c r="C1461" s="198" t="s">
        <v>1918</v>
      </c>
      <c r="D1461" s="199" t="s">
        <v>25</v>
      </c>
      <c r="E1461" s="200" t="n">
        <v>0.38</v>
      </c>
      <c r="F1461" s="201" t="n">
        <v>17.45</v>
      </c>
      <c r="G1461" s="201" t="n">
        <v>6.63</v>
      </c>
      <c r="H1461" s="206"/>
      <c r="I1461" s="206"/>
      <c r="J1461" s="206"/>
      <c r="K1461" s="206"/>
      <c r="L1461" s="206"/>
      <c r="M1461" s="206"/>
      <c r="N1461" s="206"/>
      <c r="O1461" s="206"/>
      <c r="P1461" s="206"/>
      <c r="Q1461" s="206"/>
      <c r="R1461" s="206"/>
      <c r="S1461" s="206"/>
      <c r="T1461" s="206"/>
      <c r="U1461" s="206"/>
      <c r="V1461" s="206"/>
      <c r="W1461" s="206"/>
      <c r="X1461" s="206"/>
      <c r="Y1461" s="206"/>
      <c r="Z1461" s="206"/>
    </row>
    <row r="1462" customFormat="false" ht="15" hidden="false" customHeight="false" outlineLevel="0" collapsed="false">
      <c r="A1462" s="198" t="s">
        <v>1040</v>
      </c>
      <c r="B1462" s="199" t="s">
        <v>1812</v>
      </c>
      <c r="C1462" s="198" t="s">
        <v>1813</v>
      </c>
      <c r="D1462" s="199" t="s">
        <v>25</v>
      </c>
      <c r="E1462" s="200" t="n">
        <v>0.38</v>
      </c>
      <c r="F1462" s="201" t="n">
        <v>21.76</v>
      </c>
      <c r="G1462" s="201" t="n">
        <v>8.26</v>
      </c>
      <c r="H1462" s="206"/>
      <c r="I1462" s="206"/>
      <c r="J1462" s="206"/>
      <c r="K1462" s="206"/>
      <c r="L1462" s="206"/>
      <c r="M1462" s="206"/>
      <c r="N1462" s="206"/>
      <c r="O1462" s="206"/>
      <c r="P1462" s="206"/>
      <c r="Q1462" s="206"/>
      <c r="R1462" s="206"/>
      <c r="S1462" s="206"/>
      <c r="T1462" s="206"/>
      <c r="U1462" s="206"/>
      <c r="V1462" s="206"/>
      <c r="W1462" s="206"/>
      <c r="X1462" s="206"/>
      <c r="Y1462" s="206"/>
      <c r="Z1462" s="206"/>
    </row>
    <row r="1463" customFormat="false" ht="15" hidden="false" customHeight="false" outlineLevel="0" collapsed="false">
      <c r="A1463" s="202" t="s">
        <v>1043</v>
      </c>
      <c r="B1463" s="203" t="s">
        <v>2070</v>
      </c>
      <c r="C1463" s="202" t="s">
        <v>2071</v>
      </c>
      <c r="D1463" s="203" t="s">
        <v>7</v>
      </c>
      <c r="E1463" s="204" t="n">
        <v>0.0148</v>
      </c>
      <c r="F1463" s="205" t="n">
        <v>59.63</v>
      </c>
      <c r="G1463" s="205" t="n">
        <v>0.88</v>
      </c>
      <c r="H1463" s="206"/>
      <c r="I1463" s="206"/>
      <c r="J1463" s="206"/>
      <c r="K1463" s="206"/>
      <c r="L1463" s="206"/>
      <c r="M1463" s="206"/>
      <c r="N1463" s="206"/>
      <c r="O1463" s="206"/>
      <c r="P1463" s="206"/>
      <c r="Q1463" s="206"/>
      <c r="R1463" s="206"/>
      <c r="S1463" s="206"/>
      <c r="T1463" s="206"/>
      <c r="U1463" s="206"/>
      <c r="V1463" s="206"/>
      <c r="W1463" s="206"/>
      <c r="X1463" s="206"/>
      <c r="Y1463" s="206"/>
      <c r="Z1463" s="206"/>
    </row>
    <row r="1464" customFormat="false" ht="15" hidden="false" customHeight="false" outlineLevel="0" collapsed="false">
      <c r="A1464" s="202" t="s">
        <v>1043</v>
      </c>
      <c r="B1464" s="203" t="s">
        <v>2315</v>
      </c>
      <c r="C1464" s="202" t="s">
        <v>2316</v>
      </c>
      <c r="D1464" s="203" t="s">
        <v>7</v>
      </c>
      <c r="E1464" s="204" t="n">
        <v>1</v>
      </c>
      <c r="F1464" s="205" t="n">
        <v>2.49</v>
      </c>
      <c r="G1464" s="205" t="n">
        <v>2.49</v>
      </c>
      <c r="H1464" s="206"/>
      <c r="I1464" s="206"/>
      <c r="J1464" s="206"/>
      <c r="K1464" s="206"/>
      <c r="L1464" s="206"/>
      <c r="M1464" s="206"/>
      <c r="N1464" s="206"/>
      <c r="O1464" s="206"/>
      <c r="P1464" s="206"/>
      <c r="Q1464" s="206"/>
      <c r="R1464" s="206"/>
      <c r="S1464" s="206"/>
      <c r="T1464" s="206"/>
      <c r="U1464" s="206"/>
      <c r="V1464" s="206"/>
      <c r="W1464" s="206"/>
      <c r="X1464" s="206"/>
      <c r="Y1464" s="206"/>
      <c r="Z1464" s="206"/>
    </row>
    <row r="1465" customFormat="false" ht="15" hidden="false" customHeight="false" outlineLevel="0" collapsed="false">
      <c r="A1465" s="202" t="s">
        <v>1043</v>
      </c>
      <c r="B1465" s="203" t="s">
        <v>2317</v>
      </c>
      <c r="C1465" s="202" t="s">
        <v>2318</v>
      </c>
      <c r="D1465" s="203" t="s">
        <v>7</v>
      </c>
      <c r="E1465" s="204" t="n">
        <v>1</v>
      </c>
      <c r="F1465" s="205" t="n">
        <v>67.21</v>
      </c>
      <c r="G1465" s="205" t="n">
        <v>67.21</v>
      </c>
      <c r="H1465" s="206"/>
      <c r="I1465" s="206"/>
      <c r="J1465" s="206"/>
      <c r="K1465" s="206"/>
      <c r="L1465" s="206"/>
      <c r="M1465" s="206"/>
      <c r="N1465" s="206"/>
      <c r="O1465" s="206"/>
      <c r="P1465" s="206"/>
      <c r="Q1465" s="206"/>
      <c r="R1465" s="206"/>
      <c r="S1465" s="206"/>
      <c r="T1465" s="206"/>
      <c r="U1465" s="206"/>
      <c r="V1465" s="206"/>
      <c r="W1465" s="206"/>
      <c r="X1465" s="206"/>
      <c r="Y1465" s="206"/>
      <c r="Z1465" s="206"/>
    </row>
    <row r="1466" customFormat="false" ht="15" hidden="false" customHeight="false" outlineLevel="0" collapsed="false">
      <c r="A1466" s="202" t="s">
        <v>1043</v>
      </c>
      <c r="B1466" s="203" t="s">
        <v>2074</v>
      </c>
      <c r="C1466" s="202" t="s">
        <v>2075</v>
      </c>
      <c r="D1466" s="203" t="s">
        <v>7</v>
      </c>
      <c r="E1466" s="204" t="n">
        <v>0.057</v>
      </c>
      <c r="F1466" s="205" t="n">
        <v>2.06</v>
      </c>
      <c r="G1466" s="205" t="n">
        <v>0.11</v>
      </c>
      <c r="H1466" s="206"/>
      <c r="I1466" s="206"/>
      <c r="J1466" s="206"/>
      <c r="K1466" s="206"/>
      <c r="L1466" s="206"/>
      <c r="M1466" s="206"/>
      <c r="N1466" s="206"/>
      <c r="O1466" s="206"/>
      <c r="P1466" s="206"/>
      <c r="Q1466" s="206"/>
      <c r="R1466" s="206"/>
      <c r="S1466" s="206"/>
      <c r="T1466" s="206"/>
      <c r="U1466" s="206"/>
      <c r="V1466" s="206"/>
      <c r="W1466" s="206"/>
      <c r="X1466" s="206"/>
      <c r="Y1466" s="206"/>
      <c r="Z1466" s="206"/>
    </row>
    <row r="1467" customFormat="false" ht="15" hidden="false" customHeight="false" outlineLevel="0" collapsed="false">
      <c r="A1467" s="202" t="s">
        <v>1043</v>
      </c>
      <c r="B1467" s="203" t="s">
        <v>2319</v>
      </c>
      <c r="C1467" s="202" t="s">
        <v>2320</v>
      </c>
      <c r="D1467" s="203" t="s">
        <v>7</v>
      </c>
      <c r="E1467" s="204" t="n">
        <v>0.03</v>
      </c>
      <c r="F1467" s="205" t="n">
        <v>24.61</v>
      </c>
      <c r="G1467" s="205" t="n">
        <v>0.73</v>
      </c>
      <c r="H1467" s="206"/>
      <c r="I1467" s="206"/>
      <c r="J1467" s="206"/>
      <c r="K1467" s="206"/>
      <c r="L1467" s="206"/>
      <c r="M1467" s="206"/>
      <c r="N1467" s="206"/>
      <c r="O1467" s="206"/>
      <c r="P1467" s="206"/>
      <c r="Q1467" s="206"/>
      <c r="R1467" s="206"/>
      <c r="S1467" s="206"/>
      <c r="T1467" s="206"/>
      <c r="U1467" s="206"/>
      <c r="V1467" s="206"/>
      <c r="W1467" s="206"/>
      <c r="X1467" s="206"/>
      <c r="Y1467" s="206"/>
      <c r="Z1467" s="206"/>
    </row>
    <row r="1468" customFormat="false" ht="15" hidden="false" customHeight="false" outlineLevel="0" collapsed="false">
      <c r="A1468" s="202" t="s">
        <v>1043</v>
      </c>
      <c r="B1468" s="203" t="s">
        <v>2076</v>
      </c>
      <c r="C1468" s="202" t="s">
        <v>2077</v>
      </c>
      <c r="D1468" s="203" t="s">
        <v>7</v>
      </c>
      <c r="E1468" s="204" t="n">
        <v>0.0225</v>
      </c>
      <c r="F1468" s="205" t="n">
        <v>67.56</v>
      </c>
      <c r="G1468" s="205" t="n">
        <v>1.52</v>
      </c>
      <c r="H1468" s="206"/>
      <c r="I1468" s="206"/>
      <c r="J1468" s="206"/>
      <c r="K1468" s="206"/>
      <c r="L1468" s="206"/>
      <c r="M1468" s="206"/>
      <c r="N1468" s="206"/>
      <c r="O1468" s="206"/>
      <c r="P1468" s="206"/>
      <c r="Q1468" s="206"/>
      <c r="R1468" s="206"/>
      <c r="S1468" s="206"/>
      <c r="T1468" s="206"/>
      <c r="U1468" s="206"/>
      <c r="V1468" s="206"/>
      <c r="W1468" s="206"/>
      <c r="X1468" s="206"/>
      <c r="Y1468" s="206"/>
      <c r="Z1468" s="206"/>
    </row>
    <row r="1469" customFormat="false" ht="15" hidden="false" customHeight="false" outlineLevel="0" collapsed="false">
      <c r="A1469" s="193"/>
      <c r="B1469" s="194"/>
      <c r="C1469" s="193"/>
      <c r="D1469" s="193"/>
      <c r="E1469" s="195"/>
      <c r="F1469" s="196"/>
      <c r="G1469" s="196"/>
      <c r="H1469" s="206"/>
      <c r="I1469" s="206"/>
      <c r="J1469" s="206"/>
      <c r="K1469" s="206"/>
      <c r="L1469" s="206"/>
      <c r="M1469" s="206"/>
      <c r="N1469" s="206"/>
      <c r="O1469" s="206"/>
      <c r="P1469" s="206"/>
      <c r="Q1469" s="206"/>
      <c r="R1469" s="206"/>
      <c r="S1469" s="206"/>
      <c r="T1469" s="206"/>
      <c r="U1469" s="206"/>
      <c r="V1469" s="206"/>
      <c r="W1469" s="206"/>
      <c r="X1469" s="206"/>
      <c r="Y1469" s="206"/>
      <c r="Z1469" s="206"/>
    </row>
    <row r="1470" customFormat="false" ht="15" hidden="false" customHeight="false" outlineLevel="0" collapsed="false">
      <c r="A1470" s="183" t="s">
        <v>2321</v>
      </c>
      <c r="B1470" s="184" t="s">
        <v>1028</v>
      </c>
      <c r="C1470" s="183" t="s">
        <v>1029</v>
      </c>
      <c r="D1470" s="184" t="s">
        <v>1030</v>
      </c>
      <c r="E1470" s="185" t="s">
        <v>1031</v>
      </c>
      <c r="F1470" s="197" t="s">
        <v>1032</v>
      </c>
      <c r="G1470" s="197" t="s">
        <v>1033</v>
      </c>
      <c r="H1470" s="206"/>
      <c r="I1470" s="206"/>
      <c r="J1470" s="206"/>
      <c r="K1470" s="206"/>
      <c r="L1470" s="206"/>
      <c r="M1470" s="206"/>
      <c r="N1470" s="206"/>
      <c r="O1470" s="206"/>
      <c r="P1470" s="206"/>
      <c r="Q1470" s="206"/>
      <c r="R1470" s="206"/>
      <c r="S1470" s="206"/>
      <c r="T1470" s="206"/>
      <c r="U1470" s="206"/>
      <c r="V1470" s="206"/>
      <c r="W1470" s="206"/>
      <c r="X1470" s="206"/>
      <c r="Y1470" s="206"/>
      <c r="Z1470" s="206"/>
    </row>
    <row r="1471" customFormat="false" ht="15" hidden="false" customHeight="false" outlineLevel="0" collapsed="false">
      <c r="A1471" s="189" t="s">
        <v>1034</v>
      </c>
      <c r="B1471" s="190" t="s">
        <v>2322</v>
      </c>
      <c r="C1471" s="189" t="s">
        <v>2323</v>
      </c>
      <c r="D1471" s="190" t="s">
        <v>7</v>
      </c>
      <c r="E1471" s="191" t="n">
        <v>1</v>
      </c>
      <c r="F1471" s="192" t="n">
        <v>383.35</v>
      </c>
      <c r="G1471" s="192" t="n">
        <v>383.35</v>
      </c>
      <c r="H1471" s="206"/>
      <c r="I1471" s="206"/>
      <c r="J1471" s="206"/>
      <c r="K1471" s="206"/>
      <c r="L1471" s="206"/>
      <c r="M1471" s="206"/>
      <c r="N1471" s="206"/>
      <c r="O1471" s="206"/>
      <c r="P1471" s="206"/>
      <c r="Q1471" s="206"/>
      <c r="R1471" s="206"/>
      <c r="S1471" s="206"/>
      <c r="T1471" s="206"/>
      <c r="U1471" s="206"/>
      <c r="V1471" s="206"/>
      <c r="W1471" s="206"/>
      <c r="X1471" s="206"/>
      <c r="Y1471" s="206"/>
      <c r="Z1471" s="206"/>
    </row>
    <row r="1472" customFormat="false" ht="15" hidden="false" customHeight="false" outlineLevel="0" collapsed="false">
      <c r="A1472" s="198" t="s">
        <v>1040</v>
      </c>
      <c r="B1472" s="199" t="s">
        <v>2324</v>
      </c>
      <c r="C1472" s="198" t="s">
        <v>2325</v>
      </c>
      <c r="D1472" s="199" t="s">
        <v>1147</v>
      </c>
      <c r="E1472" s="200" t="n">
        <v>0.0141</v>
      </c>
      <c r="F1472" s="201" t="n">
        <v>203.23</v>
      </c>
      <c r="G1472" s="201" t="n">
        <v>2.86</v>
      </c>
      <c r="H1472" s="206"/>
      <c r="I1472" s="206"/>
      <c r="J1472" s="206"/>
      <c r="K1472" s="206"/>
      <c r="L1472" s="206"/>
      <c r="M1472" s="206"/>
      <c r="N1472" s="206"/>
      <c r="O1472" s="206"/>
      <c r="P1472" s="206"/>
      <c r="Q1472" s="206"/>
      <c r="R1472" s="206"/>
      <c r="S1472" s="206"/>
      <c r="T1472" s="206"/>
      <c r="U1472" s="206"/>
      <c r="V1472" s="206"/>
      <c r="W1472" s="206"/>
      <c r="X1472" s="206"/>
      <c r="Y1472" s="206"/>
      <c r="Z1472" s="206"/>
    </row>
    <row r="1473" customFormat="false" ht="15" hidden="false" customHeight="false" outlineLevel="0" collapsed="false">
      <c r="A1473" s="198" t="s">
        <v>1040</v>
      </c>
      <c r="B1473" s="199" t="s">
        <v>1272</v>
      </c>
      <c r="C1473" s="198" t="s">
        <v>1273</v>
      </c>
      <c r="D1473" s="199" t="s">
        <v>25</v>
      </c>
      <c r="E1473" s="200" t="n">
        <v>0.3474</v>
      </c>
      <c r="F1473" s="201" t="n">
        <v>22.37</v>
      </c>
      <c r="G1473" s="201" t="n">
        <v>6.35</v>
      </c>
      <c r="H1473" s="206"/>
      <c r="I1473" s="206"/>
      <c r="J1473" s="206"/>
      <c r="K1473" s="206"/>
      <c r="L1473" s="206"/>
      <c r="M1473" s="206"/>
      <c r="N1473" s="206"/>
      <c r="O1473" s="206"/>
      <c r="P1473" s="206"/>
      <c r="Q1473" s="206"/>
      <c r="R1473" s="206"/>
      <c r="S1473" s="206"/>
      <c r="T1473" s="206"/>
      <c r="U1473" s="206"/>
      <c r="V1473" s="206"/>
      <c r="W1473" s="206"/>
      <c r="X1473" s="206"/>
      <c r="Y1473" s="206"/>
      <c r="Z1473" s="206"/>
    </row>
    <row r="1474" customFormat="false" ht="15" hidden="false" customHeight="false" outlineLevel="0" collapsed="false">
      <c r="A1474" s="198" t="s">
        <v>1040</v>
      </c>
      <c r="B1474" s="199" t="s">
        <v>1274</v>
      </c>
      <c r="C1474" s="198" t="s">
        <v>1249</v>
      </c>
      <c r="D1474" s="199" t="s">
        <v>25</v>
      </c>
      <c r="E1474" s="200" t="n">
        <v>0.3474</v>
      </c>
      <c r="F1474" s="201" t="n">
        <v>16.21</v>
      </c>
      <c r="G1474" s="201" t="n">
        <v>3.61</v>
      </c>
      <c r="H1474" s="206"/>
      <c r="I1474" s="206"/>
      <c r="J1474" s="206"/>
      <c r="K1474" s="206"/>
      <c r="L1474" s="206"/>
      <c r="M1474" s="206"/>
      <c r="N1474" s="206"/>
      <c r="O1474" s="206"/>
      <c r="P1474" s="206"/>
      <c r="Q1474" s="206"/>
      <c r="R1474" s="206"/>
      <c r="S1474" s="206"/>
      <c r="T1474" s="206"/>
      <c r="U1474" s="206"/>
      <c r="V1474" s="206"/>
      <c r="W1474" s="206"/>
      <c r="X1474" s="206"/>
      <c r="Y1474" s="206"/>
      <c r="Z1474" s="206"/>
    </row>
    <row r="1475" customFormat="false" ht="15" hidden="false" customHeight="false" outlineLevel="0" collapsed="false">
      <c r="A1475" s="202" t="s">
        <v>1043</v>
      </c>
      <c r="B1475" s="203" t="s">
        <v>2326</v>
      </c>
      <c r="C1475" s="202" t="s">
        <v>2327</v>
      </c>
      <c r="D1475" s="203" t="s">
        <v>7</v>
      </c>
      <c r="E1475" s="204" t="n">
        <v>1</v>
      </c>
      <c r="F1475" s="205" t="n">
        <v>370.53</v>
      </c>
      <c r="G1475" s="205" t="n">
        <v>370.53</v>
      </c>
      <c r="H1475" s="206"/>
      <c r="I1475" s="206"/>
      <c r="J1475" s="206"/>
      <c r="K1475" s="206"/>
      <c r="L1475" s="206"/>
      <c r="M1475" s="206"/>
      <c r="N1475" s="206"/>
      <c r="O1475" s="206"/>
      <c r="P1475" s="206"/>
      <c r="Q1475" s="206"/>
      <c r="R1475" s="206"/>
      <c r="S1475" s="206"/>
      <c r="T1475" s="206"/>
      <c r="U1475" s="206"/>
      <c r="V1475" s="206"/>
      <c r="W1475" s="206"/>
      <c r="X1475" s="206"/>
      <c r="Y1475" s="206"/>
      <c r="Z1475" s="206"/>
    </row>
    <row r="1476" customFormat="false" ht="15" hidden="false" customHeight="false" outlineLevel="0" collapsed="false">
      <c r="A1476" s="193"/>
      <c r="B1476" s="194"/>
      <c r="C1476" s="193"/>
      <c r="D1476" s="193"/>
      <c r="E1476" s="195"/>
      <c r="F1476" s="196"/>
      <c r="G1476" s="196"/>
      <c r="H1476" s="206"/>
      <c r="I1476" s="206"/>
      <c r="J1476" s="206"/>
      <c r="K1476" s="206"/>
      <c r="L1476" s="206"/>
      <c r="M1476" s="206"/>
      <c r="N1476" s="206"/>
      <c r="O1476" s="206"/>
      <c r="P1476" s="206"/>
      <c r="Q1476" s="206"/>
      <c r="R1476" s="206"/>
      <c r="S1476" s="206"/>
      <c r="T1476" s="206"/>
      <c r="U1476" s="206"/>
      <c r="V1476" s="206"/>
      <c r="W1476" s="206"/>
      <c r="X1476" s="206"/>
      <c r="Y1476" s="206"/>
      <c r="Z1476" s="206"/>
    </row>
    <row r="1477" customFormat="false" ht="15" hidden="false" customHeight="false" outlineLevel="0" collapsed="false">
      <c r="A1477" s="183" t="s">
        <v>2328</v>
      </c>
      <c r="B1477" s="184" t="s">
        <v>1028</v>
      </c>
      <c r="C1477" s="183" t="s">
        <v>1029</v>
      </c>
      <c r="D1477" s="184" t="s">
        <v>1030</v>
      </c>
      <c r="E1477" s="185" t="s">
        <v>1031</v>
      </c>
      <c r="F1477" s="197" t="s">
        <v>1032</v>
      </c>
      <c r="G1477" s="197" t="s">
        <v>1033</v>
      </c>
      <c r="H1477" s="206"/>
      <c r="I1477" s="206"/>
      <c r="J1477" s="206"/>
      <c r="K1477" s="206"/>
      <c r="L1477" s="206"/>
      <c r="M1477" s="206"/>
      <c r="N1477" s="206"/>
      <c r="O1477" s="206"/>
      <c r="P1477" s="206"/>
      <c r="Q1477" s="206"/>
      <c r="R1477" s="206"/>
      <c r="S1477" s="206"/>
      <c r="T1477" s="206"/>
      <c r="U1477" s="206"/>
      <c r="V1477" s="206"/>
      <c r="W1477" s="206"/>
      <c r="X1477" s="206"/>
      <c r="Y1477" s="206"/>
      <c r="Z1477" s="206"/>
    </row>
    <row r="1478" customFormat="false" ht="15" hidden="false" customHeight="false" outlineLevel="0" collapsed="false">
      <c r="A1478" s="189" t="s">
        <v>1034</v>
      </c>
      <c r="B1478" s="190" t="s">
        <v>2329</v>
      </c>
      <c r="C1478" s="189" t="s">
        <v>2330</v>
      </c>
      <c r="D1478" s="190" t="s">
        <v>7</v>
      </c>
      <c r="E1478" s="191" t="n">
        <v>1</v>
      </c>
      <c r="F1478" s="192" t="n">
        <v>11.02</v>
      </c>
      <c r="G1478" s="192" t="n">
        <v>11.02</v>
      </c>
      <c r="H1478" s="206"/>
      <c r="I1478" s="206"/>
      <c r="J1478" s="206"/>
      <c r="K1478" s="206"/>
      <c r="L1478" s="206"/>
      <c r="M1478" s="206"/>
      <c r="N1478" s="206"/>
      <c r="O1478" s="206"/>
      <c r="P1478" s="206"/>
      <c r="Q1478" s="206"/>
      <c r="R1478" s="206"/>
      <c r="S1478" s="206"/>
      <c r="T1478" s="206"/>
      <c r="U1478" s="206"/>
      <c r="V1478" s="206"/>
      <c r="W1478" s="206"/>
      <c r="X1478" s="206"/>
      <c r="Y1478" s="206"/>
      <c r="Z1478" s="206"/>
    </row>
    <row r="1479" customFormat="false" ht="15" hidden="false" customHeight="false" outlineLevel="0" collapsed="false">
      <c r="A1479" s="198" t="s">
        <v>1040</v>
      </c>
      <c r="B1479" s="199" t="s">
        <v>1917</v>
      </c>
      <c r="C1479" s="198" t="s">
        <v>1918</v>
      </c>
      <c r="D1479" s="199" t="s">
        <v>25</v>
      </c>
      <c r="E1479" s="200" t="n">
        <v>0.1</v>
      </c>
      <c r="F1479" s="201" t="n">
        <v>17.45</v>
      </c>
      <c r="G1479" s="201" t="n">
        <v>1.74</v>
      </c>
      <c r="H1479" s="206"/>
      <c r="I1479" s="206"/>
      <c r="J1479" s="206"/>
      <c r="K1479" s="206"/>
      <c r="L1479" s="206"/>
      <c r="M1479" s="206"/>
      <c r="N1479" s="206"/>
      <c r="O1479" s="206"/>
      <c r="P1479" s="206"/>
      <c r="Q1479" s="206"/>
      <c r="R1479" s="206"/>
      <c r="S1479" s="206"/>
      <c r="T1479" s="206"/>
      <c r="U1479" s="206"/>
      <c r="V1479" s="206"/>
      <c r="W1479" s="206"/>
      <c r="X1479" s="206"/>
      <c r="Y1479" s="206"/>
      <c r="Z1479" s="206"/>
    </row>
    <row r="1480" customFormat="false" ht="15" hidden="false" customHeight="false" outlineLevel="0" collapsed="false">
      <c r="A1480" s="198" t="s">
        <v>1040</v>
      </c>
      <c r="B1480" s="199" t="s">
        <v>1812</v>
      </c>
      <c r="C1480" s="198" t="s">
        <v>1813</v>
      </c>
      <c r="D1480" s="199" t="s">
        <v>25</v>
      </c>
      <c r="E1480" s="200" t="n">
        <v>0.1</v>
      </c>
      <c r="F1480" s="201" t="n">
        <v>21.76</v>
      </c>
      <c r="G1480" s="201" t="n">
        <v>2.17</v>
      </c>
      <c r="H1480" s="206"/>
      <c r="I1480" s="206"/>
      <c r="J1480" s="206"/>
      <c r="K1480" s="206"/>
      <c r="L1480" s="206"/>
      <c r="M1480" s="206"/>
      <c r="N1480" s="206"/>
      <c r="O1480" s="206"/>
      <c r="P1480" s="206"/>
      <c r="Q1480" s="206"/>
      <c r="R1480" s="206"/>
      <c r="S1480" s="206"/>
      <c r="T1480" s="206"/>
      <c r="U1480" s="206"/>
      <c r="V1480" s="206"/>
      <c r="W1480" s="206"/>
      <c r="X1480" s="206"/>
      <c r="Y1480" s="206"/>
      <c r="Z1480" s="206"/>
    </row>
    <row r="1481" customFormat="false" ht="15" hidden="false" customHeight="false" outlineLevel="0" collapsed="false">
      <c r="A1481" s="202" t="s">
        <v>1043</v>
      </c>
      <c r="B1481" s="203" t="s">
        <v>2070</v>
      </c>
      <c r="C1481" s="202" t="s">
        <v>2071</v>
      </c>
      <c r="D1481" s="203" t="s">
        <v>7</v>
      </c>
      <c r="E1481" s="204" t="n">
        <v>0.0099</v>
      </c>
      <c r="F1481" s="205" t="n">
        <v>59.63</v>
      </c>
      <c r="G1481" s="205" t="n">
        <v>0.59</v>
      </c>
      <c r="H1481" s="206"/>
      <c r="I1481" s="206"/>
      <c r="J1481" s="206"/>
      <c r="K1481" s="206"/>
      <c r="L1481" s="206"/>
      <c r="M1481" s="206"/>
      <c r="N1481" s="206"/>
      <c r="O1481" s="206"/>
      <c r="P1481" s="206"/>
      <c r="Q1481" s="206"/>
      <c r="R1481" s="206"/>
      <c r="S1481" s="206"/>
      <c r="T1481" s="206"/>
      <c r="U1481" s="206"/>
      <c r="V1481" s="206"/>
      <c r="W1481" s="206"/>
      <c r="X1481" s="206"/>
      <c r="Y1481" s="206"/>
      <c r="Z1481" s="206"/>
    </row>
    <row r="1482" customFormat="false" ht="15" hidden="false" customHeight="false" outlineLevel="0" collapsed="false">
      <c r="A1482" s="202" t="s">
        <v>1043</v>
      </c>
      <c r="B1482" s="203" t="s">
        <v>2331</v>
      </c>
      <c r="C1482" s="202" t="s">
        <v>2332</v>
      </c>
      <c r="D1482" s="203" t="s">
        <v>7</v>
      </c>
      <c r="E1482" s="204" t="n">
        <v>1</v>
      </c>
      <c r="F1482" s="205" t="n">
        <v>5.47</v>
      </c>
      <c r="G1482" s="205" t="n">
        <v>5.47</v>
      </c>
      <c r="H1482" s="206"/>
      <c r="I1482" s="206"/>
      <c r="J1482" s="206"/>
      <c r="K1482" s="206"/>
      <c r="L1482" s="206"/>
      <c r="M1482" s="206"/>
      <c r="N1482" s="206"/>
      <c r="O1482" s="206"/>
      <c r="P1482" s="206"/>
      <c r="Q1482" s="206"/>
      <c r="R1482" s="206"/>
      <c r="S1482" s="206"/>
      <c r="T1482" s="206"/>
      <c r="U1482" s="206"/>
      <c r="V1482" s="206"/>
      <c r="W1482" s="206"/>
      <c r="X1482" s="206"/>
      <c r="Y1482" s="206"/>
      <c r="Z1482" s="206"/>
    </row>
    <row r="1483" customFormat="false" ht="15" hidden="false" customHeight="false" outlineLevel="0" collapsed="false">
      <c r="A1483" s="202" t="s">
        <v>1043</v>
      </c>
      <c r="B1483" s="203" t="s">
        <v>2074</v>
      </c>
      <c r="C1483" s="202" t="s">
        <v>2075</v>
      </c>
      <c r="D1483" s="203" t="s">
        <v>7</v>
      </c>
      <c r="E1483" s="204" t="n">
        <v>0.021</v>
      </c>
      <c r="F1483" s="205" t="n">
        <v>2.06</v>
      </c>
      <c r="G1483" s="205" t="n">
        <v>0.04</v>
      </c>
      <c r="H1483" s="206"/>
      <c r="I1483" s="206"/>
      <c r="J1483" s="206"/>
      <c r="K1483" s="206"/>
      <c r="L1483" s="206"/>
      <c r="M1483" s="206"/>
      <c r="N1483" s="206"/>
      <c r="O1483" s="206"/>
      <c r="P1483" s="206"/>
      <c r="Q1483" s="206"/>
      <c r="R1483" s="206"/>
      <c r="S1483" s="206"/>
      <c r="T1483" s="206"/>
      <c r="U1483" s="206"/>
      <c r="V1483" s="206"/>
      <c r="W1483" s="206"/>
      <c r="X1483" s="206"/>
      <c r="Y1483" s="206"/>
      <c r="Z1483" s="206"/>
    </row>
    <row r="1484" customFormat="false" ht="15" hidden="false" customHeight="false" outlineLevel="0" collapsed="false">
      <c r="A1484" s="202" t="s">
        <v>1043</v>
      </c>
      <c r="B1484" s="203" t="s">
        <v>2076</v>
      </c>
      <c r="C1484" s="202" t="s">
        <v>2077</v>
      </c>
      <c r="D1484" s="203" t="s">
        <v>7</v>
      </c>
      <c r="E1484" s="204" t="n">
        <v>0.015</v>
      </c>
      <c r="F1484" s="205" t="n">
        <v>67.56</v>
      </c>
      <c r="G1484" s="205" t="n">
        <v>1.01</v>
      </c>
      <c r="H1484" s="206"/>
      <c r="I1484" s="206"/>
      <c r="J1484" s="206"/>
      <c r="K1484" s="206"/>
      <c r="L1484" s="206"/>
      <c r="M1484" s="206"/>
      <c r="N1484" s="206"/>
      <c r="O1484" s="206"/>
      <c r="P1484" s="206"/>
      <c r="Q1484" s="206"/>
      <c r="R1484" s="206"/>
      <c r="S1484" s="206"/>
      <c r="T1484" s="206"/>
      <c r="U1484" s="206"/>
      <c r="V1484" s="206"/>
      <c r="W1484" s="206"/>
      <c r="X1484" s="206"/>
      <c r="Y1484" s="206"/>
      <c r="Z1484" s="206"/>
    </row>
    <row r="1485" customFormat="false" ht="15" hidden="false" customHeight="false" outlineLevel="0" collapsed="false">
      <c r="A1485" s="193"/>
      <c r="B1485" s="194"/>
      <c r="C1485" s="193"/>
      <c r="D1485" s="193"/>
      <c r="E1485" s="195"/>
      <c r="F1485" s="196"/>
      <c r="G1485" s="196"/>
      <c r="H1485" s="206"/>
      <c r="I1485" s="206"/>
      <c r="J1485" s="206"/>
      <c r="K1485" s="206"/>
      <c r="L1485" s="206"/>
      <c r="M1485" s="206"/>
      <c r="N1485" s="206"/>
      <c r="O1485" s="206"/>
      <c r="P1485" s="206"/>
      <c r="Q1485" s="206"/>
      <c r="R1485" s="206"/>
      <c r="S1485" s="206"/>
      <c r="T1485" s="206"/>
      <c r="U1485" s="206"/>
      <c r="V1485" s="206"/>
      <c r="W1485" s="206"/>
      <c r="X1485" s="206"/>
      <c r="Y1485" s="206"/>
      <c r="Z1485" s="206"/>
    </row>
    <row r="1486" customFormat="false" ht="15" hidden="false" customHeight="false" outlineLevel="0" collapsed="false">
      <c r="A1486" s="183" t="s">
        <v>2333</v>
      </c>
      <c r="B1486" s="184" t="s">
        <v>1028</v>
      </c>
      <c r="C1486" s="183" t="s">
        <v>1029</v>
      </c>
      <c r="D1486" s="184" t="s">
        <v>1030</v>
      </c>
      <c r="E1486" s="185" t="s">
        <v>1031</v>
      </c>
      <c r="F1486" s="197" t="s">
        <v>1032</v>
      </c>
      <c r="G1486" s="197" t="s">
        <v>1033</v>
      </c>
      <c r="H1486" s="206"/>
      <c r="I1486" s="206"/>
      <c r="J1486" s="206"/>
      <c r="K1486" s="206"/>
      <c r="L1486" s="206"/>
      <c r="M1486" s="206"/>
      <c r="N1486" s="206"/>
      <c r="O1486" s="206"/>
      <c r="P1486" s="206"/>
      <c r="Q1486" s="206"/>
      <c r="R1486" s="206"/>
      <c r="S1486" s="206"/>
      <c r="T1486" s="206"/>
      <c r="U1486" s="206"/>
      <c r="V1486" s="206"/>
      <c r="W1486" s="206"/>
      <c r="X1486" s="206"/>
      <c r="Y1486" s="206"/>
      <c r="Z1486" s="206"/>
    </row>
    <row r="1487" customFormat="false" ht="15" hidden="false" customHeight="false" outlineLevel="0" collapsed="false">
      <c r="A1487" s="189" t="s">
        <v>1034</v>
      </c>
      <c r="B1487" s="190" t="s">
        <v>2334</v>
      </c>
      <c r="C1487" s="189" t="s">
        <v>2335</v>
      </c>
      <c r="D1487" s="190" t="s">
        <v>7</v>
      </c>
      <c r="E1487" s="191" t="n">
        <v>1</v>
      </c>
      <c r="F1487" s="192" t="n">
        <v>6.88</v>
      </c>
      <c r="G1487" s="192" t="n">
        <v>6.88</v>
      </c>
      <c r="H1487" s="206"/>
      <c r="I1487" s="206"/>
      <c r="J1487" s="206"/>
      <c r="K1487" s="206"/>
      <c r="L1487" s="206"/>
      <c r="M1487" s="206"/>
      <c r="N1487" s="206"/>
      <c r="O1487" s="206"/>
      <c r="P1487" s="206"/>
      <c r="Q1487" s="206"/>
      <c r="R1487" s="206"/>
      <c r="S1487" s="206"/>
      <c r="T1487" s="206"/>
      <c r="U1487" s="206"/>
      <c r="V1487" s="206"/>
      <c r="W1487" s="206"/>
      <c r="X1487" s="206"/>
      <c r="Y1487" s="206"/>
      <c r="Z1487" s="206"/>
    </row>
    <row r="1488" customFormat="false" ht="15" hidden="false" customHeight="false" outlineLevel="0" collapsed="false">
      <c r="A1488" s="198" t="s">
        <v>1040</v>
      </c>
      <c r="B1488" s="199" t="s">
        <v>1917</v>
      </c>
      <c r="C1488" s="198" t="s">
        <v>1918</v>
      </c>
      <c r="D1488" s="199" t="s">
        <v>25</v>
      </c>
      <c r="E1488" s="200" t="n">
        <v>0.1</v>
      </c>
      <c r="F1488" s="201" t="n">
        <v>17.45</v>
      </c>
      <c r="G1488" s="201" t="n">
        <v>1.74</v>
      </c>
      <c r="H1488" s="206"/>
      <c r="I1488" s="206"/>
      <c r="J1488" s="206"/>
      <c r="K1488" s="206"/>
      <c r="L1488" s="206"/>
      <c r="M1488" s="206"/>
      <c r="N1488" s="206"/>
      <c r="O1488" s="206"/>
      <c r="P1488" s="206"/>
      <c r="Q1488" s="206"/>
      <c r="R1488" s="206"/>
      <c r="S1488" s="206"/>
      <c r="T1488" s="206"/>
      <c r="U1488" s="206"/>
      <c r="V1488" s="206"/>
      <c r="W1488" s="206"/>
      <c r="X1488" s="206"/>
      <c r="Y1488" s="206"/>
      <c r="Z1488" s="206"/>
    </row>
    <row r="1489" customFormat="false" ht="15" hidden="false" customHeight="false" outlineLevel="0" collapsed="false">
      <c r="A1489" s="198" t="s">
        <v>1040</v>
      </c>
      <c r="B1489" s="199" t="s">
        <v>1812</v>
      </c>
      <c r="C1489" s="198" t="s">
        <v>1813</v>
      </c>
      <c r="D1489" s="199" t="s">
        <v>25</v>
      </c>
      <c r="E1489" s="200" t="n">
        <v>0.1</v>
      </c>
      <c r="F1489" s="201" t="n">
        <v>21.76</v>
      </c>
      <c r="G1489" s="201" t="n">
        <v>2.17</v>
      </c>
      <c r="H1489" s="206"/>
      <c r="I1489" s="206"/>
      <c r="J1489" s="206"/>
      <c r="K1489" s="206"/>
      <c r="L1489" s="206"/>
      <c r="M1489" s="206"/>
      <c r="N1489" s="206"/>
      <c r="O1489" s="206"/>
      <c r="P1489" s="206"/>
      <c r="Q1489" s="206"/>
      <c r="R1489" s="206"/>
      <c r="S1489" s="206"/>
      <c r="T1489" s="206"/>
      <c r="U1489" s="206"/>
      <c r="V1489" s="206"/>
      <c r="W1489" s="206"/>
      <c r="X1489" s="206"/>
      <c r="Y1489" s="206"/>
      <c r="Z1489" s="206"/>
    </row>
    <row r="1490" customFormat="false" ht="15" hidden="false" customHeight="false" outlineLevel="0" collapsed="false">
      <c r="A1490" s="202" t="s">
        <v>1043</v>
      </c>
      <c r="B1490" s="203" t="s">
        <v>2070</v>
      </c>
      <c r="C1490" s="202" t="s">
        <v>2071</v>
      </c>
      <c r="D1490" s="203" t="s">
        <v>7</v>
      </c>
      <c r="E1490" s="204" t="n">
        <v>0.0099</v>
      </c>
      <c r="F1490" s="205" t="n">
        <v>59.63</v>
      </c>
      <c r="G1490" s="205" t="n">
        <v>0.59</v>
      </c>
      <c r="H1490" s="206"/>
      <c r="I1490" s="206"/>
      <c r="J1490" s="206"/>
      <c r="K1490" s="206"/>
      <c r="L1490" s="206"/>
      <c r="M1490" s="206"/>
      <c r="N1490" s="206"/>
      <c r="O1490" s="206"/>
      <c r="P1490" s="206"/>
      <c r="Q1490" s="206"/>
      <c r="R1490" s="206"/>
      <c r="S1490" s="206"/>
      <c r="T1490" s="206"/>
      <c r="U1490" s="206"/>
      <c r="V1490" s="206"/>
      <c r="W1490" s="206"/>
      <c r="X1490" s="206"/>
      <c r="Y1490" s="206"/>
      <c r="Z1490" s="206"/>
    </row>
    <row r="1491" customFormat="false" ht="15" hidden="false" customHeight="false" outlineLevel="0" collapsed="false">
      <c r="A1491" s="202" t="s">
        <v>1043</v>
      </c>
      <c r="B1491" s="203" t="s">
        <v>2336</v>
      </c>
      <c r="C1491" s="202" t="s">
        <v>2337</v>
      </c>
      <c r="D1491" s="203" t="s">
        <v>7</v>
      </c>
      <c r="E1491" s="204" t="n">
        <v>1</v>
      </c>
      <c r="F1491" s="205" t="n">
        <v>2.06</v>
      </c>
      <c r="G1491" s="205" t="n">
        <v>0.04</v>
      </c>
      <c r="H1491" s="206"/>
      <c r="I1491" s="206"/>
      <c r="J1491" s="206"/>
      <c r="K1491" s="206"/>
      <c r="L1491" s="206"/>
      <c r="M1491" s="206"/>
      <c r="N1491" s="206"/>
      <c r="O1491" s="206"/>
      <c r="P1491" s="206"/>
      <c r="Q1491" s="206"/>
      <c r="R1491" s="206"/>
      <c r="S1491" s="206"/>
      <c r="T1491" s="206"/>
      <c r="U1491" s="206"/>
      <c r="V1491" s="206"/>
      <c r="W1491" s="206"/>
      <c r="X1491" s="206"/>
      <c r="Y1491" s="206"/>
      <c r="Z1491" s="206"/>
    </row>
    <row r="1492" customFormat="false" ht="15" hidden="false" customHeight="false" outlineLevel="0" collapsed="false">
      <c r="A1492" s="202" t="s">
        <v>1043</v>
      </c>
      <c r="B1492" s="203" t="s">
        <v>2074</v>
      </c>
      <c r="C1492" s="202" t="s">
        <v>2075</v>
      </c>
      <c r="D1492" s="203" t="s">
        <v>7</v>
      </c>
      <c r="E1492" s="204" t="n">
        <v>0.021</v>
      </c>
      <c r="F1492" s="205" t="n">
        <v>1.33</v>
      </c>
      <c r="G1492" s="205" t="n">
        <v>1.33</v>
      </c>
      <c r="H1492" s="206"/>
      <c r="I1492" s="206"/>
      <c r="J1492" s="206"/>
      <c r="K1492" s="206"/>
      <c r="L1492" s="206"/>
      <c r="M1492" s="206"/>
      <c r="N1492" s="206"/>
      <c r="O1492" s="206"/>
      <c r="P1492" s="206"/>
      <c r="Q1492" s="206"/>
      <c r="R1492" s="206"/>
      <c r="S1492" s="206"/>
      <c r="T1492" s="206"/>
      <c r="U1492" s="206"/>
      <c r="V1492" s="206"/>
      <c r="W1492" s="206"/>
      <c r="X1492" s="206"/>
      <c r="Y1492" s="206"/>
      <c r="Z1492" s="206"/>
    </row>
    <row r="1493" customFormat="false" ht="15" hidden="false" customHeight="false" outlineLevel="0" collapsed="false">
      <c r="A1493" s="202" t="s">
        <v>1043</v>
      </c>
      <c r="B1493" s="203" t="s">
        <v>2076</v>
      </c>
      <c r="C1493" s="202" t="s">
        <v>2077</v>
      </c>
      <c r="D1493" s="203" t="s">
        <v>7</v>
      </c>
      <c r="E1493" s="204" t="n">
        <v>0.015</v>
      </c>
      <c r="F1493" s="205" t="n">
        <v>67.56</v>
      </c>
      <c r="G1493" s="205" t="n">
        <v>1.01</v>
      </c>
      <c r="H1493" s="206"/>
      <c r="I1493" s="206"/>
      <c r="J1493" s="206"/>
      <c r="K1493" s="206"/>
      <c r="L1493" s="206"/>
      <c r="M1493" s="206"/>
      <c r="N1493" s="206"/>
      <c r="O1493" s="206"/>
      <c r="P1493" s="206"/>
      <c r="Q1493" s="206"/>
      <c r="R1493" s="206"/>
      <c r="S1493" s="206"/>
      <c r="T1493" s="206"/>
      <c r="U1493" s="206"/>
      <c r="V1493" s="206"/>
      <c r="W1493" s="206"/>
      <c r="X1493" s="206"/>
      <c r="Y1493" s="206"/>
      <c r="Z1493" s="206"/>
    </row>
    <row r="1494" customFormat="false" ht="15" hidden="false" customHeight="false" outlineLevel="0" collapsed="false">
      <c r="A1494" s="193"/>
      <c r="B1494" s="194"/>
      <c r="C1494" s="193"/>
      <c r="D1494" s="193"/>
      <c r="E1494" s="195"/>
      <c r="F1494" s="196"/>
      <c r="G1494" s="196"/>
      <c r="H1494" s="206"/>
      <c r="I1494" s="206"/>
      <c r="J1494" s="206"/>
      <c r="K1494" s="206"/>
      <c r="L1494" s="206"/>
      <c r="M1494" s="206"/>
      <c r="N1494" s="206"/>
      <c r="O1494" s="206"/>
      <c r="P1494" s="206"/>
      <c r="Q1494" s="206"/>
      <c r="R1494" s="206"/>
      <c r="S1494" s="206"/>
      <c r="T1494" s="206"/>
      <c r="U1494" s="206"/>
      <c r="V1494" s="206"/>
      <c r="W1494" s="206"/>
      <c r="X1494" s="206"/>
      <c r="Y1494" s="206"/>
      <c r="Z1494" s="206"/>
    </row>
    <row r="1495" customFormat="false" ht="15" hidden="false" customHeight="false" outlineLevel="0" collapsed="false">
      <c r="A1495" s="183" t="s">
        <v>2338</v>
      </c>
      <c r="B1495" s="184" t="s">
        <v>1028</v>
      </c>
      <c r="C1495" s="183" t="s">
        <v>1029</v>
      </c>
      <c r="D1495" s="184" t="s">
        <v>1030</v>
      </c>
      <c r="E1495" s="185" t="s">
        <v>1031</v>
      </c>
      <c r="F1495" s="197" t="s">
        <v>1032</v>
      </c>
      <c r="G1495" s="197" t="s">
        <v>1033</v>
      </c>
      <c r="H1495" s="206"/>
      <c r="I1495" s="206"/>
      <c r="J1495" s="206"/>
      <c r="K1495" s="206"/>
      <c r="L1495" s="206"/>
      <c r="M1495" s="206"/>
      <c r="N1495" s="206"/>
      <c r="O1495" s="206"/>
      <c r="P1495" s="206"/>
      <c r="Q1495" s="206"/>
      <c r="R1495" s="206"/>
      <c r="S1495" s="206"/>
      <c r="T1495" s="206"/>
      <c r="U1495" s="206"/>
      <c r="V1495" s="206"/>
      <c r="W1495" s="206"/>
      <c r="X1495" s="206"/>
      <c r="Y1495" s="206"/>
      <c r="Z1495" s="206"/>
    </row>
    <row r="1496" customFormat="false" ht="15" hidden="false" customHeight="false" outlineLevel="0" collapsed="false">
      <c r="A1496" s="189" t="s">
        <v>1034</v>
      </c>
      <c r="B1496" s="190" t="s">
        <v>2339</v>
      </c>
      <c r="C1496" s="189" t="s">
        <v>2340</v>
      </c>
      <c r="D1496" s="190" t="s">
        <v>7</v>
      </c>
      <c r="E1496" s="191" t="n">
        <v>1</v>
      </c>
      <c r="F1496" s="192" t="n">
        <v>11.24</v>
      </c>
      <c r="G1496" s="192" t="n">
        <v>11.24</v>
      </c>
      <c r="H1496" s="206"/>
      <c r="I1496" s="206"/>
      <c r="J1496" s="206"/>
      <c r="K1496" s="206"/>
      <c r="L1496" s="206"/>
      <c r="M1496" s="206"/>
      <c r="N1496" s="206"/>
      <c r="O1496" s="206"/>
      <c r="P1496" s="206"/>
      <c r="Q1496" s="206"/>
      <c r="R1496" s="206"/>
      <c r="S1496" s="206"/>
      <c r="T1496" s="206"/>
      <c r="U1496" s="206"/>
      <c r="V1496" s="206"/>
      <c r="W1496" s="206"/>
      <c r="X1496" s="206"/>
      <c r="Y1496" s="206"/>
      <c r="Z1496" s="206"/>
    </row>
    <row r="1497" customFormat="false" ht="15" hidden="false" customHeight="false" outlineLevel="0" collapsed="false">
      <c r="A1497" s="198" t="s">
        <v>1040</v>
      </c>
      <c r="B1497" s="199" t="s">
        <v>1917</v>
      </c>
      <c r="C1497" s="198" t="s">
        <v>1918</v>
      </c>
      <c r="D1497" s="199" t="s">
        <v>25</v>
      </c>
      <c r="E1497" s="200" t="n">
        <v>0.13</v>
      </c>
      <c r="F1497" s="201" t="n">
        <v>17.45</v>
      </c>
      <c r="G1497" s="201" t="n">
        <v>2.26</v>
      </c>
      <c r="H1497" s="206"/>
      <c r="I1497" s="206"/>
      <c r="J1497" s="206"/>
      <c r="K1497" s="206"/>
      <c r="L1497" s="206"/>
      <c r="M1497" s="206"/>
      <c r="N1497" s="206"/>
      <c r="O1497" s="206"/>
      <c r="P1497" s="206"/>
      <c r="Q1497" s="206"/>
      <c r="R1497" s="206"/>
      <c r="S1497" s="206"/>
      <c r="T1497" s="206"/>
      <c r="U1497" s="206"/>
      <c r="V1497" s="206"/>
      <c r="W1497" s="206"/>
      <c r="X1497" s="206"/>
      <c r="Y1497" s="206"/>
      <c r="Z1497" s="206"/>
    </row>
    <row r="1498" customFormat="false" ht="15" hidden="false" customHeight="false" outlineLevel="0" collapsed="false">
      <c r="A1498" s="198" t="s">
        <v>1040</v>
      </c>
      <c r="B1498" s="199" t="s">
        <v>1812</v>
      </c>
      <c r="C1498" s="198" t="s">
        <v>1813</v>
      </c>
      <c r="D1498" s="199" t="s">
        <v>25</v>
      </c>
      <c r="E1498" s="200" t="n">
        <v>0.13</v>
      </c>
      <c r="F1498" s="201" t="n">
        <v>21.76</v>
      </c>
      <c r="G1498" s="201" t="n">
        <v>2.82</v>
      </c>
      <c r="H1498" s="206"/>
      <c r="I1498" s="206"/>
      <c r="J1498" s="206"/>
      <c r="K1498" s="206"/>
      <c r="L1498" s="206"/>
      <c r="M1498" s="206"/>
      <c r="N1498" s="206"/>
      <c r="O1498" s="206"/>
      <c r="P1498" s="206"/>
      <c r="Q1498" s="206"/>
      <c r="R1498" s="206"/>
      <c r="S1498" s="206"/>
      <c r="T1498" s="206"/>
      <c r="U1498" s="206"/>
      <c r="V1498" s="206"/>
      <c r="W1498" s="206"/>
      <c r="X1498" s="206"/>
      <c r="Y1498" s="206"/>
      <c r="Z1498" s="206"/>
    </row>
    <row r="1499" customFormat="false" ht="15" hidden="false" customHeight="false" outlineLevel="0" collapsed="false">
      <c r="A1499" s="202" t="s">
        <v>1043</v>
      </c>
      <c r="B1499" s="203" t="s">
        <v>2341</v>
      </c>
      <c r="C1499" s="202" t="s">
        <v>2342</v>
      </c>
      <c r="D1499" s="203" t="s">
        <v>7</v>
      </c>
      <c r="E1499" s="204" t="n">
        <v>1</v>
      </c>
      <c r="F1499" s="205" t="n">
        <v>1.69</v>
      </c>
      <c r="G1499" s="205" t="n">
        <v>1.69</v>
      </c>
      <c r="H1499" s="206"/>
      <c r="I1499" s="206"/>
      <c r="J1499" s="206"/>
      <c r="K1499" s="206"/>
      <c r="L1499" s="206"/>
      <c r="M1499" s="206"/>
      <c r="N1499" s="206"/>
      <c r="O1499" s="206"/>
      <c r="P1499" s="206"/>
      <c r="Q1499" s="206"/>
      <c r="R1499" s="206"/>
      <c r="S1499" s="206"/>
      <c r="T1499" s="206"/>
      <c r="U1499" s="206"/>
      <c r="V1499" s="206"/>
      <c r="W1499" s="206"/>
      <c r="X1499" s="206"/>
      <c r="Y1499" s="206"/>
      <c r="Z1499" s="206"/>
    </row>
    <row r="1500" customFormat="false" ht="15" hidden="false" customHeight="false" outlineLevel="0" collapsed="false">
      <c r="A1500" s="202" t="s">
        <v>1043</v>
      </c>
      <c r="B1500" s="203" t="s">
        <v>2343</v>
      </c>
      <c r="C1500" s="202" t="s">
        <v>2344</v>
      </c>
      <c r="D1500" s="203" t="s">
        <v>7</v>
      </c>
      <c r="E1500" s="204" t="n">
        <v>1</v>
      </c>
      <c r="F1500" s="205" t="n">
        <v>3.98</v>
      </c>
      <c r="G1500" s="205" t="n">
        <v>3.98</v>
      </c>
      <c r="H1500" s="206"/>
      <c r="I1500" s="206"/>
      <c r="J1500" s="206"/>
      <c r="K1500" s="206"/>
      <c r="L1500" s="206"/>
      <c r="M1500" s="206"/>
      <c r="N1500" s="206"/>
      <c r="O1500" s="206"/>
      <c r="P1500" s="206"/>
      <c r="Q1500" s="206"/>
      <c r="R1500" s="206"/>
      <c r="S1500" s="206"/>
      <c r="T1500" s="206"/>
      <c r="U1500" s="206"/>
      <c r="V1500" s="206"/>
      <c r="W1500" s="206"/>
      <c r="X1500" s="206"/>
      <c r="Y1500" s="206"/>
      <c r="Z1500" s="206"/>
    </row>
    <row r="1501" customFormat="false" ht="15" hidden="false" customHeight="false" outlineLevel="0" collapsed="false">
      <c r="A1501" s="202" t="s">
        <v>1043</v>
      </c>
      <c r="B1501" s="203" t="s">
        <v>2319</v>
      </c>
      <c r="C1501" s="202" t="s">
        <v>2320</v>
      </c>
      <c r="D1501" s="203" t="s">
        <v>7</v>
      </c>
      <c r="E1501" s="204" t="n">
        <v>0.02</v>
      </c>
      <c r="F1501" s="205" t="n">
        <v>24.61</v>
      </c>
      <c r="G1501" s="205" t="n">
        <v>0.49</v>
      </c>
      <c r="H1501" s="206"/>
      <c r="I1501" s="206"/>
      <c r="J1501" s="206"/>
      <c r="K1501" s="206"/>
      <c r="L1501" s="206"/>
      <c r="M1501" s="206"/>
      <c r="N1501" s="206"/>
      <c r="O1501" s="206"/>
      <c r="P1501" s="206"/>
      <c r="Q1501" s="206"/>
      <c r="R1501" s="206"/>
      <c r="S1501" s="206"/>
      <c r="T1501" s="206"/>
      <c r="U1501" s="206"/>
      <c r="V1501" s="206"/>
      <c r="W1501" s="206"/>
      <c r="X1501" s="206"/>
      <c r="Y1501" s="206"/>
      <c r="Z1501" s="206"/>
    </row>
    <row r="1502" customFormat="false" ht="15" hidden="false" customHeight="false" outlineLevel="0" collapsed="false">
      <c r="A1502" s="193"/>
      <c r="B1502" s="194"/>
      <c r="C1502" s="193"/>
      <c r="D1502" s="193"/>
      <c r="E1502" s="195"/>
      <c r="F1502" s="196"/>
      <c r="G1502" s="196"/>
      <c r="H1502" s="206"/>
      <c r="I1502" s="206"/>
      <c r="J1502" s="206"/>
      <c r="K1502" s="206"/>
      <c r="L1502" s="206"/>
      <c r="M1502" s="206"/>
      <c r="N1502" s="206"/>
      <c r="O1502" s="206"/>
      <c r="P1502" s="206"/>
      <c r="Q1502" s="206"/>
      <c r="R1502" s="206"/>
      <c r="S1502" s="206"/>
      <c r="T1502" s="206"/>
      <c r="U1502" s="206"/>
      <c r="V1502" s="206"/>
      <c r="W1502" s="206"/>
      <c r="X1502" s="206"/>
      <c r="Y1502" s="206"/>
      <c r="Z1502" s="206"/>
    </row>
    <row r="1503" customFormat="false" ht="15" hidden="false" customHeight="false" outlineLevel="0" collapsed="false">
      <c r="A1503" s="183" t="s">
        <v>2345</v>
      </c>
      <c r="B1503" s="184" t="s">
        <v>1028</v>
      </c>
      <c r="C1503" s="183" t="s">
        <v>1029</v>
      </c>
      <c r="D1503" s="184" t="s">
        <v>1030</v>
      </c>
      <c r="E1503" s="185" t="s">
        <v>1031</v>
      </c>
      <c r="F1503" s="197" t="s">
        <v>1032</v>
      </c>
      <c r="G1503" s="197" t="s">
        <v>1033</v>
      </c>
      <c r="H1503" s="206"/>
      <c r="I1503" s="206"/>
      <c r="J1503" s="206"/>
      <c r="K1503" s="206"/>
      <c r="L1503" s="206"/>
      <c r="M1503" s="206"/>
      <c r="N1503" s="206"/>
      <c r="O1503" s="206"/>
      <c r="P1503" s="206"/>
      <c r="Q1503" s="206"/>
      <c r="R1503" s="206"/>
      <c r="S1503" s="206"/>
      <c r="T1503" s="206"/>
      <c r="U1503" s="206"/>
      <c r="V1503" s="206"/>
      <c r="W1503" s="206"/>
      <c r="X1503" s="206"/>
      <c r="Y1503" s="206"/>
      <c r="Z1503" s="206"/>
    </row>
    <row r="1504" customFormat="false" ht="15" hidden="false" customHeight="false" outlineLevel="0" collapsed="false">
      <c r="A1504" s="189" t="s">
        <v>1034</v>
      </c>
      <c r="B1504" s="190" t="s">
        <v>2346</v>
      </c>
      <c r="C1504" s="189" t="s">
        <v>2347</v>
      </c>
      <c r="D1504" s="190" t="s">
        <v>7</v>
      </c>
      <c r="E1504" s="191" t="n">
        <v>1</v>
      </c>
      <c r="F1504" s="192" t="n">
        <v>20.09</v>
      </c>
      <c r="G1504" s="192" t="n">
        <v>20.09</v>
      </c>
      <c r="H1504" s="206"/>
      <c r="I1504" s="206"/>
      <c r="J1504" s="206"/>
      <c r="K1504" s="206"/>
      <c r="L1504" s="206"/>
      <c r="M1504" s="206"/>
      <c r="N1504" s="206"/>
      <c r="O1504" s="206"/>
      <c r="P1504" s="206"/>
      <c r="Q1504" s="206"/>
      <c r="R1504" s="206"/>
      <c r="S1504" s="206"/>
      <c r="T1504" s="206"/>
      <c r="U1504" s="206"/>
      <c r="V1504" s="206"/>
      <c r="W1504" s="206"/>
      <c r="X1504" s="206"/>
      <c r="Y1504" s="206"/>
      <c r="Z1504" s="206"/>
    </row>
    <row r="1505" customFormat="false" ht="15" hidden="false" customHeight="false" outlineLevel="0" collapsed="false">
      <c r="A1505" s="198" t="s">
        <v>1040</v>
      </c>
      <c r="B1505" s="199" t="s">
        <v>1917</v>
      </c>
      <c r="C1505" s="198" t="s">
        <v>1918</v>
      </c>
      <c r="D1505" s="199" t="s">
        <v>25</v>
      </c>
      <c r="E1505" s="200" t="n">
        <v>0.19</v>
      </c>
      <c r="F1505" s="201" t="n">
        <v>17.45</v>
      </c>
      <c r="G1505" s="201" t="n">
        <v>3.31</v>
      </c>
      <c r="H1505" s="206"/>
      <c r="I1505" s="206"/>
      <c r="J1505" s="206"/>
      <c r="K1505" s="206"/>
      <c r="L1505" s="206"/>
      <c r="M1505" s="206"/>
      <c r="N1505" s="206"/>
      <c r="O1505" s="206"/>
      <c r="P1505" s="206"/>
      <c r="Q1505" s="206"/>
      <c r="R1505" s="206"/>
      <c r="S1505" s="206"/>
      <c r="T1505" s="206"/>
      <c r="U1505" s="206"/>
      <c r="V1505" s="206"/>
      <c r="W1505" s="206"/>
      <c r="X1505" s="206"/>
      <c r="Y1505" s="206"/>
      <c r="Z1505" s="206"/>
    </row>
    <row r="1506" customFormat="false" ht="15" hidden="false" customHeight="false" outlineLevel="0" collapsed="false">
      <c r="A1506" s="198" t="s">
        <v>1040</v>
      </c>
      <c r="B1506" s="199" t="s">
        <v>1812</v>
      </c>
      <c r="C1506" s="198" t="s">
        <v>1813</v>
      </c>
      <c r="D1506" s="199" t="s">
        <v>25</v>
      </c>
      <c r="E1506" s="200" t="n">
        <v>0.19</v>
      </c>
      <c r="F1506" s="201" t="n">
        <v>21.76</v>
      </c>
      <c r="G1506" s="201" t="n">
        <v>4.13</v>
      </c>
      <c r="H1506" s="206"/>
      <c r="I1506" s="206"/>
      <c r="J1506" s="206"/>
      <c r="K1506" s="206"/>
      <c r="L1506" s="206"/>
      <c r="M1506" s="206"/>
      <c r="N1506" s="206"/>
      <c r="O1506" s="206"/>
      <c r="P1506" s="206"/>
      <c r="Q1506" s="206"/>
      <c r="R1506" s="206"/>
      <c r="S1506" s="206"/>
      <c r="T1506" s="206"/>
      <c r="U1506" s="206"/>
      <c r="V1506" s="206"/>
      <c r="W1506" s="206"/>
      <c r="X1506" s="206"/>
      <c r="Y1506" s="206"/>
      <c r="Z1506" s="206"/>
    </row>
    <row r="1507" customFormat="false" ht="15" hidden="false" customHeight="false" outlineLevel="0" collapsed="false">
      <c r="A1507" s="202" t="s">
        <v>1043</v>
      </c>
      <c r="B1507" s="203" t="s">
        <v>2315</v>
      </c>
      <c r="C1507" s="202" t="s">
        <v>2316</v>
      </c>
      <c r="D1507" s="203" t="s">
        <v>7</v>
      </c>
      <c r="E1507" s="204" t="n">
        <v>1</v>
      </c>
      <c r="F1507" s="205" t="n">
        <v>2.49</v>
      </c>
      <c r="G1507" s="205" t="n">
        <v>2.49</v>
      </c>
      <c r="H1507" s="206"/>
      <c r="I1507" s="206"/>
      <c r="J1507" s="206"/>
      <c r="K1507" s="206"/>
      <c r="L1507" s="206"/>
      <c r="M1507" s="206"/>
      <c r="N1507" s="206"/>
      <c r="O1507" s="206"/>
      <c r="P1507" s="206"/>
      <c r="Q1507" s="206"/>
      <c r="R1507" s="206"/>
      <c r="S1507" s="206"/>
      <c r="T1507" s="206"/>
      <c r="U1507" s="206"/>
      <c r="V1507" s="206"/>
      <c r="W1507" s="206"/>
      <c r="X1507" s="206"/>
      <c r="Y1507" s="206"/>
      <c r="Z1507" s="206"/>
    </row>
    <row r="1508" customFormat="false" ht="15" hidden="false" customHeight="false" outlineLevel="0" collapsed="false">
      <c r="A1508" s="202" t="s">
        <v>1043</v>
      </c>
      <c r="B1508" s="203" t="s">
        <v>2348</v>
      </c>
      <c r="C1508" s="202" t="s">
        <v>2349</v>
      </c>
      <c r="D1508" s="203" t="s">
        <v>7</v>
      </c>
      <c r="E1508" s="204" t="n">
        <v>1</v>
      </c>
      <c r="F1508" s="205" t="n">
        <v>9.43</v>
      </c>
      <c r="G1508" s="205" t="n">
        <v>9.43</v>
      </c>
      <c r="H1508" s="206"/>
      <c r="I1508" s="206"/>
      <c r="J1508" s="206"/>
      <c r="K1508" s="206"/>
      <c r="L1508" s="206"/>
      <c r="M1508" s="206"/>
      <c r="N1508" s="206"/>
      <c r="O1508" s="206"/>
      <c r="P1508" s="206"/>
      <c r="Q1508" s="206"/>
      <c r="R1508" s="206"/>
      <c r="S1508" s="206"/>
      <c r="T1508" s="206"/>
      <c r="U1508" s="206"/>
      <c r="V1508" s="206"/>
      <c r="W1508" s="206"/>
      <c r="X1508" s="206"/>
      <c r="Y1508" s="206"/>
      <c r="Z1508" s="206"/>
    </row>
    <row r="1509" customFormat="false" ht="15" hidden="false" customHeight="false" outlineLevel="0" collapsed="false">
      <c r="A1509" s="202" t="s">
        <v>1043</v>
      </c>
      <c r="B1509" s="203" t="s">
        <v>2319</v>
      </c>
      <c r="C1509" s="202" t="s">
        <v>2320</v>
      </c>
      <c r="D1509" s="203" t="s">
        <v>7</v>
      </c>
      <c r="E1509" s="204" t="n">
        <v>0.03</v>
      </c>
      <c r="F1509" s="205" t="n">
        <v>24.61</v>
      </c>
      <c r="G1509" s="205" t="n">
        <v>0.73</v>
      </c>
      <c r="H1509" s="206"/>
      <c r="I1509" s="206"/>
      <c r="J1509" s="206"/>
      <c r="K1509" s="206"/>
      <c r="L1509" s="206"/>
      <c r="M1509" s="206"/>
      <c r="N1509" s="206"/>
      <c r="O1509" s="206"/>
      <c r="P1509" s="206"/>
      <c r="Q1509" s="206"/>
      <c r="R1509" s="206"/>
      <c r="S1509" s="206"/>
      <c r="T1509" s="206"/>
      <c r="U1509" s="206"/>
      <c r="V1509" s="206"/>
      <c r="W1509" s="206"/>
      <c r="X1509" s="206"/>
      <c r="Y1509" s="206"/>
      <c r="Z1509" s="206"/>
    </row>
    <row r="1510" customFormat="false" ht="15" hidden="false" customHeight="false" outlineLevel="0" collapsed="false">
      <c r="A1510" s="193"/>
      <c r="B1510" s="194"/>
      <c r="C1510" s="193"/>
      <c r="D1510" s="193"/>
      <c r="E1510" s="195"/>
      <c r="F1510" s="196"/>
      <c r="G1510" s="196"/>
      <c r="H1510" s="206"/>
      <c r="I1510" s="206"/>
      <c r="J1510" s="206"/>
      <c r="K1510" s="206"/>
      <c r="L1510" s="206"/>
      <c r="M1510" s="206"/>
      <c r="N1510" s="206"/>
      <c r="O1510" s="206"/>
      <c r="P1510" s="206"/>
      <c r="Q1510" s="206"/>
      <c r="R1510" s="206"/>
      <c r="S1510" s="206"/>
      <c r="T1510" s="206"/>
      <c r="U1510" s="206"/>
      <c r="V1510" s="206"/>
      <c r="W1510" s="206"/>
      <c r="X1510" s="206"/>
      <c r="Y1510" s="206"/>
      <c r="Z1510" s="206"/>
    </row>
    <row r="1511" customFormat="false" ht="15" hidden="false" customHeight="false" outlineLevel="0" collapsed="false">
      <c r="A1511" s="183" t="s">
        <v>2350</v>
      </c>
      <c r="B1511" s="184" t="s">
        <v>1028</v>
      </c>
      <c r="C1511" s="183" t="s">
        <v>1029</v>
      </c>
      <c r="D1511" s="184" t="s">
        <v>1030</v>
      </c>
      <c r="E1511" s="185" t="s">
        <v>1031</v>
      </c>
      <c r="F1511" s="197" t="s">
        <v>1032</v>
      </c>
      <c r="G1511" s="197" t="s">
        <v>1033</v>
      </c>
      <c r="H1511" s="206"/>
      <c r="I1511" s="206"/>
      <c r="J1511" s="206"/>
      <c r="K1511" s="206"/>
      <c r="L1511" s="206"/>
      <c r="M1511" s="206"/>
      <c r="N1511" s="206"/>
      <c r="O1511" s="206"/>
      <c r="P1511" s="206"/>
      <c r="Q1511" s="206"/>
      <c r="R1511" s="206"/>
      <c r="S1511" s="206"/>
      <c r="T1511" s="206"/>
      <c r="U1511" s="206"/>
      <c r="V1511" s="206"/>
      <c r="W1511" s="206"/>
      <c r="X1511" s="206"/>
      <c r="Y1511" s="206"/>
      <c r="Z1511" s="206"/>
    </row>
    <row r="1512" customFormat="false" ht="15" hidden="false" customHeight="false" outlineLevel="0" collapsed="false">
      <c r="A1512" s="189" t="s">
        <v>1034</v>
      </c>
      <c r="B1512" s="190" t="s">
        <v>2351</v>
      </c>
      <c r="C1512" s="189" t="s">
        <v>2352</v>
      </c>
      <c r="D1512" s="190" t="s">
        <v>7</v>
      </c>
      <c r="E1512" s="191" t="n">
        <v>1</v>
      </c>
      <c r="F1512" s="192" t="n">
        <v>24.42</v>
      </c>
      <c r="G1512" s="192" t="n">
        <v>24.42</v>
      </c>
      <c r="H1512" s="206"/>
      <c r="I1512" s="206"/>
      <c r="J1512" s="206"/>
      <c r="K1512" s="206"/>
      <c r="L1512" s="206"/>
      <c r="M1512" s="206"/>
      <c r="N1512" s="206"/>
      <c r="O1512" s="206"/>
      <c r="P1512" s="206"/>
      <c r="Q1512" s="206"/>
      <c r="R1512" s="206"/>
      <c r="S1512" s="206"/>
      <c r="T1512" s="206"/>
      <c r="U1512" s="206"/>
      <c r="V1512" s="206"/>
      <c r="W1512" s="206"/>
      <c r="X1512" s="206"/>
      <c r="Y1512" s="206"/>
      <c r="Z1512" s="206"/>
    </row>
    <row r="1513" customFormat="false" ht="15" hidden="false" customHeight="false" outlineLevel="0" collapsed="false">
      <c r="A1513" s="198" t="s">
        <v>1040</v>
      </c>
      <c r="B1513" s="199" t="s">
        <v>1917</v>
      </c>
      <c r="C1513" s="198" t="s">
        <v>1918</v>
      </c>
      <c r="D1513" s="199" t="s">
        <v>25</v>
      </c>
      <c r="E1513" s="200" t="n">
        <v>0.25</v>
      </c>
      <c r="F1513" s="201" t="n">
        <v>17.45</v>
      </c>
      <c r="G1513" s="201" t="n">
        <v>4.36</v>
      </c>
      <c r="H1513" s="206"/>
      <c r="I1513" s="206"/>
      <c r="J1513" s="206"/>
      <c r="K1513" s="206"/>
      <c r="L1513" s="206"/>
      <c r="M1513" s="206"/>
      <c r="N1513" s="206"/>
      <c r="O1513" s="206"/>
      <c r="P1513" s="206"/>
      <c r="Q1513" s="206"/>
      <c r="R1513" s="206"/>
      <c r="S1513" s="206"/>
      <c r="T1513" s="206"/>
      <c r="U1513" s="206"/>
      <c r="V1513" s="206"/>
      <c r="W1513" s="206"/>
      <c r="X1513" s="206"/>
      <c r="Y1513" s="206"/>
      <c r="Z1513" s="206"/>
    </row>
    <row r="1514" customFormat="false" ht="15" hidden="false" customHeight="false" outlineLevel="0" collapsed="false">
      <c r="A1514" s="198" t="s">
        <v>1040</v>
      </c>
      <c r="B1514" s="199" t="s">
        <v>1812</v>
      </c>
      <c r="C1514" s="198" t="s">
        <v>1813</v>
      </c>
      <c r="D1514" s="199" t="s">
        <v>25</v>
      </c>
      <c r="E1514" s="200" t="n">
        <v>0.25</v>
      </c>
      <c r="F1514" s="201" t="n">
        <v>21.76</v>
      </c>
      <c r="G1514" s="201" t="n">
        <v>5.44</v>
      </c>
      <c r="H1514" s="206"/>
      <c r="I1514" s="206"/>
      <c r="J1514" s="206"/>
      <c r="K1514" s="206"/>
      <c r="L1514" s="206"/>
      <c r="M1514" s="206"/>
      <c r="N1514" s="206"/>
      <c r="O1514" s="206"/>
      <c r="P1514" s="206"/>
      <c r="Q1514" s="206"/>
      <c r="R1514" s="206"/>
      <c r="S1514" s="206"/>
      <c r="T1514" s="206"/>
      <c r="U1514" s="206"/>
      <c r="V1514" s="206"/>
      <c r="W1514" s="206"/>
      <c r="X1514" s="206"/>
      <c r="Y1514" s="206"/>
      <c r="Z1514" s="206"/>
    </row>
    <row r="1515" customFormat="false" ht="15" hidden="false" customHeight="false" outlineLevel="0" collapsed="false">
      <c r="A1515" s="202" t="s">
        <v>1043</v>
      </c>
      <c r="B1515" s="203" t="s">
        <v>2353</v>
      </c>
      <c r="C1515" s="202" t="s">
        <v>2354</v>
      </c>
      <c r="D1515" s="203" t="s">
        <v>7</v>
      </c>
      <c r="E1515" s="204" t="n">
        <v>1</v>
      </c>
      <c r="F1515" s="205" t="n">
        <v>3</v>
      </c>
      <c r="G1515" s="205" t="n">
        <v>3</v>
      </c>
      <c r="H1515" s="206"/>
      <c r="I1515" s="206"/>
      <c r="J1515" s="206"/>
      <c r="K1515" s="206"/>
      <c r="L1515" s="206"/>
      <c r="M1515" s="206"/>
      <c r="N1515" s="206"/>
      <c r="O1515" s="206"/>
      <c r="P1515" s="206"/>
      <c r="Q1515" s="206"/>
      <c r="R1515" s="206"/>
      <c r="S1515" s="206"/>
      <c r="T1515" s="206"/>
      <c r="U1515" s="206"/>
      <c r="V1515" s="206"/>
      <c r="W1515" s="206"/>
      <c r="X1515" s="206"/>
      <c r="Y1515" s="206"/>
      <c r="Z1515" s="206"/>
    </row>
    <row r="1516" customFormat="false" ht="15" hidden="false" customHeight="false" outlineLevel="0" collapsed="false">
      <c r="A1516" s="202" t="s">
        <v>1043</v>
      </c>
      <c r="B1516" s="203" t="s">
        <v>2355</v>
      </c>
      <c r="C1516" s="202" t="s">
        <v>2356</v>
      </c>
      <c r="D1516" s="203" t="s">
        <v>7</v>
      </c>
      <c r="E1516" s="204" t="n">
        <v>1</v>
      </c>
      <c r="F1516" s="205" t="n">
        <v>10.49</v>
      </c>
      <c r="G1516" s="205" t="n">
        <v>10.49</v>
      </c>
      <c r="H1516" s="206"/>
      <c r="I1516" s="206"/>
      <c r="J1516" s="206"/>
      <c r="K1516" s="206"/>
      <c r="L1516" s="206"/>
      <c r="M1516" s="206"/>
      <c r="N1516" s="206"/>
      <c r="O1516" s="206"/>
      <c r="P1516" s="206"/>
      <c r="Q1516" s="206"/>
      <c r="R1516" s="206"/>
      <c r="S1516" s="206"/>
      <c r="T1516" s="206"/>
      <c r="U1516" s="206"/>
      <c r="V1516" s="206"/>
      <c r="W1516" s="206"/>
      <c r="X1516" s="206"/>
      <c r="Y1516" s="206"/>
      <c r="Z1516" s="206"/>
    </row>
    <row r="1517" customFormat="false" ht="15" hidden="false" customHeight="false" outlineLevel="0" collapsed="false">
      <c r="A1517" s="202" t="s">
        <v>1043</v>
      </c>
      <c r="B1517" s="203" t="s">
        <v>2319</v>
      </c>
      <c r="C1517" s="202" t="s">
        <v>2320</v>
      </c>
      <c r="D1517" s="203" t="s">
        <v>7</v>
      </c>
      <c r="E1517" s="204" t="n">
        <v>0.046</v>
      </c>
      <c r="F1517" s="205" t="n">
        <v>24.61</v>
      </c>
      <c r="G1517" s="205" t="n">
        <v>1.13</v>
      </c>
      <c r="H1517" s="206"/>
      <c r="I1517" s="206"/>
      <c r="J1517" s="206"/>
      <c r="K1517" s="206"/>
      <c r="L1517" s="206"/>
      <c r="M1517" s="206"/>
      <c r="N1517" s="206"/>
      <c r="O1517" s="206"/>
      <c r="P1517" s="206"/>
      <c r="Q1517" s="206"/>
      <c r="R1517" s="206"/>
      <c r="S1517" s="206"/>
      <c r="T1517" s="206"/>
      <c r="U1517" s="206"/>
      <c r="V1517" s="206"/>
      <c r="W1517" s="206"/>
      <c r="X1517" s="206"/>
      <c r="Y1517" s="206"/>
      <c r="Z1517" s="206"/>
    </row>
    <row r="1518" customFormat="false" ht="15" hidden="false" customHeight="false" outlineLevel="0" collapsed="false">
      <c r="A1518" s="193"/>
      <c r="B1518" s="194"/>
      <c r="C1518" s="193"/>
      <c r="D1518" s="193"/>
      <c r="E1518" s="195"/>
      <c r="F1518" s="196"/>
      <c r="G1518" s="196"/>
      <c r="H1518" s="206"/>
      <c r="I1518" s="206"/>
      <c r="J1518" s="206"/>
      <c r="K1518" s="206"/>
      <c r="L1518" s="206"/>
      <c r="M1518" s="206"/>
      <c r="N1518" s="206"/>
      <c r="O1518" s="206"/>
      <c r="P1518" s="206"/>
      <c r="Q1518" s="206"/>
      <c r="R1518" s="206"/>
      <c r="S1518" s="206"/>
      <c r="T1518" s="206"/>
      <c r="U1518" s="206"/>
      <c r="V1518" s="206"/>
      <c r="W1518" s="206"/>
      <c r="X1518" s="206"/>
      <c r="Y1518" s="206"/>
      <c r="Z1518" s="206"/>
    </row>
    <row r="1519" customFormat="false" ht="15" hidden="false" customHeight="false" outlineLevel="0" collapsed="false">
      <c r="A1519" s="183" t="s">
        <v>2357</v>
      </c>
      <c r="B1519" s="184" t="s">
        <v>1028</v>
      </c>
      <c r="C1519" s="183" t="s">
        <v>1029</v>
      </c>
      <c r="D1519" s="184" t="s">
        <v>1030</v>
      </c>
      <c r="E1519" s="185" t="s">
        <v>1031</v>
      </c>
      <c r="F1519" s="197" t="s">
        <v>1032</v>
      </c>
      <c r="G1519" s="197" t="s">
        <v>1033</v>
      </c>
      <c r="H1519" s="206"/>
      <c r="I1519" s="206"/>
      <c r="J1519" s="206"/>
      <c r="K1519" s="206"/>
      <c r="L1519" s="206"/>
      <c r="M1519" s="206"/>
      <c r="N1519" s="206"/>
      <c r="O1519" s="206"/>
      <c r="P1519" s="206"/>
      <c r="Q1519" s="206"/>
      <c r="R1519" s="206"/>
      <c r="S1519" s="206"/>
      <c r="T1519" s="206"/>
      <c r="U1519" s="206"/>
      <c r="V1519" s="206"/>
      <c r="W1519" s="206"/>
      <c r="X1519" s="206"/>
      <c r="Y1519" s="206"/>
      <c r="Z1519" s="206"/>
    </row>
    <row r="1520" customFormat="false" ht="15" hidden="false" customHeight="false" outlineLevel="0" collapsed="false">
      <c r="A1520" s="189" t="s">
        <v>1034</v>
      </c>
      <c r="B1520" s="190" t="s">
        <v>2358</v>
      </c>
      <c r="C1520" s="189" t="s">
        <v>2359</v>
      </c>
      <c r="D1520" s="190" t="s">
        <v>7</v>
      </c>
      <c r="E1520" s="191" t="n">
        <v>1</v>
      </c>
      <c r="F1520" s="192" t="n">
        <v>10.46</v>
      </c>
      <c r="G1520" s="192" t="n">
        <v>10.46</v>
      </c>
      <c r="H1520" s="206"/>
      <c r="I1520" s="206"/>
      <c r="J1520" s="206"/>
      <c r="K1520" s="206"/>
      <c r="L1520" s="206"/>
      <c r="M1520" s="206"/>
      <c r="N1520" s="206"/>
      <c r="O1520" s="206"/>
      <c r="P1520" s="206"/>
      <c r="Q1520" s="206"/>
      <c r="R1520" s="206"/>
      <c r="S1520" s="206"/>
      <c r="T1520" s="206"/>
      <c r="U1520" s="206"/>
      <c r="V1520" s="206"/>
      <c r="W1520" s="206"/>
      <c r="X1520" s="206"/>
      <c r="Y1520" s="206"/>
      <c r="Z1520" s="206"/>
    </row>
    <row r="1521" customFormat="false" ht="15" hidden="false" customHeight="false" outlineLevel="0" collapsed="false">
      <c r="A1521" s="198" t="s">
        <v>1040</v>
      </c>
      <c r="B1521" s="199" t="s">
        <v>1917</v>
      </c>
      <c r="C1521" s="198" t="s">
        <v>1918</v>
      </c>
      <c r="D1521" s="199" t="s">
        <v>25</v>
      </c>
      <c r="E1521" s="200" t="n">
        <v>0.13</v>
      </c>
      <c r="F1521" s="201" t="n">
        <v>17.45</v>
      </c>
      <c r="G1521" s="201" t="n">
        <v>2.26</v>
      </c>
      <c r="H1521" s="206"/>
      <c r="I1521" s="206"/>
      <c r="J1521" s="206"/>
      <c r="K1521" s="206"/>
      <c r="L1521" s="206"/>
      <c r="M1521" s="206"/>
      <c r="N1521" s="206"/>
      <c r="O1521" s="206"/>
      <c r="P1521" s="206"/>
      <c r="Q1521" s="206"/>
      <c r="R1521" s="206"/>
      <c r="S1521" s="206"/>
      <c r="T1521" s="206"/>
      <c r="U1521" s="206"/>
      <c r="V1521" s="206"/>
      <c r="W1521" s="206"/>
      <c r="X1521" s="206"/>
      <c r="Y1521" s="206"/>
      <c r="Z1521" s="206"/>
    </row>
    <row r="1522" customFormat="false" ht="15" hidden="false" customHeight="false" outlineLevel="0" collapsed="false">
      <c r="A1522" s="198" t="s">
        <v>1040</v>
      </c>
      <c r="B1522" s="199" t="s">
        <v>1812</v>
      </c>
      <c r="C1522" s="198" t="s">
        <v>1813</v>
      </c>
      <c r="D1522" s="199" t="s">
        <v>25</v>
      </c>
      <c r="E1522" s="200" t="n">
        <v>0.13</v>
      </c>
      <c r="F1522" s="201" t="n">
        <v>21.76</v>
      </c>
      <c r="G1522" s="201" t="n">
        <v>2.82</v>
      </c>
      <c r="H1522" s="206"/>
      <c r="I1522" s="206"/>
      <c r="J1522" s="206"/>
      <c r="K1522" s="206"/>
      <c r="L1522" s="206"/>
      <c r="M1522" s="206"/>
      <c r="N1522" s="206"/>
      <c r="O1522" s="206"/>
      <c r="P1522" s="206"/>
      <c r="Q1522" s="206"/>
      <c r="R1522" s="206"/>
      <c r="S1522" s="206"/>
      <c r="T1522" s="206"/>
      <c r="U1522" s="206"/>
      <c r="V1522" s="206"/>
      <c r="W1522" s="206"/>
      <c r="X1522" s="206"/>
      <c r="Y1522" s="206"/>
      <c r="Z1522" s="206"/>
    </row>
    <row r="1523" customFormat="false" ht="15" hidden="false" customHeight="false" outlineLevel="0" collapsed="false">
      <c r="A1523" s="202" t="s">
        <v>1043</v>
      </c>
      <c r="B1523" s="203" t="s">
        <v>2341</v>
      </c>
      <c r="C1523" s="202" t="s">
        <v>2342</v>
      </c>
      <c r="D1523" s="203" t="s">
        <v>7</v>
      </c>
      <c r="E1523" s="204" t="n">
        <v>1</v>
      </c>
      <c r="F1523" s="205" t="n">
        <v>1.69</v>
      </c>
      <c r="G1523" s="205" t="n">
        <v>1.69</v>
      </c>
      <c r="H1523" s="206"/>
      <c r="I1523" s="206"/>
      <c r="J1523" s="206"/>
      <c r="K1523" s="206"/>
      <c r="L1523" s="206"/>
      <c r="M1523" s="206"/>
      <c r="N1523" s="206"/>
      <c r="O1523" s="206"/>
      <c r="P1523" s="206"/>
      <c r="Q1523" s="206"/>
      <c r="R1523" s="206"/>
      <c r="S1523" s="206"/>
      <c r="T1523" s="206"/>
      <c r="U1523" s="206"/>
      <c r="V1523" s="206"/>
      <c r="W1523" s="206"/>
      <c r="X1523" s="206"/>
      <c r="Y1523" s="206"/>
      <c r="Z1523" s="206"/>
    </row>
    <row r="1524" customFormat="false" ht="15" hidden="false" customHeight="false" outlineLevel="0" collapsed="false">
      <c r="A1524" s="202" t="s">
        <v>1043</v>
      </c>
      <c r="B1524" s="203" t="s">
        <v>2360</v>
      </c>
      <c r="C1524" s="202" t="s">
        <v>2361</v>
      </c>
      <c r="D1524" s="203" t="s">
        <v>7</v>
      </c>
      <c r="E1524" s="204" t="n">
        <v>1</v>
      </c>
      <c r="F1524" s="205" t="n">
        <v>3.2</v>
      </c>
      <c r="G1524" s="205" t="n">
        <v>3.2</v>
      </c>
      <c r="H1524" s="206"/>
      <c r="I1524" s="206"/>
      <c r="J1524" s="206"/>
      <c r="K1524" s="206"/>
      <c r="L1524" s="206"/>
      <c r="M1524" s="206"/>
      <c r="N1524" s="206"/>
      <c r="O1524" s="206"/>
      <c r="P1524" s="206"/>
      <c r="Q1524" s="206"/>
      <c r="R1524" s="206"/>
      <c r="S1524" s="206"/>
      <c r="T1524" s="206"/>
      <c r="U1524" s="206"/>
      <c r="V1524" s="206"/>
      <c r="W1524" s="206"/>
      <c r="X1524" s="206"/>
      <c r="Y1524" s="206"/>
      <c r="Z1524" s="206"/>
    </row>
    <row r="1525" customFormat="false" ht="15" hidden="false" customHeight="false" outlineLevel="0" collapsed="false">
      <c r="A1525" s="202" t="s">
        <v>1043</v>
      </c>
      <c r="B1525" s="203" t="s">
        <v>2319</v>
      </c>
      <c r="C1525" s="202" t="s">
        <v>2320</v>
      </c>
      <c r="D1525" s="203" t="s">
        <v>7</v>
      </c>
      <c r="E1525" s="204" t="n">
        <v>0.02</v>
      </c>
      <c r="F1525" s="205" t="n">
        <v>24.61</v>
      </c>
      <c r="G1525" s="205" t="n">
        <v>0.49</v>
      </c>
      <c r="H1525" s="206"/>
      <c r="I1525" s="206"/>
      <c r="J1525" s="206"/>
      <c r="K1525" s="206"/>
      <c r="L1525" s="206"/>
      <c r="M1525" s="206"/>
      <c r="N1525" s="206"/>
      <c r="O1525" s="206"/>
      <c r="P1525" s="206"/>
      <c r="Q1525" s="206"/>
      <c r="R1525" s="206"/>
      <c r="S1525" s="206"/>
      <c r="T1525" s="206"/>
      <c r="U1525" s="206"/>
      <c r="V1525" s="206"/>
      <c r="W1525" s="206"/>
      <c r="X1525" s="206"/>
      <c r="Y1525" s="206"/>
      <c r="Z1525" s="206"/>
    </row>
    <row r="1526" customFormat="false" ht="15" hidden="false" customHeight="false" outlineLevel="0" collapsed="false">
      <c r="A1526" s="193"/>
      <c r="B1526" s="194"/>
      <c r="C1526" s="193"/>
      <c r="D1526" s="193"/>
      <c r="E1526" s="195"/>
      <c r="F1526" s="196"/>
      <c r="G1526" s="196"/>
      <c r="H1526" s="206"/>
      <c r="I1526" s="206"/>
      <c r="J1526" s="206"/>
      <c r="K1526" s="206"/>
      <c r="L1526" s="206"/>
      <c r="M1526" s="206"/>
      <c r="N1526" s="206"/>
      <c r="O1526" s="206"/>
      <c r="P1526" s="206"/>
      <c r="Q1526" s="206"/>
      <c r="R1526" s="206"/>
      <c r="S1526" s="206"/>
      <c r="T1526" s="206"/>
      <c r="U1526" s="206"/>
      <c r="V1526" s="206"/>
      <c r="W1526" s="206"/>
      <c r="X1526" s="206"/>
      <c r="Y1526" s="206"/>
      <c r="Z1526" s="206"/>
    </row>
    <row r="1527" customFormat="false" ht="15" hidden="false" customHeight="false" outlineLevel="0" collapsed="false">
      <c r="A1527" s="183" t="s">
        <v>2362</v>
      </c>
      <c r="B1527" s="184" t="s">
        <v>1028</v>
      </c>
      <c r="C1527" s="183" t="s">
        <v>1029</v>
      </c>
      <c r="D1527" s="184" t="s">
        <v>1030</v>
      </c>
      <c r="E1527" s="185" t="s">
        <v>1031</v>
      </c>
      <c r="F1527" s="197" t="s">
        <v>1032</v>
      </c>
      <c r="G1527" s="197" t="s">
        <v>1033</v>
      </c>
      <c r="H1527" s="206"/>
      <c r="I1527" s="206"/>
      <c r="J1527" s="206"/>
      <c r="K1527" s="206"/>
      <c r="L1527" s="206"/>
      <c r="M1527" s="206"/>
      <c r="N1527" s="206"/>
      <c r="O1527" s="206"/>
      <c r="P1527" s="206"/>
      <c r="Q1527" s="206"/>
      <c r="R1527" s="206"/>
      <c r="S1527" s="206"/>
      <c r="T1527" s="206"/>
      <c r="U1527" s="206"/>
      <c r="V1527" s="206"/>
      <c r="W1527" s="206"/>
      <c r="X1527" s="206"/>
      <c r="Y1527" s="206"/>
      <c r="Z1527" s="206"/>
    </row>
    <row r="1528" customFormat="false" ht="15" hidden="false" customHeight="false" outlineLevel="0" collapsed="false">
      <c r="A1528" s="189" t="s">
        <v>1034</v>
      </c>
      <c r="B1528" s="190" t="s">
        <v>2363</v>
      </c>
      <c r="C1528" s="189" t="s">
        <v>2364</v>
      </c>
      <c r="D1528" s="190" t="s">
        <v>7</v>
      </c>
      <c r="E1528" s="191" t="n">
        <v>1</v>
      </c>
      <c r="F1528" s="192" t="n">
        <v>18.97</v>
      </c>
      <c r="G1528" s="192" t="n">
        <v>18.97</v>
      </c>
      <c r="H1528" s="206"/>
      <c r="I1528" s="206"/>
      <c r="J1528" s="206"/>
      <c r="K1528" s="206"/>
      <c r="L1528" s="206"/>
      <c r="M1528" s="206"/>
      <c r="N1528" s="206"/>
      <c r="O1528" s="206"/>
      <c r="P1528" s="206"/>
      <c r="Q1528" s="206"/>
      <c r="R1528" s="206"/>
      <c r="S1528" s="206"/>
      <c r="T1528" s="206"/>
      <c r="U1528" s="206"/>
      <c r="V1528" s="206"/>
      <c r="W1528" s="206"/>
      <c r="X1528" s="206"/>
      <c r="Y1528" s="206"/>
      <c r="Z1528" s="206"/>
    </row>
    <row r="1529" customFormat="false" ht="15" hidden="false" customHeight="false" outlineLevel="0" collapsed="false">
      <c r="A1529" s="198" t="s">
        <v>1040</v>
      </c>
      <c r="B1529" s="199" t="s">
        <v>1917</v>
      </c>
      <c r="C1529" s="198" t="s">
        <v>1918</v>
      </c>
      <c r="D1529" s="199" t="s">
        <v>25</v>
      </c>
      <c r="E1529" s="200" t="n">
        <v>0.19</v>
      </c>
      <c r="F1529" s="201" t="n">
        <v>17.45</v>
      </c>
      <c r="G1529" s="201" t="n">
        <v>3.31</v>
      </c>
      <c r="H1529" s="206"/>
      <c r="I1529" s="206"/>
      <c r="J1529" s="206"/>
      <c r="K1529" s="206"/>
      <c r="L1529" s="206"/>
      <c r="M1529" s="206"/>
      <c r="N1529" s="206"/>
      <c r="O1529" s="206"/>
      <c r="P1529" s="206"/>
      <c r="Q1529" s="206"/>
      <c r="R1529" s="206"/>
      <c r="S1529" s="206"/>
      <c r="T1529" s="206"/>
      <c r="U1529" s="206"/>
      <c r="V1529" s="206"/>
      <c r="W1529" s="206"/>
      <c r="X1529" s="206"/>
      <c r="Y1529" s="206"/>
      <c r="Z1529" s="206"/>
    </row>
    <row r="1530" customFormat="false" ht="15" hidden="false" customHeight="false" outlineLevel="0" collapsed="false">
      <c r="A1530" s="198" t="s">
        <v>1040</v>
      </c>
      <c r="B1530" s="199" t="s">
        <v>1812</v>
      </c>
      <c r="C1530" s="198" t="s">
        <v>1813</v>
      </c>
      <c r="D1530" s="199" t="s">
        <v>25</v>
      </c>
      <c r="E1530" s="200" t="n">
        <v>0.19</v>
      </c>
      <c r="F1530" s="201" t="n">
        <v>21.76</v>
      </c>
      <c r="G1530" s="201" t="n">
        <v>4.13</v>
      </c>
      <c r="H1530" s="206"/>
      <c r="I1530" s="206"/>
      <c r="J1530" s="206"/>
      <c r="K1530" s="206"/>
      <c r="L1530" s="206"/>
      <c r="M1530" s="206"/>
      <c r="N1530" s="206"/>
      <c r="O1530" s="206"/>
      <c r="P1530" s="206"/>
      <c r="Q1530" s="206"/>
      <c r="R1530" s="206"/>
      <c r="S1530" s="206"/>
      <c r="T1530" s="206"/>
      <c r="U1530" s="206"/>
      <c r="V1530" s="206"/>
      <c r="W1530" s="206"/>
      <c r="X1530" s="206"/>
      <c r="Y1530" s="206"/>
      <c r="Z1530" s="206"/>
    </row>
    <row r="1531" customFormat="false" ht="15" hidden="false" customHeight="false" outlineLevel="0" collapsed="false">
      <c r="A1531" s="202" t="s">
        <v>1043</v>
      </c>
      <c r="B1531" s="203" t="s">
        <v>2315</v>
      </c>
      <c r="C1531" s="202" t="s">
        <v>2316</v>
      </c>
      <c r="D1531" s="203" t="s">
        <v>7</v>
      </c>
      <c r="E1531" s="204" t="n">
        <v>1</v>
      </c>
      <c r="F1531" s="205" t="n">
        <v>2.49</v>
      </c>
      <c r="G1531" s="205" t="n">
        <v>2.49</v>
      </c>
      <c r="H1531" s="206"/>
      <c r="I1531" s="206"/>
      <c r="J1531" s="206"/>
      <c r="K1531" s="206"/>
      <c r="L1531" s="206"/>
      <c r="M1531" s="206"/>
      <c r="N1531" s="206"/>
      <c r="O1531" s="206"/>
      <c r="P1531" s="206"/>
      <c r="Q1531" s="206"/>
      <c r="R1531" s="206"/>
      <c r="S1531" s="206"/>
      <c r="T1531" s="206"/>
      <c r="U1531" s="206"/>
      <c r="V1531" s="206"/>
      <c r="W1531" s="206"/>
      <c r="X1531" s="206"/>
      <c r="Y1531" s="206"/>
      <c r="Z1531" s="206"/>
    </row>
    <row r="1532" customFormat="false" ht="15" hidden="false" customHeight="false" outlineLevel="0" collapsed="false">
      <c r="A1532" s="202" t="s">
        <v>1043</v>
      </c>
      <c r="B1532" s="203" t="s">
        <v>2365</v>
      </c>
      <c r="C1532" s="202" t="s">
        <v>2366</v>
      </c>
      <c r="D1532" s="203" t="s">
        <v>7</v>
      </c>
      <c r="E1532" s="204" t="n">
        <v>1</v>
      </c>
      <c r="F1532" s="205" t="n">
        <v>8.31</v>
      </c>
      <c r="G1532" s="205" t="n">
        <v>8.31</v>
      </c>
      <c r="H1532" s="206"/>
      <c r="I1532" s="206"/>
      <c r="J1532" s="206"/>
      <c r="K1532" s="206"/>
      <c r="L1532" s="206"/>
      <c r="M1532" s="206"/>
      <c r="N1532" s="206"/>
      <c r="O1532" s="206"/>
      <c r="P1532" s="206"/>
      <c r="Q1532" s="206"/>
      <c r="R1532" s="206"/>
      <c r="S1532" s="206"/>
      <c r="T1532" s="206"/>
      <c r="U1532" s="206"/>
      <c r="V1532" s="206"/>
      <c r="W1532" s="206"/>
      <c r="X1532" s="206"/>
      <c r="Y1532" s="206"/>
      <c r="Z1532" s="206"/>
    </row>
    <row r="1533" customFormat="false" ht="15" hidden="false" customHeight="false" outlineLevel="0" collapsed="false">
      <c r="A1533" s="202" t="s">
        <v>1043</v>
      </c>
      <c r="B1533" s="203" t="s">
        <v>2319</v>
      </c>
      <c r="C1533" s="202" t="s">
        <v>2320</v>
      </c>
      <c r="D1533" s="203" t="s">
        <v>7</v>
      </c>
      <c r="E1533" s="204" t="n">
        <v>0.03</v>
      </c>
      <c r="F1533" s="205" t="n">
        <v>24.61</v>
      </c>
      <c r="G1533" s="205" t="n">
        <v>0.73</v>
      </c>
      <c r="H1533" s="206"/>
      <c r="I1533" s="206"/>
      <c r="J1533" s="206"/>
      <c r="K1533" s="206"/>
      <c r="L1533" s="206"/>
      <c r="M1533" s="206"/>
      <c r="N1533" s="206"/>
      <c r="O1533" s="206"/>
      <c r="P1533" s="206"/>
      <c r="Q1533" s="206"/>
      <c r="R1533" s="206"/>
      <c r="S1533" s="206"/>
      <c r="T1533" s="206"/>
      <c r="U1533" s="206"/>
      <c r="V1533" s="206"/>
      <c r="W1533" s="206"/>
      <c r="X1533" s="206"/>
      <c r="Y1533" s="206"/>
      <c r="Z1533" s="206"/>
    </row>
    <row r="1534" customFormat="false" ht="15" hidden="false" customHeight="false" outlineLevel="0" collapsed="false">
      <c r="A1534" s="193"/>
      <c r="B1534" s="194"/>
      <c r="C1534" s="193"/>
      <c r="D1534" s="193"/>
      <c r="E1534" s="195"/>
      <c r="F1534" s="196"/>
      <c r="G1534" s="196"/>
      <c r="H1534" s="206"/>
      <c r="I1534" s="206"/>
      <c r="J1534" s="206"/>
      <c r="K1534" s="206"/>
      <c r="L1534" s="206"/>
      <c r="M1534" s="206"/>
      <c r="N1534" s="206"/>
      <c r="O1534" s="206"/>
      <c r="P1534" s="206"/>
      <c r="Q1534" s="206"/>
      <c r="R1534" s="206"/>
      <c r="S1534" s="206"/>
      <c r="T1534" s="206"/>
      <c r="U1534" s="206"/>
      <c r="V1534" s="206"/>
      <c r="W1534" s="206"/>
      <c r="X1534" s="206"/>
      <c r="Y1534" s="206"/>
      <c r="Z1534" s="206"/>
    </row>
    <row r="1535" customFormat="false" ht="15" hidden="false" customHeight="false" outlineLevel="0" collapsed="false">
      <c r="A1535" s="183" t="s">
        <v>2367</v>
      </c>
      <c r="B1535" s="184" t="s">
        <v>1028</v>
      </c>
      <c r="C1535" s="183" t="s">
        <v>1029</v>
      </c>
      <c r="D1535" s="184" t="s">
        <v>1030</v>
      </c>
      <c r="E1535" s="185" t="s">
        <v>1031</v>
      </c>
      <c r="F1535" s="197" t="s">
        <v>1032</v>
      </c>
      <c r="G1535" s="197" t="s">
        <v>1033</v>
      </c>
      <c r="H1535" s="206"/>
      <c r="I1535" s="206"/>
      <c r="J1535" s="206"/>
      <c r="K1535" s="206"/>
      <c r="L1535" s="206"/>
      <c r="M1535" s="206"/>
      <c r="N1535" s="206"/>
      <c r="O1535" s="206"/>
      <c r="P1535" s="206"/>
      <c r="Q1535" s="206"/>
      <c r="R1535" s="206"/>
      <c r="S1535" s="206"/>
      <c r="T1535" s="206"/>
      <c r="U1535" s="206"/>
      <c r="V1535" s="206"/>
      <c r="W1535" s="206"/>
      <c r="X1535" s="206"/>
      <c r="Y1535" s="206"/>
      <c r="Z1535" s="206"/>
    </row>
    <row r="1536" customFormat="false" ht="15" hidden="false" customHeight="false" outlineLevel="0" collapsed="false">
      <c r="A1536" s="189" t="s">
        <v>1034</v>
      </c>
      <c r="B1536" s="190" t="s">
        <v>2368</v>
      </c>
      <c r="C1536" s="189" t="s">
        <v>2369</v>
      </c>
      <c r="D1536" s="190" t="s">
        <v>7</v>
      </c>
      <c r="E1536" s="191" t="n">
        <v>1</v>
      </c>
      <c r="F1536" s="192" t="n">
        <v>24.49</v>
      </c>
      <c r="G1536" s="192" t="n">
        <v>24.49</v>
      </c>
      <c r="H1536" s="206"/>
      <c r="I1536" s="206"/>
      <c r="J1536" s="206"/>
      <c r="K1536" s="206"/>
      <c r="L1536" s="206"/>
      <c r="M1536" s="206"/>
      <c r="N1536" s="206"/>
      <c r="O1536" s="206"/>
      <c r="P1536" s="206"/>
      <c r="Q1536" s="206"/>
      <c r="R1536" s="206"/>
      <c r="S1536" s="206"/>
      <c r="T1536" s="206"/>
      <c r="U1536" s="206"/>
      <c r="V1536" s="206"/>
      <c r="W1536" s="206"/>
      <c r="X1536" s="206"/>
      <c r="Y1536" s="206"/>
      <c r="Z1536" s="206"/>
    </row>
    <row r="1537" customFormat="false" ht="15" hidden="false" customHeight="false" outlineLevel="0" collapsed="false">
      <c r="A1537" s="198" t="s">
        <v>1040</v>
      </c>
      <c r="B1537" s="199" t="s">
        <v>1917</v>
      </c>
      <c r="C1537" s="198" t="s">
        <v>1918</v>
      </c>
      <c r="D1537" s="199" t="s">
        <v>25</v>
      </c>
      <c r="E1537" s="200" t="n">
        <v>0.25</v>
      </c>
      <c r="F1537" s="201" t="n">
        <v>17.45</v>
      </c>
      <c r="G1537" s="201" t="n">
        <v>4.36</v>
      </c>
      <c r="H1537" s="206"/>
      <c r="I1537" s="206"/>
      <c r="J1537" s="206"/>
      <c r="K1537" s="206"/>
      <c r="L1537" s="206"/>
      <c r="M1537" s="206"/>
      <c r="N1537" s="206"/>
      <c r="O1537" s="206"/>
      <c r="P1537" s="206"/>
      <c r="Q1537" s="206"/>
      <c r="R1537" s="206"/>
      <c r="S1537" s="206"/>
      <c r="T1537" s="206"/>
      <c r="U1537" s="206"/>
      <c r="V1537" s="206"/>
      <c r="W1537" s="206"/>
      <c r="X1537" s="206"/>
      <c r="Y1537" s="206"/>
      <c r="Z1537" s="206"/>
    </row>
    <row r="1538" customFormat="false" ht="15" hidden="false" customHeight="false" outlineLevel="0" collapsed="false">
      <c r="A1538" s="198" t="s">
        <v>1040</v>
      </c>
      <c r="B1538" s="199" t="s">
        <v>1812</v>
      </c>
      <c r="C1538" s="198" t="s">
        <v>1813</v>
      </c>
      <c r="D1538" s="199" t="s">
        <v>25</v>
      </c>
      <c r="E1538" s="200" t="n">
        <v>0.25</v>
      </c>
      <c r="F1538" s="201" t="n">
        <v>21.76</v>
      </c>
      <c r="G1538" s="201" t="n">
        <v>5.44</v>
      </c>
      <c r="H1538" s="206"/>
      <c r="I1538" s="206"/>
      <c r="J1538" s="206"/>
      <c r="K1538" s="206"/>
      <c r="L1538" s="206"/>
      <c r="M1538" s="206"/>
      <c r="N1538" s="206"/>
      <c r="O1538" s="206"/>
      <c r="P1538" s="206"/>
      <c r="Q1538" s="206"/>
      <c r="R1538" s="206"/>
      <c r="S1538" s="206"/>
      <c r="T1538" s="206"/>
      <c r="U1538" s="206"/>
      <c r="V1538" s="206"/>
      <c r="W1538" s="206"/>
      <c r="X1538" s="206"/>
      <c r="Y1538" s="206"/>
      <c r="Z1538" s="206"/>
    </row>
    <row r="1539" customFormat="false" ht="15" hidden="false" customHeight="false" outlineLevel="0" collapsed="false">
      <c r="A1539" s="202" t="s">
        <v>1043</v>
      </c>
      <c r="B1539" s="203" t="s">
        <v>2353</v>
      </c>
      <c r="C1539" s="202" t="s">
        <v>2354</v>
      </c>
      <c r="D1539" s="203" t="s">
        <v>7</v>
      </c>
      <c r="E1539" s="204" t="n">
        <v>1</v>
      </c>
      <c r="F1539" s="205" t="n">
        <v>3</v>
      </c>
      <c r="G1539" s="205" t="n">
        <v>3</v>
      </c>
      <c r="H1539" s="206"/>
      <c r="I1539" s="206"/>
      <c r="J1539" s="206"/>
      <c r="K1539" s="206"/>
      <c r="L1539" s="206"/>
      <c r="M1539" s="206"/>
      <c r="N1539" s="206"/>
      <c r="O1539" s="206"/>
      <c r="P1539" s="206"/>
      <c r="Q1539" s="206"/>
      <c r="R1539" s="206"/>
      <c r="S1539" s="206"/>
      <c r="T1539" s="206"/>
      <c r="U1539" s="206"/>
      <c r="V1539" s="206"/>
      <c r="W1539" s="206"/>
      <c r="X1539" s="206"/>
      <c r="Y1539" s="206"/>
      <c r="Z1539" s="206"/>
    </row>
    <row r="1540" customFormat="false" ht="15" hidden="false" customHeight="false" outlineLevel="0" collapsed="false">
      <c r="A1540" s="202" t="s">
        <v>1043</v>
      </c>
      <c r="B1540" s="203" t="s">
        <v>2370</v>
      </c>
      <c r="C1540" s="202" t="s">
        <v>2371</v>
      </c>
      <c r="D1540" s="203" t="s">
        <v>7</v>
      </c>
      <c r="E1540" s="204" t="n">
        <v>1</v>
      </c>
      <c r="F1540" s="205" t="n">
        <v>10.56</v>
      </c>
      <c r="G1540" s="205" t="n">
        <v>10.56</v>
      </c>
      <c r="H1540" s="206"/>
      <c r="I1540" s="206"/>
      <c r="J1540" s="206"/>
      <c r="K1540" s="206"/>
      <c r="L1540" s="206"/>
      <c r="M1540" s="206"/>
      <c r="N1540" s="206"/>
      <c r="O1540" s="206"/>
      <c r="P1540" s="206"/>
      <c r="Q1540" s="206"/>
      <c r="R1540" s="206"/>
      <c r="S1540" s="206"/>
      <c r="T1540" s="206"/>
      <c r="U1540" s="206"/>
      <c r="V1540" s="206"/>
      <c r="W1540" s="206"/>
      <c r="X1540" s="206"/>
      <c r="Y1540" s="206"/>
      <c r="Z1540" s="206"/>
    </row>
    <row r="1541" customFormat="false" ht="15" hidden="false" customHeight="false" outlineLevel="0" collapsed="false">
      <c r="A1541" s="202" t="s">
        <v>1043</v>
      </c>
      <c r="B1541" s="203" t="s">
        <v>2319</v>
      </c>
      <c r="C1541" s="202" t="s">
        <v>2320</v>
      </c>
      <c r="D1541" s="203" t="s">
        <v>7</v>
      </c>
      <c r="E1541" s="204" t="n">
        <v>0.046</v>
      </c>
      <c r="F1541" s="205" t="n">
        <v>24.61</v>
      </c>
      <c r="G1541" s="205" t="n">
        <v>1.13</v>
      </c>
      <c r="H1541" s="206"/>
      <c r="I1541" s="206"/>
      <c r="J1541" s="206"/>
      <c r="K1541" s="206"/>
      <c r="L1541" s="206"/>
      <c r="M1541" s="206"/>
      <c r="N1541" s="206"/>
      <c r="O1541" s="206"/>
      <c r="P1541" s="206"/>
      <c r="Q1541" s="206"/>
      <c r="R1541" s="206"/>
      <c r="S1541" s="206"/>
      <c r="T1541" s="206"/>
      <c r="U1541" s="206"/>
      <c r="V1541" s="206"/>
      <c r="W1541" s="206"/>
      <c r="X1541" s="206"/>
      <c r="Y1541" s="206"/>
      <c r="Z1541" s="206"/>
    </row>
    <row r="1542" customFormat="false" ht="15" hidden="false" customHeight="false" outlineLevel="0" collapsed="false">
      <c r="A1542" s="193"/>
      <c r="B1542" s="194"/>
      <c r="C1542" s="193"/>
      <c r="D1542" s="193"/>
      <c r="E1542" s="195"/>
      <c r="F1542" s="196"/>
      <c r="G1542" s="196"/>
      <c r="H1542" s="206"/>
      <c r="I1542" s="206"/>
      <c r="J1542" s="206"/>
      <c r="K1542" s="206"/>
      <c r="L1542" s="206"/>
      <c r="M1542" s="206"/>
      <c r="N1542" s="206"/>
      <c r="O1542" s="206"/>
      <c r="P1542" s="206"/>
      <c r="Q1542" s="206"/>
      <c r="R1542" s="206"/>
      <c r="S1542" s="206"/>
      <c r="T1542" s="206"/>
      <c r="U1542" s="206"/>
      <c r="V1542" s="206"/>
      <c r="W1542" s="206"/>
      <c r="X1542" s="206"/>
      <c r="Y1542" s="206"/>
      <c r="Z1542" s="206"/>
    </row>
    <row r="1543" customFormat="false" ht="15" hidden="false" customHeight="false" outlineLevel="0" collapsed="false">
      <c r="A1543" s="183" t="s">
        <v>2372</v>
      </c>
      <c r="B1543" s="184" t="s">
        <v>1028</v>
      </c>
      <c r="C1543" s="183" t="s">
        <v>1029</v>
      </c>
      <c r="D1543" s="184" t="s">
        <v>1030</v>
      </c>
      <c r="E1543" s="185" t="s">
        <v>1031</v>
      </c>
      <c r="F1543" s="197" t="s">
        <v>1032</v>
      </c>
      <c r="G1543" s="197" t="s">
        <v>1033</v>
      </c>
      <c r="H1543" s="206"/>
      <c r="I1543" s="206"/>
      <c r="J1543" s="206"/>
      <c r="K1543" s="206"/>
      <c r="L1543" s="206"/>
      <c r="M1543" s="206"/>
      <c r="N1543" s="206"/>
      <c r="O1543" s="206"/>
      <c r="P1543" s="206"/>
      <c r="Q1543" s="206"/>
      <c r="R1543" s="206"/>
      <c r="S1543" s="206"/>
      <c r="T1543" s="206"/>
      <c r="U1543" s="206"/>
      <c r="V1543" s="206"/>
      <c r="W1543" s="206"/>
      <c r="X1543" s="206"/>
      <c r="Y1543" s="206"/>
      <c r="Z1543" s="206"/>
    </row>
    <row r="1544" customFormat="false" ht="15" hidden="false" customHeight="false" outlineLevel="0" collapsed="false">
      <c r="A1544" s="189" t="s">
        <v>1034</v>
      </c>
      <c r="B1544" s="190" t="s">
        <v>2373</v>
      </c>
      <c r="C1544" s="189" t="s">
        <v>2374</v>
      </c>
      <c r="D1544" s="190" t="s">
        <v>7</v>
      </c>
      <c r="E1544" s="191" t="n">
        <v>1</v>
      </c>
      <c r="F1544" s="192" t="n">
        <v>10.86</v>
      </c>
      <c r="G1544" s="192" t="n">
        <v>10.86</v>
      </c>
      <c r="H1544" s="206"/>
      <c r="I1544" s="206"/>
      <c r="J1544" s="206"/>
      <c r="K1544" s="206"/>
      <c r="L1544" s="206"/>
      <c r="M1544" s="206"/>
      <c r="N1544" s="206"/>
      <c r="O1544" s="206"/>
      <c r="P1544" s="206"/>
      <c r="Q1544" s="206"/>
      <c r="R1544" s="206"/>
      <c r="S1544" s="206"/>
      <c r="T1544" s="206"/>
      <c r="U1544" s="206"/>
      <c r="V1544" s="206"/>
      <c r="W1544" s="206"/>
      <c r="X1544" s="206"/>
      <c r="Y1544" s="206"/>
      <c r="Z1544" s="206"/>
    </row>
    <row r="1545" customFormat="false" ht="15" hidden="false" customHeight="false" outlineLevel="0" collapsed="false">
      <c r="A1545" s="198" t="s">
        <v>1040</v>
      </c>
      <c r="B1545" s="199" t="s">
        <v>1917</v>
      </c>
      <c r="C1545" s="198" t="s">
        <v>1918</v>
      </c>
      <c r="D1545" s="199" t="s">
        <v>25</v>
      </c>
      <c r="E1545" s="200" t="n">
        <v>0.11</v>
      </c>
      <c r="F1545" s="201" t="n">
        <v>17.45</v>
      </c>
      <c r="G1545" s="201" t="n">
        <v>1.91</v>
      </c>
      <c r="H1545" s="206"/>
      <c r="I1545" s="206"/>
      <c r="J1545" s="206"/>
      <c r="K1545" s="206"/>
      <c r="L1545" s="206"/>
      <c r="M1545" s="206"/>
      <c r="N1545" s="206"/>
      <c r="O1545" s="206"/>
      <c r="P1545" s="206"/>
      <c r="Q1545" s="206"/>
      <c r="R1545" s="206"/>
      <c r="S1545" s="206"/>
      <c r="T1545" s="206"/>
      <c r="U1545" s="206"/>
      <c r="V1545" s="206"/>
      <c r="W1545" s="206"/>
      <c r="X1545" s="206"/>
      <c r="Y1545" s="206"/>
      <c r="Z1545" s="206"/>
    </row>
    <row r="1546" customFormat="false" ht="15" hidden="false" customHeight="false" outlineLevel="0" collapsed="false">
      <c r="A1546" s="198" t="s">
        <v>1040</v>
      </c>
      <c r="B1546" s="199" t="s">
        <v>1812</v>
      </c>
      <c r="C1546" s="198" t="s">
        <v>1813</v>
      </c>
      <c r="D1546" s="199" t="s">
        <v>25</v>
      </c>
      <c r="E1546" s="200" t="n">
        <v>0.11</v>
      </c>
      <c r="F1546" s="201" t="n">
        <v>21.76</v>
      </c>
      <c r="G1546" s="201" t="n">
        <v>2.39</v>
      </c>
      <c r="H1546" s="206"/>
      <c r="I1546" s="206"/>
      <c r="J1546" s="206"/>
      <c r="K1546" s="206"/>
      <c r="L1546" s="206"/>
      <c r="M1546" s="206"/>
      <c r="N1546" s="206"/>
      <c r="O1546" s="206"/>
      <c r="P1546" s="206"/>
      <c r="Q1546" s="206"/>
      <c r="R1546" s="206"/>
      <c r="S1546" s="206"/>
      <c r="T1546" s="206"/>
      <c r="U1546" s="206"/>
      <c r="V1546" s="206"/>
      <c r="W1546" s="206"/>
      <c r="X1546" s="206"/>
      <c r="Y1546" s="206"/>
      <c r="Z1546" s="206"/>
    </row>
    <row r="1547" customFormat="false" ht="15" hidden="false" customHeight="false" outlineLevel="0" collapsed="false">
      <c r="A1547" s="202" t="s">
        <v>1043</v>
      </c>
      <c r="B1547" s="203" t="s">
        <v>2319</v>
      </c>
      <c r="C1547" s="202" t="s">
        <v>2320</v>
      </c>
      <c r="D1547" s="203" t="s">
        <v>7</v>
      </c>
      <c r="E1547" s="204" t="n">
        <v>0.06</v>
      </c>
      <c r="F1547" s="205" t="n">
        <v>24.61</v>
      </c>
      <c r="G1547" s="205" t="n">
        <v>1.47</v>
      </c>
      <c r="H1547" s="206"/>
      <c r="I1547" s="206"/>
      <c r="J1547" s="206"/>
      <c r="K1547" s="206"/>
      <c r="L1547" s="206"/>
      <c r="M1547" s="206"/>
      <c r="N1547" s="206"/>
      <c r="O1547" s="206"/>
      <c r="P1547" s="206"/>
      <c r="Q1547" s="206"/>
      <c r="R1547" s="206"/>
      <c r="S1547" s="206"/>
      <c r="T1547" s="206"/>
      <c r="U1547" s="206"/>
      <c r="V1547" s="206"/>
      <c r="W1547" s="206"/>
      <c r="X1547" s="206"/>
      <c r="Y1547" s="206"/>
      <c r="Z1547" s="206"/>
    </row>
    <row r="1548" customFormat="false" ht="15" hidden="false" customHeight="false" outlineLevel="0" collapsed="false">
      <c r="A1548" s="202" t="s">
        <v>1043</v>
      </c>
      <c r="B1548" s="203" t="s">
        <v>2375</v>
      </c>
      <c r="C1548" s="202" t="s">
        <v>2376</v>
      </c>
      <c r="D1548" s="203" t="s">
        <v>7</v>
      </c>
      <c r="E1548" s="204" t="n">
        <v>1</v>
      </c>
      <c r="F1548" s="205" t="n">
        <v>5.09</v>
      </c>
      <c r="G1548" s="205" t="n">
        <v>5.09</v>
      </c>
      <c r="H1548" s="206"/>
      <c r="I1548" s="206"/>
      <c r="J1548" s="206"/>
      <c r="K1548" s="206"/>
      <c r="L1548" s="206"/>
      <c r="M1548" s="206"/>
      <c r="N1548" s="206"/>
      <c r="O1548" s="206"/>
      <c r="P1548" s="206"/>
      <c r="Q1548" s="206"/>
      <c r="R1548" s="206"/>
      <c r="S1548" s="206"/>
      <c r="T1548" s="206"/>
      <c r="U1548" s="206"/>
      <c r="V1548" s="206"/>
      <c r="W1548" s="206"/>
      <c r="X1548" s="206"/>
      <c r="Y1548" s="206"/>
      <c r="Z1548" s="206"/>
    </row>
    <row r="1549" customFormat="false" ht="15" hidden="false" customHeight="false" outlineLevel="0" collapsed="false">
      <c r="A1549" s="193"/>
      <c r="B1549" s="194"/>
      <c r="C1549" s="193"/>
      <c r="D1549" s="193"/>
      <c r="E1549" s="195"/>
      <c r="F1549" s="196"/>
      <c r="G1549" s="196"/>
      <c r="H1549" s="206"/>
      <c r="I1549" s="206"/>
      <c r="J1549" s="206"/>
      <c r="K1549" s="206"/>
      <c r="L1549" s="206"/>
      <c r="M1549" s="206"/>
      <c r="N1549" s="206"/>
      <c r="O1549" s="206"/>
      <c r="P1549" s="206"/>
      <c r="Q1549" s="206"/>
      <c r="R1549" s="206"/>
      <c r="S1549" s="206"/>
      <c r="T1549" s="206"/>
      <c r="U1549" s="206"/>
      <c r="V1549" s="206"/>
      <c r="W1549" s="206"/>
      <c r="X1549" s="206"/>
      <c r="Y1549" s="206"/>
      <c r="Z1549" s="206"/>
    </row>
    <row r="1550" customFormat="false" ht="15" hidden="false" customHeight="false" outlineLevel="0" collapsed="false">
      <c r="A1550" s="183" t="s">
        <v>2377</v>
      </c>
      <c r="B1550" s="184" t="s">
        <v>1028</v>
      </c>
      <c r="C1550" s="183" t="s">
        <v>1029</v>
      </c>
      <c r="D1550" s="184" t="s">
        <v>1030</v>
      </c>
      <c r="E1550" s="185" t="s">
        <v>1031</v>
      </c>
      <c r="F1550" s="197" t="s">
        <v>1032</v>
      </c>
      <c r="G1550" s="197" t="s">
        <v>1033</v>
      </c>
      <c r="H1550" s="206"/>
      <c r="I1550" s="206"/>
      <c r="J1550" s="206"/>
      <c r="K1550" s="206"/>
      <c r="L1550" s="206"/>
      <c r="M1550" s="206"/>
      <c r="N1550" s="206"/>
      <c r="O1550" s="206"/>
      <c r="P1550" s="206"/>
      <c r="Q1550" s="206"/>
      <c r="R1550" s="206"/>
      <c r="S1550" s="206"/>
      <c r="T1550" s="206"/>
      <c r="U1550" s="206"/>
      <c r="V1550" s="206"/>
      <c r="W1550" s="206"/>
      <c r="X1550" s="206"/>
      <c r="Y1550" s="206"/>
      <c r="Z1550" s="206"/>
    </row>
    <row r="1551" customFormat="false" ht="15" hidden="false" customHeight="false" outlineLevel="0" collapsed="false">
      <c r="A1551" s="189" t="s">
        <v>1034</v>
      </c>
      <c r="B1551" s="190" t="s">
        <v>1115</v>
      </c>
      <c r="C1551" s="189" t="s">
        <v>542</v>
      </c>
      <c r="D1551" s="190" t="s">
        <v>152</v>
      </c>
      <c r="E1551" s="191" t="n">
        <v>1</v>
      </c>
      <c r="F1551" s="192" t="n">
        <v>18.98</v>
      </c>
      <c r="G1551" s="192" t="n">
        <v>18.98</v>
      </c>
      <c r="H1551" s="206"/>
      <c r="I1551" s="206"/>
      <c r="J1551" s="206"/>
      <c r="K1551" s="206"/>
      <c r="L1551" s="206"/>
      <c r="M1551" s="206"/>
      <c r="N1551" s="206"/>
      <c r="O1551" s="206"/>
      <c r="P1551" s="206"/>
      <c r="Q1551" s="206"/>
      <c r="R1551" s="206"/>
      <c r="S1551" s="206"/>
      <c r="T1551" s="206"/>
      <c r="U1551" s="206"/>
      <c r="V1551" s="206"/>
      <c r="W1551" s="206"/>
      <c r="X1551" s="206"/>
      <c r="Y1551" s="206"/>
      <c r="Z1551" s="206"/>
    </row>
    <row r="1552" customFormat="false" ht="15" hidden="false" customHeight="false" outlineLevel="0" collapsed="false">
      <c r="A1552" s="198" t="s">
        <v>1040</v>
      </c>
      <c r="B1552" s="199" t="s">
        <v>1917</v>
      </c>
      <c r="C1552" s="198" t="s">
        <v>1918</v>
      </c>
      <c r="D1552" s="199" t="s">
        <v>25</v>
      </c>
      <c r="E1552" s="200" t="n">
        <v>0.3</v>
      </c>
      <c r="F1552" s="201" t="n">
        <v>17.45</v>
      </c>
      <c r="G1552" s="201" t="n">
        <v>5.23</v>
      </c>
      <c r="H1552" s="206"/>
      <c r="I1552" s="206"/>
      <c r="J1552" s="206"/>
      <c r="K1552" s="206"/>
      <c r="L1552" s="206"/>
      <c r="M1552" s="206"/>
      <c r="N1552" s="206"/>
      <c r="O1552" s="206"/>
      <c r="P1552" s="206"/>
      <c r="Q1552" s="206"/>
      <c r="R1552" s="206"/>
      <c r="S1552" s="206"/>
      <c r="T1552" s="206"/>
      <c r="U1552" s="206"/>
      <c r="V1552" s="206"/>
      <c r="W1552" s="206"/>
      <c r="X1552" s="206"/>
      <c r="Y1552" s="206"/>
      <c r="Z1552" s="206"/>
    </row>
    <row r="1553" customFormat="false" ht="15" hidden="false" customHeight="false" outlineLevel="0" collapsed="false">
      <c r="A1553" s="198" t="s">
        <v>1040</v>
      </c>
      <c r="B1553" s="199" t="s">
        <v>1812</v>
      </c>
      <c r="C1553" s="198" t="s">
        <v>1813</v>
      </c>
      <c r="D1553" s="199" t="s">
        <v>25</v>
      </c>
      <c r="E1553" s="200" t="n">
        <v>0.3</v>
      </c>
      <c r="F1553" s="201" t="n">
        <v>21.76</v>
      </c>
      <c r="G1553" s="201" t="n">
        <v>6.52</v>
      </c>
      <c r="H1553" s="206"/>
      <c r="I1553" s="206"/>
      <c r="J1553" s="206"/>
      <c r="K1553" s="206"/>
      <c r="L1553" s="206"/>
      <c r="M1553" s="206"/>
      <c r="N1553" s="206"/>
      <c r="O1553" s="206"/>
      <c r="P1553" s="206"/>
      <c r="Q1553" s="206"/>
      <c r="R1553" s="206"/>
      <c r="S1553" s="206"/>
      <c r="T1553" s="206"/>
      <c r="U1553" s="206"/>
      <c r="V1553" s="206"/>
      <c r="W1553" s="206"/>
      <c r="X1553" s="206"/>
      <c r="Y1553" s="206"/>
      <c r="Z1553" s="206"/>
    </row>
    <row r="1554" customFormat="false" ht="15" hidden="false" customHeight="false" outlineLevel="0" collapsed="false">
      <c r="A1554" s="202" t="s">
        <v>1043</v>
      </c>
      <c r="B1554" s="203" t="s">
        <v>2074</v>
      </c>
      <c r="C1554" s="202" t="s">
        <v>2075</v>
      </c>
      <c r="D1554" s="203" t="s">
        <v>7</v>
      </c>
      <c r="E1554" s="204" t="n">
        <v>0.1</v>
      </c>
      <c r="F1554" s="205" t="n">
        <v>2.06</v>
      </c>
      <c r="G1554" s="205" t="n">
        <v>0.2</v>
      </c>
      <c r="H1554" s="206"/>
      <c r="I1554" s="206"/>
      <c r="J1554" s="206"/>
      <c r="K1554" s="206"/>
      <c r="L1554" s="206"/>
      <c r="M1554" s="206"/>
      <c r="N1554" s="206"/>
      <c r="O1554" s="206"/>
      <c r="P1554" s="206"/>
      <c r="Q1554" s="206"/>
      <c r="R1554" s="206"/>
      <c r="S1554" s="206"/>
      <c r="T1554" s="206"/>
      <c r="U1554" s="206"/>
      <c r="V1554" s="206"/>
      <c r="W1554" s="206"/>
      <c r="X1554" s="206"/>
      <c r="Y1554" s="206"/>
      <c r="Z1554" s="206"/>
    </row>
    <row r="1555" customFormat="false" ht="15" hidden="false" customHeight="false" outlineLevel="0" collapsed="false">
      <c r="A1555" s="202" t="s">
        <v>1043</v>
      </c>
      <c r="B1555" s="203" t="s">
        <v>2378</v>
      </c>
      <c r="C1555" s="202" t="s">
        <v>2379</v>
      </c>
      <c r="D1555" s="203" t="s">
        <v>152</v>
      </c>
      <c r="E1555" s="204" t="n">
        <v>1.05</v>
      </c>
      <c r="F1555" s="205" t="n">
        <v>6.7</v>
      </c>
      <c r="G1555" s="205" t="n">
        <v>7.03</v>
      </c>
      <c r="H1555" s="206"/>
      <c r="I1555" s="206"/>
      <c r="J1555" s="206"/>
      <c r="K1555" s="206"/>
      <c r="L1555" s="206"/>
      <c r="M1555" s="206"/>
      <c r="N1555" s="206"/>
      <c r="O1555" s="206"/>
      <c r="P1555" s="206"/>
      <c r="Q1555" s="206"/>
      <c r="R1555" s="206"/>
      <c r="S1555" s="206"/>
      <c r="T1555" s="206"/>
      <c r="U1555" s="206"/>
      <c r="V1555" s="206"/>
      <c r="W1555" s="206"/>
      <c r="X1555" s="206"/>
      <c r="Y1555" s="206"/>
      <c r="Z1555" s="206"/>
    </row>
    <row r="1556" customFormat="false" ht="15" hidden="false" customHeight="false" outlineLevel="0" collapsed="false">
      <c r="A1556" s="193"/>
      <c r="B1556" s="194"/>
      <c r="C1556" s="193"/>
      <c r="D1556" s="193"/>
      <c r="E1556" s="195"/>
      <c r="F1556" s="196"/>
      <c r="G1556" s="196"/>
      <c r="H1556" s="206"/>
      <c r="I1556" s="206"/>
      <c r="J1556" s="206"/>
      <c r="K1556" s="206"/>
      <c r="L1556" s="206"/>
      <c r="M1556" s="206"/>
      <c r="N1556" s="206"/>
      <c r="O1556" s="206"/>
      <c r="P1556" s="206"/>
      <c r="Q1556" s="206"/>
      <c r="R1556" s="206"/>
      <c r="S1556" s="206"/>
      <c r="T1556" s="206"/>
      <c r="U1556" s="206"/>
      <c r="V1556" s="206"/>
      <c r="W1556" s="206"/>
      <c r="X1556" s="206"/>
      <c r="Y1556" s="206"/>
      <c r="Z1556" s="206"/>
    </row>
    <row r="1557" customFormat="false" ht="15" hidden="false" customHeight="false" outlineLevel="0" collapsed="false">
      <c r="A1557" s="183" t="s">
        <v>2380</v>
      </c>
      <c r="B1557" s="184" t="s">
        <v>1028</v>
      </c>
      <c r="C1557" s="183" t="s">
        <v>1029</v>
      </c>
      <c r="D1557" s="184" t="s">
        <v>1030</v>
      </c>
      <c r="E1557" s="185" t="s">
        <v>1031</v>
      </c>
      <c r="F1557" s="197" t="s">
        <v>1032</v>
      </c>
      <c r="G1557" s="197" t="s">
        <v>1033</v>
      </c>
      <c r="H1557" s="206"/>
      <c r="I1557" s="206"/>
      <c r="J1557" s="206"/>
      <c r="K1557" s="206"/>
      <c r="L1557" s="206"/>
      <c r="M1557" s="206"/>
      <c r="N1557" s="206"/>
      <c r="O1557" s="206"/>
      <c r="P1557" s="206"/>
      <c r="Q1557" s="206"/>
      <c r="R1557" s="206"/>
      <c r="S1557" s="206"/>
      <c r="T1557" s="206"/>
      <c r="U1557" s="206"/>
      <c r="V1557" s="206"/>
      <c r="W1557" s="206"/>
      <c r="X1557" s="206"/>
      <c r="Y1557" s="206"/>
      <c r="Z1557" s="206"/>
    </row>
    <row r="1558" customFormat="false" ht="15" hidden="false" customHeight="false" outlineLevel="0" collapsed="false">
      <c r="A1558" s="189" t="s">
        <v>1034</v>
      </c>
      <c r="B1558" s="190" t="s">
        <v>2381</v>
      </c>
      <c r="C1558" s="189" t="s">
        <v>544</v>
      </c>
      <c r="D1558" s="190" t="s">
        <v>152</v>
      </c>
      <c r="E1558" s="191" t="n">
        <v>1</v>
      </c>
      <c r="F1558" s="192" t="n">
        <v>28.87</v>
      </c>
      <c r="G1558" s="192" t="n">
        <v>28.87</v>
      </c>
      <c r="H1558" s="206"/>
      <c r="I1558" s="206"/>
      <c r="J1558" s="206"/>
      <c r="K1558" s="206"/>
      <c r="L1558" s="206"/>
      <c r="M1558" s="206"/>
      <c r="N1558" s="206"/>
      <c r="O1558" s="206"/>
      <c r="P1558" s="206"/>
      <c r="Q1558" s="206"/>
      <c r="R1558" s="206"/>
      <c r="S1558" s="206"/>
      <c r="T1558" s="206"/>
      <c r="U1558" s="206"/>
      <c r="V1558" s="206"/>
      <c r="W1558" s="206"/>
      <c r="X1558" s="206"/>
      <c r="Y1558" s="206"/>
      <c r="Z1558" s="206"/>
    </row>
    <row r="1559" customFormat="false" ht="15" hidden="false" customHeight="false" outlineLevel="0" collapsed="false">
      <c r="A1559" s="198" t="s">
        <v>1040</v>
      </c>
      <c r="B1559" s="199" t="s">
        <v>1917</v>
      </c>
      <c r="C1559" s="198" t="s">
        <v>1918</v>
      </c>
      <c r="D1559" s="199" t="s">
        <v>25</v>
      </c>
      <c r="E1559" s="200" t="n">
        <v>0.38</v>
      </c>
      <c r="F1559" s="201" t="n">
        <v>17.45</v>
      </c>
      <c r="G1559" s="201" t="n">
        <v>6.63</v>
      </c>
      <c r="H1559" s="206"/>
      <c r="I1559" s="206"/>
      <c r="J1559" s="206"/>
      <c r="K1559" s="206"/>
      <c r="L1559" s="206"/>
      <c r="M1559" s="206"/>
      <c r="N1559" s="206"/>
      <c r="O1559" s="206"/>
      <c r="P1559" s="206"/>
      <c r="Q1559" s="206"/>
      <c r="R1559" s="206"/>
      <c r="S1559" s="206"/>
      <c r="T1559" s="206"/>
      <c r="U1559" s="206"/>
      <c r="V1559" s="206"/>
      <c r="W1559" s="206"/>
      <c r="X1559" s="206"/>
      <c r="Y1559" s="206"/>
      <c r="Z1559" s="206"/>
    </row>
    <row r="1560" customFormat="false" ht="15" hidden="false" customHeight="false" outlineLevel="0" collapsed="false">
      <c r="A1560" s="198" t="s">
        <v>1040</v>
      </c>
      <c r="B1560" s="199" t="s">
        <v>1812</v>
      </c>
      <c r="C1560" s="198" t="s">
        <v>1813</v>
      </c>
      <c r="D1560" s="199" t="s">
        <v>25</v>
      </c>
      <c r="E1560" s="200" t="n">
        <v>0.38</v>
      </c>
      <c r="F1560" s="201" t="n">
        <v>21.76</v>
      </c>
      <c r="G1560" s="201" t="n">
        <v>8.26</v>
      </c>
      <c r="H1560" s="206"/>
      <c r="I1560" s="206"/>
      <c r="J1560" s="206"/>
      <c r="K1560" s="206"/>
      <c r="L1560" s="206"/>
      <c r="M1560" s="206"/>
      <c r="N1560" s="206"/>
      <c r="O1560" s="206"/>
      <c r="P1560" s="206"/>
      <c r="Q1560" s="206"/>
      <c r="R1560" s="206"/>
      <c r="S1560" s="206"/>
      <c r="T1560" s="206"/>
      <c r="U1560" s="206"/>
      <c r="V1560" s="206"/>
      <c r="W1560" s="206"/>
      <c r="X1560" s="206"/>
      <c r="Y1560" s="206"/>
      <c r="Z1560" s="206"/>
    </row>
    <row r="1561" customFormat="false" ht="15" hidden="false" customHeight="false" outlineLevel="0" collapsed="false">
      <c r="A1561" s="202" t="s">
        <v>1043</v>
      </c>
      <c r="B1561" s="203" t="s">
        <v>2070</v>
      </c>
      <c r="C1561" s="202" t="s">
        <v>2071</v>
      </c>
      <c r="D1561" s="203" t="s">
        <v>7</v>
      </c>
      <c r="E1561" s="204" t="n">
        <v>0.0108</v>
      </c>
      <c r="F1561" s="205" t="n">
        <v>59.63</v>
      </c>
      <c r="G1561" s="205" t="n">
        <v>0.64</v>
      </c>
      <c r="H1561" s="206"/>
      <c r="I1561" s="206"/>
      <c r="J1561" s="206"/>
      <c r="K1561" s="206"/>
      <c r="L1561" s="206"/>
      <c r="M1561" s="206"/>
      <c r="N1561" s="206"/>
      <c r="O1561" s="206"/>
      <c r="P1561" s="206"/>
      <c r="Q1561" s="206"/>
      <c r="R1561" s="206"/>
      <c r="S1561" s="206"/>
      <c r="T1561" s="206"/>
      <c r="U1561" s="206"/>
      <c r="V1561" s="206"/>
      <c r="W1561" s="206"/>
      <c r="X1561" s="206"/>
      <c r="Y1561" s="206"/>
      <c r="Z1561" s="206"/>
    </row>
    <row r="1562" customFormat="false" ht="15" hidden="false" customHeight="false" outlineLevel="0" collapsed="false">
      <c r="A1562" s="202" t="s">
        <v>1043</v>
      </c>
      <c r="B1562" s="203" t="s">
        <v>2074</v>
      </c>
      <c r="C1562" s="202" t="s">
        <v>2075</v>
      </c>
      <c r="D1562" s="203" t="s">
        <v>7</v>
      </c>
      <c r="E1562" s="204" t="n">
        <v>0.127</v>
      </c>
      <c r="F1562" s="205" t="n">
        <v>2.06</v>
      </c>
      <c r="G1562" s="205" t="n">
        <v>0.26</v>
      </c>
      <c r="H1562" s="206"/>
      <c r="I1562" s="206"/>
      <c r="J1562" s="206"/>
      <c r="K1562" s="206"/>
      <c r="L1562" s="206"/>
      <c r="M1562" s="206"/>
      <c r="N1562" s="206"/>
      <c r="O1562" s="206"/>
      <c r="P1562" s="206"/>
      <c r="Q1562" s="206"/>
      <c r="R1562" s="206"/>
      <c r="S1562" s="206"/>
      <c r="T1562" s="206"/>
      <c r="U1562" s="206"/>
      <c r="V1562" s="206"/>
      <c r="W1562" s="206"/>
      <c r="X1562" s="206"/>
      <c r="Y1562" s="206"/>
      <c r="Z1562" s="206"/>
    </row>
    <row r="1563" customFormat="false" ht="15" hidden="false" customHeight="false" outlineLevel="0" collapsed="false">
      <c r="A1563" s="202" t="s">
        <v>1043</v>
      </c>
      <c r="B1563" s="203" t="s">
        <v>2076</v>
      </c>
      <c r="C1563" s="202" t="s">
        <v>2077</v>
      </c>
      <c r="D1563" s="203" t="s">
        <v>7</v>
      </c>
      <c r="E1563" s="204" t="n">
        <v>0.0163</v>
      </c>
      <c r="F1563" s="205" t="n">
        <v>67.56</v>
      </c>
      <c r="G1563" s="205" t="n">
        <v>1.1</v>
      </c>
      <c r="H1563" s="206"/>
      <c r="I1563" s="206"/>
      <c r="J1563" s="206"/>
      <c r="K1563" s="206"/>
      <c r="L1563" s="206"/>
      <c r="M1563" s="206"/>
      <c r="N1563" s="206"/>
      <c r="O1563" s="206"/>
      <c r="P1563" s="206"/>
      <c r="Q1563" s="206"/>
      <c r="R1563" s="206"/>
      <c r="S1563" s="206"/>
      <c r="T1563" s="206"/>
      <c r="U1563" s="206"/>
      <c r="V1563" s="206"/>
      <c r="W1563" s="206"/>
      <c r="X1563" s="206"/>
      <c r="Y1563" s="206"/>
      <c r="Z1563" s="206"/>
    </row>
    <row r="1564" customFormat="false" ht="15" hidden="false" customHeight="false" outlineLevel="0" collapsed="false">
      <c r="A1564" s="202" t="s">
        <v>1043</v>
      </c>
      <c r="B1564" s="203" t="s">
        <v>2382</v>
      </c>
      <c r="C1564" s="202" t="s">
        <v>2383</v>
      </c>
      <c r="D1564" s="203" t="s">
        <v>152</v>
      </c>
      <c r="E1564" s="204" t="n">
        <v>1.05</v>
      </c>
      <c r="F1564" s="205" t="n">
        <v>11.41</v>
      </c>
      <c r="G1564" s="205" t="n">
        <v>11.98</v>
      </c>
      <c r="H1564" s="206"/>
      <c r="I1564" s="206"/>
      <c r="J1564" s="206"/>
      <c r="K1564" s="206"/>
      <c r="L1564" s="206"/>
      <c r="M1564" s="206"/>
      <c r="N1564" s="206"/>
      <c r="O1564" s="206"/>
      <c r="P1564" s="206"/>
      <c r="Q1564" s="206"/>
      <c r="R1564" s="206"/>
      <c r="S1564" s="206"/>
      <c r="T1564" s="206"/>
      <c r="U1564" s="206"/>
      <c r="V1564" s="206"/>
      <c r="W1564" s="206"/>
      <c r="X1564" s="206"/>
      <c r="Y1564" s="206"/>
      <c r="Z1564" s="206"/>
    </row>
    <row r="1565" customFormat="false" ht="15" hidden="false" customHeight="false" outlineLevel="0" collapsed="false">
      <c r="A1565" s="193"/>
      <c r="B1565" s="194"/>
      <c r="C1565" s="193"/>
      <c r="D1565" s="193"/>
      <c r="E1565" s="195"/>
      <c r="F1565" s="196"/>
      <c r="G1565" s="196"/>
      <c r="H1565" s="206"/>
      <c r="I1565" s="206"/>
      <c r="J1565" s="206"/>
      <c r="K1565" s="206"/>
      <c r="L1565" s="206"/>
      <c r="M1565" s="206"/>
      <c r="N1565" s="206"/>
      <c r="O1565" s="206"/>
      <c r="P1565" s="206"/>
      <c r="Q1565" s="206"/>
      <c r="R1565" s="206"/>
      <c r="S1565" s="206"/>
      <c r="T1565" s="206"/>
      <c r="U1565" s="206"/>
      <c r="V1565" s="206"/>
      <c r="W1565" s="206"/>
      <c r="X1565" s="206"/>
      <c r="Y1565" s="206"/>
      <c r="Z1565" s="206"/>
    </row>
    <row r="1566" customFormat="false" ht="15" hidden="false" customHeight="false" outlineLevel="0" collapsed="false">
      <c r="A1566" s="183" t="s">
        <v>2384</v>
      </c>
      <c r="B1566" s="184" t="s">
        <v>1028</v>
      </c>
      <c r="C1566" s="183" t="s">
        <v>1029</v>
      </c>
      <c r="D1566" s="184" t="s">
        <v>1030</v>
      </c>
      <c r="E1566" s="185" t="s">
        <v>1031</v>
      </c>
      <c r="F1566" s="197" t="s">
        <v>1032</v>
      </c>
      <c r="G1566" s="197" t="s">
        <v>1033</v>
      </c>
      <c r="H1566" s="206"/>
      <c r="I1566" s="206"/>
      <c r="J1566" s="206"/>
      <c r="K1566" s="206"/>
      <c r="L1566" s="206"/>
      <c r="M1566" s="206"/>
      <c r="N1566" s="206"/>
      <c r="O1566" s="206"/>
      <c r="P1566" s="206"/>
      <c r="Q1566" s="206"/>
      <c r="R1566" s="206"/>
      <c r="S1566" s="206"/>
      <c r="T1566" s="206"/>
      <c r="U1566" s="206"/>
      <c r="V1566" s="206"/>
      <c r="W1566" s="206"/>
      <c r="X1566" s="206"/>
      <c r="Y1566" s="206"/>
      <c r="Z1566" s="206"/>
    </row>
    <row r="1567" customFormat="false" ht="15" hidden="false" customHeight="false" outlineLevel="0" collapsed="false">
      <c r="A1567" s="189" t="s">
        <v>1034</v>
      </c>
      <c r="B1567" s="190" t="s">
        <v>2385</v>
      </c>
      <c r="C1567" s="189" t="s">
        <v>546</v>
      </c>
      <c r="D1567" s="190" t="s">
        <v>152</v>
      </c>
      <c r="E1567" s="191" t="n">
        <v>1</v>
      </c>
      <c r="F1567" s="192" t="n">
        <v>43.69</v>
      </c>
      <c r="G1567" s="192" t="n">
        <v>43.69</v>
      </c>
      <c r="H1567" s="206"/>
      <c r="I1567" s="206"/>
      <c r="J1567" s="206"/>
      <c r="K1567" s="206"/>
      <c r="L1567" s="206"/>
      <c r="M1567" s="206"/>
      <c r="N1567" s="206"/>
      <c r="O1567" s="206"/>
      <c r="P1567" s="206"/>
      <c r="Q1567" s="206"/>
      <c r="R1567" s="206"/>
      <c r="S1567" s="206"/>
      <c r="T1567" s="206"/>
      <c r="U1567" s="206"/>
      <c r="V1567" s="206"/>
      <c r="W1567" s="206"/>
      <c r="X1567" s="206"/>
      <c r="Y1567" s="206"/>
      <c r="Z1567" s="206"/>
    </row>
    <row r="1568" customFormat="false" ht="15" hidden="false" customHeight="false" outlineLevel="0" collapsed="false">
      <c r="A1568" s="198" t="s">
        <v>1040</v>
      </c>
      <c r="B1568" s="199" t="s">
        <v>1917</v>
      </c>
      <c r="C1568" s="198" t="s">
        <v>1918</v>
      </c>
      <c r="D1568" s="199" t="s">
        <v>25</v>
      </c>
      <c r="E1568" s="200" t="n">
        <v>0.56</v>
      </c>
      <c r="F1568" s="201" t="n">
        <v>17.45</v>
      </c>
      <c r="G1568" s="201" t="n">
        <v>9.77</v>
      </c>
      <c r="H1568" s="206"/>
      <c r="I1568" s="206"/>
      <c r="J1568" s="206"/>
      <c r="K1568" s="206"/>
      <c r="L1568" s="206"/>
      <c r="M1568" s="206"/>
      <c r="N1568" s="206"/>
      <c r="O1568" s="206"/>
      <c r="P1568" s="206"/>
      <c r="Q1568" s="206"/>
      <c r="R1568" s="206"/>
      <c r="S1568" s="206"/>
      <c r="T1568" s="206"/>
      <c r="U1568" s="206"/>
      <c r="V1568" s="206"/>
      <c r="W1568" s="206"/>
      <c r="X1568" s="206"/>
      <c r="Y1568" s="206"/>
      <c r="Z1568" s="206"/>
    </row>
    <row r="1569" customFormat="false" ht="15" hidden="false" customHeight="false" outlineLevel="0" collapsed="false">
      <c r="A1569" s="198" t="s">
        <v>1040</v>
      </c>
      <c r="B1569" s="199" t="s">
        <v>1812</v>
      </c>
      <c r="C1569" s="198" t="s">
        <v>1813</v>
      </c>
      <c r="D1569" s="199" t="s">
        <v>25</v>
      </c>
      <c r="E1569" s="200" t="n">
        <v>0.56</v>
      </c>
      <c r="F1569" s="201" t="n">
        <v>21.76</v>
      </c>
      <c r="G1569" s="201" t="n">
        <v>12.18</v>
      </c>
      <c r="H1569" s="206"/>
      <c r="I1569" s="206"/>
      <c r="J1569" s="206"/>
      <c r="K1569" s="206"/>
      <c r="L1569" s="206"/>
      <c r="M1569" s="206"/>
      <c r="N1569" s="206"/>
      <c r="O1569" s="206"/>
      <c r="P1569" s="206"/>
      <c r="Q1569" s="206"/>
      <c r="R1569" s="206"/>
      <c r="S1569" s="206"/>
      <c r="T1569" s="206"/>
      <c r="U1569" s="206"/>
      <c r="V1569" s="206"/>
      <c r="W1569" s="206"/>
      <c r="X1569" s="206"/>
      <c r="Y1569" s="206"/>
      <c r="Z1569" s="206"/>
    </row>
    <row r="1570" customFormat="false" ht="15" hidden="false" customHeight="false" outlineLevel="0" collapsed="false">
      <c r="A1570" s="202" t="s">
        <v>1043</v>
      </c>
      <c r="B1570" s="203" t="s">
        <v>2070</v>
      </c>
      <c r="C1570" s="202" t="s">
        <v>2071</v>
      </c>
      <c r="D1570" s="203" t="s">
        <v>7</v>
      </c>
      <c r="E1570" s="204" t="n">
        <v>0.0247</v>
      </c>
      <c r="F1570" s="205" t="n">
        <v>59.63</v>
      </c>
      <c r="G1570" s="205" t="n">
        <v>1.47</v>
      </c>
      <c r="H1570" s="206"/>
      <c r="I1570" s="206"/>
      <c r="J1570" s="206"/>
      <c r="K1570" s="206"/>
      <c r="L1570" s="206"/>
      <c r="M1570" s="206"/>
      <c r="N1570" s="206"/>
      <c r="O1570" s="206"/>
      <c r="P1570" s="206"/>
      <c r="Q1570" s="206"/>
      <c r="R1570" s="206"/>
      <c r="S1570" s="206"/>
      <c r="T1570" s="206"/>
      <c r="U1570" s="206"/>
      <c r="V1570" s="206"/>
      <c r="W1570" s="206"/>
      <c r="X1570" s="206"/>
      <c r="Y1570" s="206"/>
      <c r="Z1570" s="206"/>
    </row>
    <row r="1571" customFormat="false" ht="15" hidden="false" customHeight="false" outlineLevel="0" collapsed="false">
      <c r="A1571" s="202" t="s">
        <v>1043</v>
      </c>
      <c r="B1571" s="203" t="s">
        <v>2074</v>
      </c>
      <c r="C1571" s="202" t="s">
        <v>2075</v>
      </c>
      <c r="D1571" s="203" t="s">
        <v>7</v>
      </c>
      <c r="E1571" s="204" t="n">
        <v>0.187</v>
      </c>
      <c r="F1571" s="205" t="n">
        <v>2.06</v>
      </c>
      <c r="G1571" s="205" t="n">
        <v>0.38</v>
      </c>
      <c r="H1571" s="206"/>
      <c r="I1571" s="206"/>
      <c r="J1571" s="206"/>
      <c r="K1571" s="206"/>
      <c r="L1571" s="206"/>
      <c r="M1571" s="206"/>
      <c r="N1571" s="206"/>
      <c r="O1571" s="206"/>
      <c r="P1571" s="206"/>
      <c r="Q1571" s="206"/>
      <c r="R1571" s="206"/>
      <c r="S1571" s="206"/>
      <c r="T1571" s="206"/>
      <c r="U1571" s="206"/>
      <c r="V1571" s="206"/>
      <c r="W1571" s="206"/>
      <c r="X1571" s="206"/>
      <c r="Y1571" s="206"/>
      <c r="Z1571" s="206"/>
    </row>
    <row r="1572" customFormat="false" ht="15" hidden="false" customHeight="false" outlineLevel="0" collapsed="false">
      <c r="A1572" s="202" t="s">
        <v>1043</v>
      </c>
      <c r="B1572" s="203" t="s">
        <v>2076</v>
      </c>
      <c r="C1572" s="202" t="s">
        <v>2077</v>
      </c>
      <c r="D1572" s="203" t="s">
        <v>7</v>
      </c>
      <c r="E1572" s="204" t="n">
        <v>0.0385</v>
      </c>
      <c r="F1572" s="205" t="n">
        <v>67.56</v>
      </c>
      <c r="G1572" s="205" t="n">
        <v>2.6</v>
      </c>
      <c r="H1572" s="206"/>
      <c r="I1572" s="206"/>
      <c r="J1572" s="206"/>
      <c r="K1572" s="206"/>
      <c r="L1572" s="206"/>
      <c r="M1572" s="206"/>
      <c r="N1572" s="206"/>
      <c r="O1572" s="206"/>
      <c r="P1572" s="206"/>
      <c r="Q1572" s="206"/>
      <c r="R1572" s="206"/>
      <c r="S1572" s="206"/>
      <c r="T1572" s="206"/>
      <c r="U1572" s="206"/>
      <c r="V1572" s="206"/>
      <c r="W1572" s="206"/>
      <c r="X1572" s="206"/>
      <c r="Y1572" s="206"/>
      <c r="Z1572" s="206"/>
    </row>
    <row r="1573" customFormat="false" ht="15" hidden="false" customHeight="false" outlineLevel="0" collapsed="false">
      <c r="A1573" s="202" t="s">
        <v>1043</v>
      </c>
      <c r="B1573" s="203" t="s">
        <v>2386</v>
      </c>
      <c r="C1573" s="202" t="s">
        <v>2387</v>
      </c>
      <c r="D1573" s="203" t="s">
        <v>152</v>
      </c>
      <c r="E1573" s="204" t="n">
        <v>1.05</v>
      </c>
      <c r="F1573" s="205" t="n">
        <v>16.47</v>
      </c>
      <c r="G1573" s="205" t="n">
        <v>17.29</v>
      </c>
      <c r="H1573" s="206"/>
      <c r="I1573" s="206"/>
      <c r="J1573" s="206"/>
      <c r="K1573" s="206"/>
      <c r="L1573" s="206"/>
      <c r="M1573" s="206"/>
      <c r="N1573" s="206"/>
      <c r="O1573" s="206"/>
      <c r="P1573" s="206"/>
      <c r="Q1573" s="206"/>
      <c r="R1573" s="206"/>
      <c r="S1573" s="206"/>
      <c r="T1573" s="206"/>
      <c r="U1573" s="206"/>
      <c r="V1573" s="206"/>
      <c r="W1573" s="206"/>
      <c r="X1573" s="206"/>
      <c r="Y1573" s="206"/>
      <c r="Z1573" s="206"/>
    </row>
    <row r="1574" customFormat="false" ht="15" hidden="false" customHeight="false" outlineLevel="0" collapsed="false">
      <c r="A1574" s="193"/>
      <c r="B1574" s="194"/>
      <c r="C1574" s="193"/>
      <c r="D1574" s="193"/>
      <c r="E1574" s="195"/>
      <c r="F1574" s="196"/>
      <c r="G1574" s="196"/>
      <c r="H1574" s="206"/>
      <c r="I1574" s="206"/>
      <c r="J1574" s="206"/>
      <c r="K1574" s="206"/>
      <c r="L1574" s="206"/>
      <c r="M1574" s="206"/>
      <c r="N1574" s="206"/>
      <c r="O1574" s="206"/>
      <c r="P1574" s="206"/>
      <c r="Q1574" s="206"/>
      <c r="R1574" s="206"/>
      <c r="S1574" s="206"/>
      <c r="T1574" s="206"/>
      <c r="U1574" s="206"/>
      <c r="V1574" s="206"/>
      <c r="W1574" s="206"/>
      <c r="X1574" s="206"/>
      <c r="Y1574" s="206"/>
      <c r="Z1574" s="206"/>
    </row>
    <row r="1575" customFormat="false" ht="15" hidden="false" customHeight="false" outlineLevel="0" collapsed="false">
      <c r="A1575" s="183" t="s">
        <v>2388</v>
      </c>
      <c r="B1575" s="184" t="s">
        <v>1028</v>
      </c>
      <c r="C1575" s="183" t="s">
        <v>1029</v>
      </c>
      <c r="D1575" s="184" t="s">
        <v>1030</v>
      </c>
      <c r="E1575" s="185" t="s">
        <v>1031</v>
      </c>
      <c r="F1575" s="197" t="s">
        <v>1032</v>
      </c>
      <c r="G1575" s="197" t="s">
        <v>1033</v>
      </c>
      <c r="H1575" s="206"/>
      <c r="I1575" s="206"/>
      <c r="J1575" s="206"/>
      <c r="K1575" s="206"/>
      <c r="L1575" s="206"/>
      <c r="M1575" s="206"/>
      <c r="N1575" s="206"/>
      <c r="O1575" s="206"/>
      <c r="P1575" s="206"/>
      <c r="Q1575" s="206"/>
      <c r="R1575" s="206"/>
      <c r="S1575" s="206"/>
      <c r="T1575" s="206"/>
      <c r="U1575" s="206"/>
      <c r="V1575" s="206"/>
      <c r="W1575" s="206"/>
      <c r="X1575" s="206"/>
      <c r="Y1575" s="206"/>
      <c r="Z1575" s="206"/>
    </row>
    <row r="1576" customFormat="false" ht="15" hidden="false" customHeight="false" outlineLevel="0" collapsed="false">
      <c r="A1576" s="189" t="s">
        <v>1034</v>
      </c>
      <c r="B1576" s="190" t="s">
        <v>1116</v>
      </c>
      <c r="C1576" s="189" t="s">
        <v>548</v>
      </c>
      <c r="D1576" s="190" t="s">
        <v>152</v>
      </c>
      <c r="E1576" s="191" t="n">
        <v>1</v>
      </c>
      <c r="F1576" s="192" t="n">
        <v>55.17</v>
      </c>
      <c r="G1576" s="192" t="n">
        <v>55.17</v>
      </c>
      <c r="H1576" s="206"/>
      <c r="I1576" s="206"/>
      <c r="J1576" s="206"/>
      <c r="K1576" s="206"/>
      <c r="L1576" s="206"/>
      <c r="M1576" s="206"/>
      <c r="N1576" s="206"/>
      <c r="O1576" s="206"/>
      <c r="P1576" s="206"/>
      <c r="Q1576" s="206"/>
      <c r="R1576" s="206"/>
      <c r="S1576" s="206"/>
      <c r="T1576" s="206"/>
      <c r="U1576" s="206"/>
      <c r="V1576" s="206"/>
      <c r="W1576" s="206"/>
      <c r="X1576" s="206"/>
      <c r="Y1576" s="206"/>
      <c r="Z1576" s="206"/>
    </row>
    <row r="1577" customFormat="false" ht="15" hidden="false" customHeight="false" outlineLevel="0" collapsed="false">
      <c r="A1577" s="198" t="s">
        <v>1040</v>
      </c>
      <c r="B1577" s="199" t="s">
        <v>1917</v>
      </c>
      <c r="C1577" s="198" t="s">
        <v>1918</v>
      </c>
      <c r="D1577" s="199" t="s">
        <v>25</v>
      </c>
      <c r="E1577" s="200" t="n">
        <v>0.74</v>
      </c>
      <c r="F1577" s="201" t="n">
        <v>17.45</v>
      </c>
      <c r="G1577" s="201" t="n">
        <v>12.91</v>
      </c>
      <c r="H1577" s="206"/>
      <c r="I1577" s="206"/>
      <c r="J1577" s="206"/>
      <c r="K1577" s="206"/>
      <c r="L1577" s="206"/>
      <c r="M1577" s="206"/>
      <c r="N1577" s="206"/>
      <c r="O1577" s="206"/>
      <c r="P1577" s="206"/>
      <c r="Q1577" s="206"/>
      <c r="R1577" s="206"/>
      <c r="S1577" s="206"/>
      <c r="T1577" s="206"/>
      <c r="U1577" s="206"/>
      <c r="V1577" s="206"/>
      <c r="W1577" s="206"/>
      <c r="X1577" s="206"/>
      <c r="Y1577" s="206"/>
      <c r="Z1577" s="206"/>
    </row>
    <row r="1578" customFormat="false" ht="15" hidden="false" customHeight="false" outlineLevel="0" collapsed="false">
      <c r="A1578" s="198" t="s">
        <v>1040</v>
      </c>
      <c r="B1578" s="199" t="s">
        <v>1812</v>
      </c>
      <c r="C1578" s="198" t="s">
        <v>1813</v>
      </c>
      <c r="D1578" s="199" t="s">
        <v>25</v>
      </c>
      <c r="E1578" s="200" t="n">
        <v>0.74</v>
      </c>
      <c r="F1578" s="201" t="n">
        <v>21.76</v>
      </c>
      <c r="G1578" s="201" t="n">
        <v>16.1</v>
      </c>
      <c r="H1578" s="206"/>
      <c r="I1578" s="206"/>
      <c r="J1578" s="206"/>
      <c r="K1578" s="206"/>
      <c r="L1578" s="206"/>
      <c r="M1578" s="206"/>
      <c r="N1578" s="206"/>
      <c r="O1578" s="206"/>
      <c r="P1578" s="206"/>
      <c r="Q1578" s="206"/>
      <c r="R1578" s="206"/>
      <c r="S1578" s="206"/>
      <c r="T1578" s="206"/>
      <c r="U1578" s="206"/>
      <c r="V1578" s="206"/>
      <c r="W1578" s="206"/>
      <c r="X1578" s="206"/>
      <c r="Y1578" s="206"/>
      <c r="Z1578" s="206"/>
    </row>
    <row r="1579" customFormat="false" ht="15" hidden="false" customHeight="false" outlineLevel="0" collapsed="false">
      <c r="A1579" s="202" t="s">
        <v>1043</v>
      </c>
      <c r="B1579" s="203" t="s">
        <v>2070</v>
      </c>
      <c r="C1579" s="202" t="s">
        <v>2071</v>
      </c>
      <c r="D1579" s="203" t="s">
        <v>7</v>
      </c>
      <c r="E1579" s="204" t="n">
        <v>0.0363</v>
      </c>
      <c r="F1579" s="205" t="n">
        <v>59.63</v>
      </c>
      <c r="G1579" s="205" t="n">
        <v>2.16</v>
      </c>
      <c r="H1579" s="206"/>
      <c r="I1579" s="206"/>
      <c r="J1579" s="206"/>
      <c r="K1579" s="206"/>
      <c r="L1579" s="206"/>
      <c r="M1579" s="206"/>
      <c r="N1579" s="206"/>
      <c r="O1579" s="206"/>
      <c r="P1579" s="206"/>
      <c r="Q1579" s="206"/>
      <c r="R1579" s="206"/>
      <c r="S1579" s="206"/>
      <c r="T1579" s="206"/>
      <c r="U1579" s="206"/>
      <c r="V1579" s="206"/>
      <c r="W1579" s="206"/>
      <c r="X1579" s="206"/>
      <c r="Y1579" s="206"/>
      <c r="Z1579" s="206"/>
    </row>
    <row r="1580" customFormat="false" ht="15" hidden="false" customHeight="false" outlineLevel="0" collapsed="false">
      <c r="A1580" s="202" t="s">
        <v>1043</v>
      </c>
      <c r="B1580" s="203" t="s">
        <v>2074</v>
      </c>
      <c r="C1580" s="202" t="s">
        <v>2075</v>
      </c>
      <c r="D1580" s="203" t="s">
        <v>7</v>
      </c>
      <c r="E1580" s="204" t="n">
        <v>0.247</v>
      </c>
      <c r="F1580" s="205" t="n">
        <v>2.06</v>
      </c>
      <c r="G1580" s="205" t="n">
        <v>0.5</v>
      </c>
      <c r="H1580" s="206"/>
      <c r="I1580" s="206"/>
      <c r="J1580" s="206"/>
      <c r="K1580" s="206"/>
      <c r="L1580" s="206"/>
      <c r="M1580" s="206"/>
      <c r="N1580" s="206"/>
      <c r="O1580" s="206"/>
      <c r="P1580" s="206"/>
      <c r="Q1580" s="206"/>
      <c r="R1580" s="206"/>
      <c r="S1580" s="206"/>
      <c r="T1580" s="206"/>
      <c r="U1580" s="206"/>
      <c r="V1580" s="206"/>
      <c r="W1580" s="206"/>
      <c r="X1580" s="206"/>
      <c r="Y1580" s="206"/>
      <c r="Z1580" s="206"/>
    </row>
    <row r="1581" customFormat="false" ht="15" hidden="false" customHeight="false" outlineLevel="0" collapsed="false">
      <c r="A1581" s="202" t="s">
        <v>1043</v>
      </c>
      <c r="B1581" s="203" t="s">
        <v>2076</v>
      </c>
      <c r="C1581" s="202" t="s">
        <v>2077</v>
      </c>
      <c r="D1581" s="203" t="s">
        <v>7</v>
      </c>
      <c r="E1581" s="204" t="n">
        <v>0.0593</v>
      </c>
      <c r="F1581" s="205" t="n">
        <v>67.56</v>
      </c>
      <c r="G1581" s="205" t="n">
        <v>4</v>
      </c>
      <c r="H1581" s="206"/>
      <c r="I1581" s="206"/>
      <c r="J1581" s="206"/>
      <c r="K1581" s="206"/>
      <c r="L1581" s="206"/>
      <c r="M1581" s="206"/>
      <c r="N1581" s="206"/>
      <c r="O1581" s="206"/>
      <c r="P1581" s="206"/>
      <c r="Q1581" s="206"/>
      <c r="R1581" s="206"/>
      <c r="S1581" s="206"/>
      <c r="T1581" s="206"/>
      <c r="U1581" s="206"/>
      <c r="V1581" s="206"/>
      <c r="W1581" s="206"/>
      <c r="X1581" s="206"/>
      <c r="Y1581" s="206"/>
      <c r="Z1581" s="206"/>
    </row>
    <row r="1582" customFormat="false" ht="15" hidden="false" customHeight="false" outlineLevel="0" collapsed="false">
      <c r="A1582" s="202" t="s">
        <v>1043</v>
      </c>
      <c r="B1582" s="203" t="s">
        <v>2389</v>
      </c>
      <c r="C1582" s="202" t="s">
        <v>2390</v>
      </c>
      <c r="D1582" s="203" t="s">
        <v>152</v>
      </c>
      <c r="E1582" s="204" t="n">
        <v>1.05</v>
      </c>
      <c r="F1582" s="205" t="n">
        <v>18.58</v>
      </c>
      <c r="G1582" s="205" t="n">
        <v>19.5</v>
      </c>
      <c r="H1582" s="206"/>
      <c r="I1582" s="206"/>
      <c r="J1582" s="206"/>
      <c r="K1582" s="206"/>
      <c r="L1582" s="206"/>
      <c r="M1582" s="206"/>
      <c r="N1582" s="206"/>
      <c r="O1582" s="206"/>
      <c r="P1582" s="206"/>
      <c r="Q1582" s="206"/>
      <c r="R1582" s="206"/>
      <c r="S1582" s="206"/>
      <c r="T1582" s="206"/>
      <c r="U1582" s="206"/>
      <c r="V1582" s="206"/>
      <c r="W1582" s="206"/>
      <c r="X1582" s="206"/>
      <c r="Y1582" s="206"/>
      <c r="Z1582" s="206"/>
    </row>
    <row r="1583" customFormat="false" ht="15" hidden="false" customHeight="false" outlineLevel="0" collapsed="false">
      <c r="A1583" s="193"/>
      <c r="B1583" s="194"/>
      <c r="C1583" s="193"/>
      <c r="D1583" s="193"/>
      <c r="E1583" s="195"/>
      <c r="F1583" s="196"/>
      <c r="G1583" s="196"/>
      <c r="H1583" s="206"/>
      <c r="I1583" s="206"/>
      <c r="J1583" s="206"/>
      <c r="K1583" s="206"/>
      <c r="L1583" s="206"/>
      <c r="M1583" s="206"/>
      <c r="N1583" s="206"/>
      <c r="O1583" s="206"/>
      <c r="P1583" s="206"/>
      <c r="Q1583" s="206"/>
      <c r="R1583" s="206"/>
      <c r="S1583" s="206"/>
      <c r="T1583" s="206"/>
      <c r="U1583" s="206"/>
      <c r="V1583" s="206"/>
      <c r="W1583" s="206"/>
      <c r="X1583" s="206"/>
      <c r="Y1583" s="206"/>
      <c r="Z1583" s="206"/>
    </row>
    <row r="1584" customFormat="false" ht="15" hidden="false" customHeight="false" outlineLevel="0" collapsed="false">
      <c r="A1584" s="183" t="s">
        <v>2391</v>
      </c>
      <c r="B1584" s="184" t="s">
        <v>1028</v>
      </c>
      <c r="C1584" s="183" t="s">
        <v>1029</v>
      </c>
      <c r="D1584" s="184" t="s">
        <v>1030</v>
      </c>
      <c r="E1584" s="185" t="s">
        <v>1031</v>
      </c>
      <c r="F1584" s="197" t="s">
        <v>1032</v>
      </c>
      <c r="G1584" s="197" t="s">
        <v>1033</v>
      </c>
      <c r="H1584" s="206"/>
      <c r="I1584" s="206"/>
      <c r="J1584" s="206"/>
      <c r="K1584" s="206"/>
      <c r="L1584" s="206"/>
      <c r="M1584" s="206"/>
      <c r="N1584" s="206"/>
      <c r="O1584" s="206"/>
      <c r="P1584" s="206"/>
      <c r="Q1584" s="206"/>
      <c r="R1584" s="206"/>
      <c r="S1584" s="206"/>
      <c r="T1584" s="206"/>
      <c r="U1584" s="206"/>
      <c r="V1584" s="206"/>
      <c r="W1584" s="206"/>
      <c r="X1584" s="206"/>
      <c r="Y1584" s="206"/>
      <c r="Z1584" s="206"/>
    </row>
    <row r="1585" customFormat="false" ht="15" hidden="false" customHeight="false" outlineLevel="0" collapsed="false">
      <c r="A1585" s="189" t="s">
        <v>1034</v>
      </c>
      <c r="B1585" s="190" t="s">
        <v>2392</v>
      </c>
      <c r="C1585" s="189" t="s">
        <v>2393</v>
      </c>
      <c r="D1585" s="190" t="s">
        <v>152</v>
      </c>
      <c r="E1585" s="191" t="n">
        <v>1</v>
      </c>
      <c r="F1585" s="192" t="n">
        <v>23.18</v>
      </c>
      <c r="G1585" s="192" t="n">
        <v>23.18</v>
      </c>
      <c r="H1585" s="206"/>
      <c r="I1585" s="206"/>
      <c r="J1585" s="206"/>
      <c r="K1585" s="206"/>
      <c r="L1585" s="206"/>
      <c r="M1585" s="206"/>
      <c r="N1585" s="206"/>
      <c r="O1585" s="206"/>
      <c r="P1585" s="206"/>
      <c r="Q1585" s="206"/>
      <c r="R1585" s="206"/>
      <c r="S1585" s="206"/>
      <c r="T1585" s="206"/>
      <c r="U1585" s="206"/>
      <c r="V1585" s="206"/>
      <c r="W1585" s="206"/>
      <c r="X1585" s="206"/>
      <c r="Y1585" s="206"/>
      <c r="Z1585" s="206"/>
    </row>
    <row r="1586" customFormat="false" ht="15" hidden="false" customHeight="false" outlineLevel="0" collapsed="false">
      <c r="A1586" s="198" t="s">
        <v>1040</v>
      </c>
      <c r="B1586" s="199" t="s">
        <v>1917</v>
      </c>
      <c r="C1586" s="198" t="s">
        <v>1918</v>
      </c>
      <c r="D1586" s="199" t="s">
        <v>25</v>
      </c>
      <c r="E1586" s="200" t="n">
        <v>0.165</v>
      </c>
      <c r="F1586" s="201" t="n">
        <v>17.45</v>
      </c>
      <c r="G1586" s="201" t="n">
        <v>2.87</v>
      </c>
      <c r="H1586" s="206"/>
      <c r="I1586" s="206"/>
      <c r="J1586" s="206"/>
      <c r="K1586" s="206"/>
      <c r="L1586" s="206"/>
      <c r="M1586" s="206"/>
      <c r="N1586" s="206"/>
      <c r="O1586" s="206"/>
      <c r="P1586" s="206"/>
      <c r="Q1586" s="206"/>
      <c r="R1586" s="206"/>
      <c r="S1586" s="206"/>
      <c r="T1586" s="206"/>
      <c r="U1586" s="206"/>
      <c r="V1586" s="206"/>
      <c r="W1586" s="206"/>
      <c r="X1586" s="206"/>
      <c r="Y1586" s="206"/>
      <c r="Z1586" s="206"/>
    </row>
    <row r="1587" customFormat="false" ht="15" hidden="false" customHeight="false" outlineLevel="0" collapsed="false">
      <c r="A1587" s="198" t="s">
        <v>1040</v>
      </c>
      <c r="B1587" s="199" t="s">
        <v>1812</v>
      </c>
      <c r="C1587" s="198" t="s">
        <v>1813</v>
      </c>
      <c r="D1587" s="199" t="s">
        <v>25</v>
      </c>
      <c r="E1587" s="200" t="n">
        <v>0.165</v>
      </c>
      <c r="F1587" s="201" t="n">
        <v>21.76</v>
      </c>
      <c r="G1587" s="201" t="n">
        <v>3.59</v>
      </c>
      <c r="H1587" s="206"/>
      <c r="I1587" s="206"/>
      <c r="J1587" s="206"/>
      <c r="K1587" s="206"/>
      <c r="L1587" s="206"/>
      <c r="M1587" s="206"/>
      <c r="N1587" s="206"/>
      <c r="O1587" s="206"/>
      <c r="P1587" s="206"/>
      <c r="Q1587" s="206"/>
      <c r="R1587" s="206"/>
      <c r="S1587" s="206"/>
      <c r="T1587" s="206"/>
      <c r="U1587" s="206"/>
      <c r="V1587" s="206"/>
      <c r="W1587" s="206"/>
      <c r="X1587" s="206"/>
      <c r="Y1587" s="206"/>
      <c r="Z1587" s="206"/>
    </row>
    <row r="1588" customFormat="false" ht="15" hidden="false" customHeight="false" outlineLevel="0" collapsed="false">
      <c r="A1588" s="202" t="s">
        <v>1043</v>
      </c>
      <c r="B1588" s="203" t="s">
        <v>2074</v>
      </c>
      <c r="C1588" s="202" t="s">
        <v>2075</v>
      </c>
      <c r="D1588" s="203" t="s">
        <v>7</v>
      </c>
      <c r="E1588" s="204" t="n">
        <v>0.037</v>
      </c>
      <c r="F1588" s="205" t="n">
        <v>2.06</v>
      </c>
      <c r="G1588" s="205" t="n">
        <v>0.07</v>
      </c>
      <c r="H1588" s="206"/>
      <c r="I1588" s="206"/>
      <c r="J1588" s="206"/>
      <c r="K1588" s="206"/>
      <c r="L1588" s="206"/>
      <c r="M1588" s="206"/>
      <c r="N1588" s="206"/>
      <c r="O1588" s="206"/>
      <c r="P1588" s="206"/>
      <c r="Q1588" s="206"/>
      <c r="R1588" s="206"/>
      <c r="S1588" s="206"/>
      <c r="T1588" s="206"/>
      <c r="U1588" s="206"/>
      <c r="V1588" s="206"/>
      <c r="W1588" s="206"/>
      <c r="X1588" s="206"/>
      <c r="Y1588" s="206"/>
      <c r="Z1588" s="206"/>
    </row>
    <row r="1589" customFormat="false" ht="15" hidden="false" customHeight="false" outlineLevel="0" collapsed="false">
      <c r="A1589" s="202" t="s">
        <v>1043</v>
      </c>
      <c r="B1589" s="203" t="s">
        <v>2394</v>
      </c>
      <c r="C1589" s="202" t="s">
        <v>2395</v>
      </c>
      <c r="D1589" s="203" t="s">
        <v>152</v>
      </c>
      <c r="E1589" s="204" t="n">
        <v>1.04</v>
      </c>
      <c r="F1589" s="205" t="n">
        <v>16.01</v>
      </c>
      <c r="G1589" s="205" t="n">
        <v>16.65</v>
      </c>
      <c r="H1589" s="206"/>
      <c r="I1589" s="206"/>
      <c r="J1589" s="206"/>
      <c r="K1589" s="206"/>
      <c r="L1589" s="206"/>
      <c r="M1589" s="206"/>
      <c r="N1589" s="206"/>
      <c r="O1589" s="206"/>
      <c r="P1589" s="206"/>
      <c r="Q1589" s="206"/>
      <c r="R1589" s="206"/>
      <c r="S1589" s="206"/>
      <c r="T1589" s="206"/>
      <c r="U1589" s="206"/>
      <c r="V1589" s="206"/>
      <c r="W1589" s="206"/>
      <c r="X1589" s="206"/>
      <c r="Y1589" s="206"/>
      <c r="Z1589" s="206"/>
    </row>
    <row r="1590" customFormat="false" ht="15" hidden="false" customHeight="false" outlineLevel="0" collapsed="false">
      <c r="A1590" s="193"/>
      <c r="B1590" s="194"/>
      <c r="C1590" s="193"/>
      <c r="D1590" s="193"/>
      <c r="E1590" s="195"/>
      <c r="F1590" s="196"/>
      <c r="G1590" s="196"/>
      <c r="H1590" s="206"/>
      <c r="I1590" s="206"/>
      <c r="J1590" s="206"/>
      <c r="K1590" s="206"/>
      <c r="L1590" s="206"/>
      <c r="M1590" s="206"/>
      <c r="N1590" s="206"/>
      <c r="O1590" s="206"/>
      <c r="P1590" s="206"/>
      <c r="Q1590" s="206"/>
      <c r="R1590" s="206"/>
      <c r="S1590" s="206"/>
      <c r="T1590" s="206"/>
      <c r="U1590" s="206"/>
      <c r="V1590" s="206"/>
      <c r="W1590" s="206"/>
      <c r="X1590" s="206"/>
      <c r="Y1590" s="206"/>
      <c r="Z1590" s="206"/>
    </row>
    <row r="1591" customFormat="false" ht="15" hidden="false" customHeight="false" outlineLevel="0" collapsed="false">
      <c r="A1591" s="183" t="s">
        <v>2396</v>
      </c>
      <c r="B1591" s="184" t="s">
        <v>1028</v>
      </c>
      <c r="C1591" s="183" t="s">
        <v>1029</v>
      </c>
      <c r="D1591" s="184" t="s">
        <v>1030</v>
      </c>
      <c r="E1591" s="185" t="s">
        <v>1031</v>
      </c>
      <c r="F1591" s="197" t="s">
        <v>1032</v>
      </c>
      <c r="G1591" s="197" t="s">
        <v>1033</v>
      </c>
      <c r="H1591" s="206"/>
      <c r="I1591" s="206"/>
      <c r="J1591" s="206"/>
      <c r="K1591" s="206"/>
      <c r="L1591" s="206"/>
      <c r="M1591" s="206"/>
      <c r="N1591" s="206"/>
      <c r="O1591" s="206"/>
      <c r="P1591" s="206"/>
      <c r="Q1591" s="206"/>
      <c r="R1591" s="206"/>
      <c r="S1591" s="206"/>
      <c r="T1591" s="206"/>
      <c r="U1591" s="206"/>
      <c r="V1591" s="206"/>
      <c r="W1591" s="206"/>
      <c r="X1591" s="206"/>
      <c r="Y1591" s="206"/>
      <c r="Z1591" s="206"/>
    </row>
    <row r="1592" customFormat="false" ht="15" hidden="false" customHeight="false" outlineLevel="0" collapsed="false">
      <c r="A1592" s="189" t="s">
        <v>1034</v>
      </c>
      <c r="B1592" s="190" t="s">
        <v>2397</v>
      </c>
      <c r="C1592" s="189" t="s">
        <v>2398</v>
      </c>
      <c r="D1592" s="190" t="s">
        <v>152</v>
      </c>
      <c r="E1592" s="191" t="n">
        <v>1</v>
      </c>
      <c r="F1592" s="192" t="n">
        <v>31.11</v>
      </c>
      <c r="G1592" s="192" t="n">
        <v>31.11</v>
      </c>
      <c r="H1592" s="206"/>
      <c r="I1592" s="206"/>
      <c r="J1592" s="206"/>
      <c r="K1592" s="206"/>
      <c r="L1592" s="206"/>
      <c r="M1592" s="206"/>
      <c r="N1592" s="206"/>
      <c r="O1592" s="206"/>
      <c r="P1592" s="206"/>
      <c r="Q1592" s="206"/>
      <c r="R1592" s="206"/>
      <c r="S1592" s="206"/>
      <c r="T1592" s="206"/>
      <c r="U1592" s="206"/>
      <c r="V1592" s="206"/>
      <c r="W1592" s="206"/>
      <c r="X1592" s="206"/>
      <c r="Y1592" s="206"/>
      <c r="Z1592" s="206"/>
    </row>
    <row r="1593" customFormat="false" ht="15" hidden="false" customHeight="false" outlineLevel="0" collapsed="false">
      <c r="A1593" s="198" t="s">
        <v>1040</v>
      </c>
      <c r="B1593" s="199" t="s">
        <v>1917</v>
      </c>
      <c r="C1593" s="198" t="s">
        <v>1918</v>
      </c>
      <c r="D1593" s="199" t="s">
        <v>25</v>
      </c>
      <c r="E1593" s="200" t="n">
        <v>0.21</v>
      </c>
      <c r="F1593" s="201" t="n">
        <v>17.45</v>
      </c>
      <c r="G1593" s="201" t="n">
        <v>3.66</v>
      </c>
      <c r="H1593" s="206"/>
      <c r="I1593" s="206"/>
      <c r="J1593" s="206"/>
      <c r="K1593" s="206"/>
      <c r="L1593" s="206"/>
      <c r="M1593" s="206"/>
      <c r="N1593" s="206"/>
      <c r="O1593" s="206"/>
      <c r="P1593" s="206"/>
      <c r="Q1593" s="206"/>
      <c r="R1593" s="206"/>
      <c r="S1593" s="206"/>
      <c r="T1593" s="206"/>
      <c r="U1593" s="206"/>
      <c r="V1593" s="206"/>
      <c r="W1593" s="206"/>
      <c r="X1593" s="206"/>
      <c r="Y1593" s="206"/>
      <c r="Z1593" s="206"/>
    </row>
    <row r="1594" customFormat="false" ht="15" hidden="false" customHeight="false" outlineLevel="0" collapsed="false">
      <c r="A1594" s="198" t="s">
        <v>1040</v>
      </c>
      <c r="B1594" s="199" t="s">
        <v>1812</v>
      </c>
      <c r="C1594" s="198" t="s">
        <v>1813</v>
      </c>
      <c r="D1594" s="199" t="s">
        <v>25</v>
      </c>
      <c r="E1594" s="200" t="n">
        <v>0.21</v>
      </c>
      <c r="F1594" s="201" t="n">
        <v>21.76</v>
      </c>
      <c r="G1594" s="201" t="n">
        <v>4.56</v>
      </c>
      <c r="H1594" s="206"/>
      <c r="I1594" s="206"/>
      <c r="J1594" s="206"/>
      <c r="K1594" s="206"/>
      <c r="L1594" s="206"/>
      <c r="M1594" s="206"/>
      <c r="N1594" s="206"/>
      <c r="O1594" s="206"/>
      <c r="P1594" s="206"/>
      <c r="Q1594" s="206"/>
      <c r="R1594" s="206"/>
      <c r="S1594" s="206"/>
      <c r="T1594" s="206"/>
      <c r="U1594" s="206"/>
      <c r="V1594" s="206"/>
      <c r="W1594" s="206"/>
      <c r="X1594" s="206"/>
      <c r="Y1594" s="206"/>
      <c r="Z1594" s="206"/>
    </row>
    <row r="1595" customFormat="false" ht="15" hidden="false" customHeight="false" outlineLevel="0" collapsed="false">
      <c r="A1595" s="202" t="s">
        <v>1043</v>
      </c>
      <c r="B1595" s="203" t="s">
        <v>2070</v>
      </c>
      <c r="C1595" s="202" t="s">
        <v>2071</v>
      </c>
      <c r="D1595" s="203" t="s">
        <v>7</v>
      </c>
      <c r="E1595" s="204" t="n">
        <v>0.0128</v>
      </c>
      <c r="F1595" s="205" t="n">
        <v>59.63</v>
      </c>
      <c r="G1595" s="205" t="n">
        <v>0.76</v>
      </c>
      <c r="H1595" s="206"/>
      <c r="I1595" s="206"/>
      <c r="J1595" s="206"/>
      <c r="K1595" s="206"/>
      <c r="L1595" s="206"/>
      <c r="M1595" s="206"/>
      <c r="N1595" s="206"/>
      <c r="O1595" s="206"/>
      <c r="P1595" s="206"/>
      <c r="Q1595" s="206"/>
      <c r="R1595" s="206"/>
      <c r="S1595" s="206"/>
      <c r="T1595" s="206"/>
      <c r="U1595" s="206"/>
      <c r="V1595" s="206"/>
      <c r="W1595" s="206"/>
      <c r="X1595" s="206"/>
      <c r="Y1595" s="206"/>
      <c r="Z1595" s="206"/>
    </row>
    <row r="1596" customFormat="false" ht="15" hidden="false" customHeight="false" outlineLevel="0" collapsed="false">
      <c r="A1596" s="202" t="s">
        <v>1043</v>
      </c>
      <c r="B1596" s="203" t="s">
        <v>2074</v>
      </c>
      <c r="C1596" s="202" t="s">
        <v>2075</v>
      </c>
      <c r="D1596" s="203" t="s">
        <v>7</v>
      </c>
      <c r="E1596" s="204" t="n">
        <v>0.037</v>
      </c>
      <c r="F1596" s="205" t="n">
        <v>2.06</v>
      </c>
      <c r="G1596" s="205" t="n">
        <v>0.07</v>
      </c>
      <c r="H1596" s="206"/>
      <c r="I1596" s="206"/>
      <c r="J1596" s="206"/>
      <c r="K1596" s="206"/>
      <c r="L1596" s="206"/>
      <c r="M1596" s="206"/>
      <c r="N1596" s="206"/>
      <c r="O1596" s="206"/>
      <c r="P1596" s="206"/>
      <c r="Q1596" s="206"/>
      <c r="R1596" s="206"/>
      <c r="S1596" s="206"/>
      <c r="T1596" s="206"/>
      <c r="U1596" s="206"/>
      <c r="V1596" s="206"/>
      <c r="W1596" s="206"/>
      <c r="X1596" s="206"/>
      <c r="Y1596" s="206"/>
      <c r="Z1596" s="206"/>
    </row>
    <row r="1597" customFormat="false" ht="15" hidden="false" customHeight="false" outlineLevel="0" collapsed="false">
      <c r="A1597" s="202" t="s">
        <v>1043</v>
      </c>
      <c r="B1597" s="203" t="s">
        <v>2076</v>
      </c>
      <c r="C1597" s="202" t="s">
        <v>2077</v>
      </c>
      <c r="D1597" s="203" t="s">
        <v>7</v>
      </c>
      <c r="E1597" s="204" t="n">
        <v>0.0193</v>
      </c>
      <c r="F1597" s="205" t="n">
        <v>67.56</v>
      </c>
      <c r="G1597" s="205" t="n">
        <v>1.3</v>
      </c>
      <c r="H1597" s="206"/>
      <c r="I1597" s="206"/>
      <c r="J1597" s="206"/>
      <c r="K1597" s="206"/>
      <c r="L1597" s="206"/>
      <c r="M1597" s="206"/>
      <c r="N1597" s="206"/>
      <c r="O1597" s="206"/>
      <c r="P1597" s="206"/>
      <c r="Q1597" s="206"/>
      <c r="R1597" s="206"/>
      <c r="S1597" s="206"/>
      <c r="T1597" s="206"/>
      <c r="U1597" s="206"/>
      <c r="V1597" s="206"/>
      <c r="W1597" s="206"/>
      <c r="X1597" s="206"/>
      <c r="Y1597" s="206"/>
      <c r="Z1597" s="206"/>
    </row>
    <row r="1598" customFormat="false" ht="15" hidden="false" customHeight="false" outlineLevel="0" collapsed="false">
      <c r="A1598" s="202" t="s">
        <v>1043</v>
      </c>
      <c r="B1598" s="203" t="s">
        <v>2399</v>
      </c>
      <c r="C1598" s="202" t="s">
        <v>2400</v>
      </c>
      <c r="D1598" s="203" t="s">
        <v>152</v>
      </c>
      <c r="E1598" s="204" t="n">
        <v>1.04</v>
      </c>
      <c r="F1598" s="205" t="n">
        <v>19.97</v>
      </c>
      <c r="G1598" s="205" t="n">
        <v>20.76</v>
      </c>
      <c r="H1598" s="206"/>
      <c r="I1598" s="206"/>
      <c r="J1598" s="206"/>
      <c r="K1598" s="206"/>
      <c r="L1598" s="206"/>
      <c r="M1598" s="206"/>
      <c r="N1598" s="206"/>
      <c r="O1598" s="206"/>
      <c r="P1598" s="206"/>
      <c r="Q1598" s="206"/>
      <c r="R1598" s="206"/>
      <c r="S1598" s="206"/>
      <c r="T1598" s="206"/>
      <c r="U1598" s="206"/>
      <c r="V1598" s="206"/>
      <c r="W1598" s="206"/>
      <c r="X1598" s="206"/>
      <c r="Y1598" s="206"/>
      <c r="Z1598" s="206"/>
    </row>
    <row r="1599" customFormat="false" ht="15" hidden="false" customHeight="false" outlineLevel="0" collapsed="false">
      <c r="A1599" s="193"/>
      <c r="B1599" s="194"/>
      <c r="C1599" s="193"/>
      <c r="D1599" s="193"/>
      <c r="E1599" s="195"/>
      <c r="F1599" s="196"/>
      <c r="G1599" s="196"/>
      <c r="H1599" s="206"/>
      <c r="I1599" s="206"/>
      <c r="J1599" s="206"/>
      <c r="K1599" s="206"/>
      <c r="L1599" s="206"/>
      <c r="M1599" s="206"/>
      <c r="N1599" s="206"/>
      <c r="O1599" s="206"/>
      <c r="P1599" s="206"/>
      <c r="Q1599" s="206"/>
      <c r="R1599" s="206"/>
      <c r="S1599" s="206"/>
      <c r="T1599" s="206"/>
      <c r="U1599" s="206"/>
      <c r="V1599" s="206"/>
      <c r="W1599" s="206"/>
      <c r="X1599" s="206"/>
      <c r="Y1599" s="206"/>
      <c r="Z1599" s="206"/>
    </row>
    <row r="1600" customFormat="false" ht="15" hidden="false" customHeight="false" outlineLevel="0" collapsed="false">
      <c r="A1600" s="183" t="s">
        <v>2401</v>
      </c>
      <c r="B1600" s="184" t="s">
        <v>1028</v>
      </c>
      <c r="C1600" s="183" t="s">
        <v>1029</v>
      </c>
      <c r="D1600" s="184" t="s">
        <v>1030</v>
      </c>
      <c r="E1600" s="185" t="s">
        <v>1031</v>
      </c>
      <c r="F1600" s="197" t="s">
        <v>1032</v>
      </c>
      <c r="G1600" s="197" t="s">
        <v>1033</v>
      </c>
      <c r="H1600" s="206"/>
      <c r="I1600" s="206"/>
      <c r="J1600" s="206"/>
      <c r="K1600" s="206"/>
      <c r="L1600" s="206"/>
      <c r="M1600" s="206"/>
      <c r="N1600" s="206"/>
      <c r="O1600" s="206"/>
      <c r="P1600" s="206"/>
      <c r="Q1600" s="206"/>
      <c r="R1600" s="206"/>
      <c r="S1600" s="206"/>
      <c r="T1600" s="206"/>
      <c r="U1600" s="206"/>
      <c r="V1600" s="206"/>
      <c r="W1600" s="206"/>
      <c r="X1600" s="206"/>
      <c r="Y1600" s="206"/>
      <c r="Z1600" s="206"/>
    </row>
    <row r="1601" customFormat="false" ht="15" hidden="false" customHeight="false" outlineLevel="0" collapsed="false">
      <c r="A1601" s="189" t="s">
        <v>1034</v>
      </c>
      <c r="B1601" s="190" t="s">
        <v>2402</v>
      </c>
      <c r="C1601" s="189" t="s">
        <v>689</v>
      </c>
      <c r="D1601" s="190" t="s">
        <v>152</v>
      </c>
      <c r="E1601" s="191" t="n">
        <v>1</v>
      </c>
      <c r="F1601" s="192" t="n">
        <v>44.98</v>
      </c>
      <c r="G1601" s="192" t="n">
        <v>44.98</v>
      </c>
      <c r="H1601" s="206"/>
      <c r="I1601" s="206"/>
      <c r="J1601" s="206"/>
      <c r="K1601" s="206"/>
      <c r="L1601" s="206"/>
      <c r="M1601" s="206"/>
      <c r="N1601" s="206"/>
      <c r="O1601" s="206"/>
      <c r="P1601" s="206"/>
      <c r="Q1601" s="206"/>
      <c r="R1601" s="206"/>
      <c r="S1601" s="206"/>
      <c r="T1601" s="206"/>
      <c r="U1601" s="206"/>
      <c r="V1601" s="206"/>
      <c r="W1601" s="206"/>
      <c r="X1601" s="206"/>
      <c r="Y1601" s="206"/>
      <c r="Z1601" s="206"/>
    </row>
    <row r="1602" customFormat="false" ht="15" hidden="false" customHeight="false" outlineLevel="0" collapsed="false">
      <c r="A1602" s="198" t="s">
        <v>1040</v>
      </c>
      <c r="B1602" s="199" t="s">
        <v>1917</v>
      </c>
      <c r="C1602" s="198" t="s">
        <v>1918</v>
      </c>
      <c r="D1602" s="199" t="s">
        <v>25</v>
      </c>
      <c r="E1602" s="200" t="n">
        <v>0.325</v>
      </c>
      <c r="F1602" s="201" t="n">
        <v>17.45</v>
      </c>
      <c r="G1602" s="201" t="n">
        <v>5.67</v>
      </c>
      <c r="H1602" s="206"/>
      <c r="I1602" s="206"/>
      <c r="J1602" s="206"/>
      <c r="K1602" s="206"/>
      <c r="L1602" s="206"/>
      <c r="M1602" s="206"/>
      <c r="N1602" s="206"/>
      <c r="O1602" s="206"/>
      <c r="P1602" s="206"/>
      <c r="Q1602" s="206"/>
      <c r="R1602" s="206"/>
      <c r="S1602" s="206"/>
      <c r="T1602" s="206"/>
      <c r="U1602" s="206"/>
      <c r="V1602" s="206"/>
      <c r="W1602" s="206"/>
      <c r="X1602" s="206"/>
      <c r="Y1602" s="206"/>
      <c r="Z1602" s="206"/>
    </row>
    <row r="1603" customFormat="false" ht="15" hidden="false" customHeight="false" outlineLevel="0" collapsed="false">
      <c r="A1603" s="198" t="s">
        <v>1040</v>
      </c>
      <c r="B1603" s="199" t="s">
        <v>1812</v>
      </c>
      <c r="C1603" s="198" t="s">
        <v>1813</v>
      </c>
      <c r="D1603" s="199" t="s">
        <v>25</v>
      </c>
      <c r="E1603" s="200" t="n">
        <v>0.325</v>
      </c>
      <c r="F1603" s="201" t="n">
        <v>21.76</v>
      </c>
      <c r="G1603" s="201" t="n">
        <v>7.07</v>
      </c>
      <c r="H1603" s="206"/>
      <c r="I1603" s="206"/>
      <c r="J1603" s="206"/>
      <c r="K1603" s="206"/>
      <c r="L1603" s="206"/>
      <c r="M1603" s="206"/>
      <c r="N1603" s="206"/>
      <c r="O1603" s="206"/>
      <c r="P1603" s="206"/>
      <c r="Q1603" s="206"/>
      <c r="R1603" s="206"/>
      <c r="S1603" s="206"/>
      <c r="T1603" s="206"/>
      <c r="U1603" s="206"/>
      <c r="V1603" s="206"/>
      <c r="W1603" s="206"/>
      <c r="X1603" s="206"/>
      <c r="Y1603" s="206"/>
      <c r="Z1603" s="206"/>
    </row>
    <row r="1604" customFormat="false" ht="15" hidden="false" customHeight="false" outlineLevel="0" collapsed="false">
      <c r="A1604" s="202" t="s">
        <v>1043</v>
      </c>
      <c r="B1604" s="203" t="s">
        <v>2070</v>
      </c>
      <c r="C1604" s="202" t="s">
        <v>2071</v>
      </c>
      <c r="D1604" s="203" t="s">
        <v>7</v>
      </c>
      <c r="E1604" s="204" t="n">
        <v>0.0293</v>
      </c>
      <c r="F1604" s="205" t="n">
        <v>59.63</v>
      </c>
      <c r="G1604" s="205" t="n">
        <v>1.74</v>
      </c>
      <c r="H1604" s="206"/>
      <c r="I1604" s="206"/>
      <c r="J1604" s="206"/>
      <c r="K1604" s="206"/>
      <c r="L1604" s="206"/>
      <c r="M1604" s="206"/>
      <c r="N1604" s="206"/>
      <c r="O1604" s="206"/>
      <c r="P1604" s="206"/>
      <c r="Q1604" s="206"/>
      <c r="R1604" s="206"/>
      <c r="S1604" s="206"/>
      <c r="T1604" s="206"/>
      <c r="U1604" s="206"/>
      <c r="V1604" s="206"/>
      <c r="W1604" s="206"/>
      <c r="X1604" s="206"/>
      <c r="Y1604" s="206"/>
      <c r="Z1604" s="206"/>
    </row>
    <row r="1605" customFormat="false" ht="15" hidden="false" customHeight="false" outlineLevel="0" collapsed="false">
      <c r="A1605" s="202" t="s">
        <v>1043</v>
      </c>
      <c r="B1605" s="203" t="s">
        <v>2074</v>
      </c>
      <c r="C1605" s="202" t="s">
        <v>2075</v>
      </c>
      <c r="D1605" s="203" t="s">
        <v>7</v>
      </c>
      <c r="E1605" s="204" t="n">
        <v>0.1085</v>
      </c>
      <c r="F1605" s="205" t="n">
        <v>2.06</v>
      </c>
      <c r="G1605" s="205" t="n">
        <v>0.22</v>
      </c>
      <c r="H1605" s="206"/>
      <c r="I1605" s="206"/>
      <c r="J1605" s="206"/>
      <c r="K1605" s="206"/>
      <c r="L1605" s="206"/>
      <c r="M1605" s="206"/>
      <c r="N1605" s="206"/>
      <c r="O1605" s="206"/>
      <c r="P1605" s="206"/>
      <c r="Q1605" s="206"/>
      <c r="R1605" s="206"/>
      <c r="S1605" s="206"/>
      <c r="T1605" s="206"/>
      <c r="U1605" s="206"/>
      <c r="V1605" s="206"/>
      <c r="W1605" s="206"/>
      <c r="X1605" s="206"/>
      <c r="Y1605" s="206"/>
      <c r="Z1605" s="206"/>
    </row>
    <row r="1606" customFormat="false" ht="15" hidden="false" customHeight="false" outlineLevel="0" collapsed="false">
      <c r="A1606" s="202" t="s">
        <v>1043</v>
      </c>
      <c r="B1606" s="203" t="s">
        <v>2076</v>
      </c>
      <c r="C1606" s="202" t="s">
        <v>2077</v>
      </c>
      <c r="D1606" s="203" t="s">
        <v>7</v>
      </c>
      <c r="E1606" s="204" t="n">
        <v>0.0455</v>
      </c>
      <c r="F1606" s="205" t="n">
        <v>67.56</v>
      </c>
      <c r="G1606" s="205" t="n">
        <v>3.07</v>
      </c>
      <c r="H1606" s="206"/>
      <c r="I1606" s="206"/>
      <c r="J1606" s="206"/>
      <c r="K1606" s="206"/>
      <c r="L1606" s="206"/>
      <c r="M1606" s="206"/>
      <c r="N1606" s="206"/>
      <c r="O1606" s="206"/>
      <c r="P1606" s="206"/>
      <c r="Q1606" s="206"/>
      <c r="R1606" s="206"/>
      <c r="S1606" s="206"/>
      <c r="T1606" s="206"/>
      <c r="U1606" s="206"/>
      <c r="V1606" s="206"/>
      <c r="W1606" s="206"/>
      <c r="X1606" s="206"/>
      <c r="Y1606" s="206"/>
      <c r="Z1606" s="206"/>
    </row>
    <row r="1607" customFormat="false" ht="15" hidden="false" customHeight="false" outlineLevel="0" collapsed="false">
      <c r="A1607" s="202" t="s">
        <v>1043</v>
      </c>
      <c r="B1607" s="203" t="s">
        <v>2403</v>
      </c>
      <c r="C1607" s="202" t="s">
        <v>2404</v>
      </c>
      <c r="D1607" s="203" t="s">
        <v>152</v>
      </c>
      <c r="E1607" s="204" t="n">
        <v>1.04</v>
      </c>
      <c r="F1607" s="205" t="n">
        <v>26.17</v>
      </c>
      <c r="G1607" s="205" t="n">
        <v>27.21</v>
      </c>
      <c r="H1607" s="206"/>
      <c r="I1607" s="206"/>
      <c r="J1607" s="206"/>
      <c r="K1607" s="206"/>
      <c r="L1607" s="206"/>
      <c r="M1607" s="206"/>
      <c r="N1607" s="206"/>
      <c r="O1607" s="206"/>
      <c r="P1607" s="206"/>
      <c r="Q1607" s="206"/>
      <c r="R1607" s="206"/>
      <c r="S1607" s="206"/>
      <c r="T1607" s="206"/>
      <c r="U1607" s="206"/>
      <c r="V1607" s="206"/>
      <c r="W1607" s="206"/>
      <c r="X1607" s="206"/>
      <c r="Y1607" s="206"/>
      <c r="Z1607" s="206"/>
    </row>
    <row r="1608" customFormat="false" ht="15" hidden="false" customHeight="false" outlineLevel="0" collapsed="false">
      <c r="A1608" s="193"/>
      <c r="B1608" s="194"/>
      <c r="C1608" s="193"/>
      <c r="D1608" s="193"/>
      <c r="E1608" s="195"/>
      <c r="F1608" s="196"/>
      <c r="G1608" s="196"/>
      <c r="H1608" s="206"/>
      <c r="I1608" s="206"/>
      <c r="J1608" s="206"/>
      <c r="K1608" s="206"/>
      <c r="L1608" s="206"/>
      <c r="M1608" s="206"/>
      <c r="N1608" s="206"/>
      <c r="O1608" s="206"/>
      <c r="P1608" s="206"/>
      <c r="Q1608" s="206"/>
      <c r="R1608" s="206"/>
      <c r="S1608" s="206"/>
      <c r="T1608" s="206"/>
      <c r="U1608" s="206"/>
      <c r="V1608" s="206"/>
      <c r="W1608" s="206"/>
      <c r="X1608" s="206"/>
      <c r="Y1608" s="206"/>
      <c r="Z1608" s="206"/>
    </row>
    <row r="1609" customFormat="false" ht="15" hidden="false" customHeight="false" outlineLevel="0" collapsed="false">
      <c r="A1609" s="183" t="s">
        <v>2405</v>
      </c>
      <c r="B1609" s="184" t="s">
        <v>1028</v>
      </c>
      <c r="C1609" s="183" t="s">
        <v>1029</v>
      </c>
      <c r="D1609" s="184" t="s">
        <v>1030</v>
      </c>
      <c r="E1609" s="185" t="s">
        <v>1031</v>
      </c>
      <c r="F1609" s="197" t="s">
        <v>1032</v>
      </c>
      <c r="G1609" s="197" t="s">
        <v>1033</v>
      </c>
      <c r="H1609" s="206"/>
      <c r="I1609" s="206"/>
      <c r="J1609" s="206"/>
      <c r="K1609" s="206"/>
      <c r="L1609" s="206"/>
      <c r="M1609" s="206"/>
      <c r="N1609" s="206"/>
      <c r="O1609" s="206"/>
      <c r="P1609" s="206"/>
      <c r="Q1609" s="206"/>
      <c r="R1609" s="206"/>
      <c r="S1609" s="206"/>
      <c r="T1609" s="206"/>
      <c r="U1609" s="206"/>
      <c r="V1609" s="206"/>
      <c r="W1609" s="206"/>
      <c r="X1609" s="206"/>
      <c r="Y1609" s="206"/>
      <c r="Z1609" s="206"/>
    </row>
    <row r="1610" customFormat="false" ht="15" hidden="false" customHeight="false" outlineLevel="0" collapsed="false">
      <c r="A1610" s="189" t="s">
        <v>1034</v>
      </c>
      <c r="B1610" s="190" t="s">
        <v>1487</v>
      </c>
      <c r="C1610" s="189" t="s">
        <v>692</v>
      </c>
      <c r="D1610" s="190" t="s">
        <v>152</v>
      </c>
      <c r="E1610" s="191" t="n">
        <v>1</v>
      </c>
      <c r="F1610" s="192" t="n">
        <v>72.7</v>
      </c>
      <c r="G1610" s="192" t="n">
        <v>72.7</v>
      </c>
      <c r="H1610" s="206"/>
      <c r="I1610" s="206"/>
      <c r="J1610" s="206"/>
      <c r="K1610" s="206"/>
      <c r="L1610" s="206"/>
      <c r="M1610" s="206"/>
      <c r="N1610" s="206"/>
      <c r="O1610" s="206"/>
      <c r="P1610" s="206"/>
      <c r="Q1610" s="206"/>
      <c r="R1610" s="206"/>
      <c r="S1610" s="206"/>
      <c r="T1610" s="206"/>
      <c r="U1610" s="206"/>
      <c r="V1610" s="206"/>
      <c r="W1610" s="206"/>
      <c r="X1610" s="206"/>
      <c r="Y1610" s="206"/>
      <c r="Z1610" s="206"/>
    </row>
    <row r="1611" customFormat="false" ht="15" hidden="false" customHeight="false" outlineLevel="0" collapsed="false">
      <c r="A1611" s="198" t="s">
        <v>1040</v>
      </c>
      <c r="B1611" s="199" t="s">
        <v>1917</v>
      </c>
      <c r="C1611" s="198" t="s">
        <v>1918</v>
      </c>
      <c r="D1611" s="199" t="s">
        <v>25</v>
      </c>
      <c r="E1611" s="200" t="n">
        <v>0.445</v>
      </c>
      <c r="F1611" s="201" t="n">
        <v>17.45</v>
      </c>
      <c r="G1611" s="201" t="n">
        <v>7.76</v>
      </c>
      <c r="H1611" s="206"/>
      <c r="I1611" s="206"/>
      <c r="J1611" s="206"/>
      <c r="K1611" s="206"/>
      <c r="L1611" s="206"/>
      <c r="M1611" s="206"/>
      <c r="N1611" s="206"/>
      <c r="O1611" s="206"/>
      <c r="P1611" s="206"/>
      <c r="Q1611" s="206"/>
      <c r="R1611" s="206"/>
      <c r="S1611" s="206"/>
      <c r="T1611" s="206"/>
      <c r="U1611" s="206"/>
      <c r="V1611" s="206"/>
      <c r="W1611" s="206"/>
      <c r="X1611" s="206"/>
      <c r="Y1611" s="206"/>
      <c r="Z1611" s="206"/>
    </row>
    <row r="1612" customFormat="false" ht="15" hidden="false" customHeight="false" outlineLevel="0" collapsed="false">
      <c r="A1612" s="198" t="s">
        <v>1040</v>
      </c>
      <c r="B1612" s="199" t="s">
        <v>1812</v>
      </c>
      <c r="C1612" s="198" t="s">
        <v>1813</v>
      </c>
      <c r="D1612" s="199" t="s">
        <v>25</v>
      </c>
      <c r="E1612" s="200" t="n">
        <v>0.445</v>
      </c>
      <c r="F1612" s="201" t="n">
        <v>21.76</v>
      </c>
      <c r="G1612" s="201" t="n">
        <v>9.68</v>
      </c>
      <c r="H1612" s="206"/>
      <c r="I1612" s="206"/>
      <c r="J1612" s="206"/>
      <c r="K1612" s="206"/>
      <c r="L1612" s="206"/>
      <c r="M1612" s="206"/>
      <c r="N1612" s="206"/>
      <c r="O1612" s="206"/>
      <c r="P1612" s="206"/>
      <c r="Q1612" s="206"/>
      <c r="R1612" s="206"/>
      <c r="S1612" s="206"/>
      <c r="T1612" s="206"/>
      <c r="U1612" s="206"/>
      <c r="V1612" s="206"/>
      <c r="W1612" s="206"/>
      <c r="X1612" s="206"/>
      <c r="Y1612" s="206"/>
      <c r="Z1612" s="206"/>
    </row>
    <row r="1613" customFormat="false" ht="15" hidden="false" customHeight="false" outlineLevel="0" collapsed="false">
      <c r="A1613" s="202" t="s">
        <v>1043</v>
      </c>
      <c r="B1613" s="203" t="s">
        <v>2070</v>
      </c>
      <c r="C1613" s="202" t="s">
        <v>2071</v>
      </c>
      <c r="D1613" s="203" t="s">
        <v>7</v>
      </c>
      <c r="E1613" s="204" t="n">
        <v>0.0429</v>
      </c>
      <c r="F1613" s="205" t="n">
        <v>59.63</v>
      </c>
      <c r="G1613" s="205" t="n">
        <v>2.55</v>
      </c>
      <c r="H1613" s="206"/>
      <c r="I1613" s="206"/>
      <c r="J1613" s="206"/>
      <c r="K1613" s="206"/>
      <c r="L1613" s="206"/>
      <c r="M1613" s="206"/>
      <c r="N1613" s="206"/>
      <c r="O1613" s="206"/>
      <c r="P1613" s="206"/>
      <c r="Q1613" s="206"/>
      <c r="R1613" s="206"/>
      <c r="S1613" s="206"/>
      <c r="T1613" s="206"/>
      <c r="U1613" s="206"/>
      <c r="V1613" s="206"/>
      <c r="W1613" s="206"/>
      <c r="X1613" s="206"/>
      <c r="Y1613" s="206"/>
      <c r="Z1613" s="206"/>
    </row>
    <row r="1614" customFormat="false" ht="15" hidden="false" customHeight="false" outlineLevel="0" collapsed="false">
      <c r="A1614" s="202" t="s">
        <v>1043</v>
      </c>
      <c r="B1614" s="203" t="s">
        <v>2074</v>
      </c>
      <c r="C1614" s="202" t="s">
        <v>2075</v>
      </c>
      <c r="D1614" s="203" t="s">
        <v>7</v>
      </c>
      <c r="E1614" s="204" t="n">
        <v>0.1485</v>
      </c>
      <c r="F1614" s="205" t="n">
        <v>2.06</v>
      </c>
      <c r="G1614" s="205" t="n">
        <v>0.3</v>
      </c>
      <c r="H1614" s="206"/>
      <c r="I1614" s="206"/>
      <c r="J1614" s="206"/>
      <c r="K1614" s="206"/>
      <c r="L1614" s="206"/>
      <c r="M1614" s="206"/>
      <c r="N1614" s="206"/>
      <c r="O1614" s="206"/>
      <c r="P1614" s="206"/>
      <c r="Q1614" s="206"/>
      <c r="R1614" s="206"/>
      <c r="S1614" s="206"/>
      <c r="T1614" s="206"/>
      <c r="U1614" s="206"/>
      <c r="V1614" s="206"/>
      <c r="W1614" s="206"/>
      <c r="X1614" s="206"/>
      <c r="Y1614" s="206"/>
      <c r="Z1614" s="206"/>
    </row>
    <row r="1615" customFormat="false" ht="15" hidden="false" customHeight="false" outlineLevel="0" collapsed="false">
      <c r="A1615" s="202" t="s">
        <v>1043</v>
      </c>
      <c r="B1615" s="203" t="s">
        <v>2076</v>
      </c>
      <c r="C1615" s="202" t="s">
        <v>2077</v>
      </c>
      <c r="D1615" s="203" t="s">
        <v>7</v>
      </c>
      <c r="E1615" s="204" t="n">
        <v>0.0701</v>
      </c>
      <c r="F1615" s="205" t="n">
        <v>67.56</v>
      </c>
      <c r="G1615" s="205" t="n">
        <v>4.73</v>
      </c>
      <c r="H1615" s="206"/>
      <c r="I1615" s="206"/>
      <c r="J1615" s="206"/>
      <c r="K1615" s="206"/>
      <c r="L1615" s="206"/>
      <c r="M1615" s="206"/>
      <c r="N1615" s="206"/>
      <c r="O1615" s="206"/>
      <c r="P1615" s="206"/>
      <c r="Q1615" s="206"/>
      <c r="R1615" s="206"/>
      <c r="S1615" s="206"/>
      <c r="T1615" s="206"/>
      <c r="U1615" s="206"/>
      <c r="V1615" s="206"/>
      <c r="W1615" s="206"/>
      <c r="X1615" s="206"/>
      <c r="Y1615" s="206"/>
      <c r="Z1615" s="206"/>
    </row>
    <row r="1616" customFormat="false" ht="15" hidden="false" customHeight="false" outlineLevel="0" collapsed="false">
      <c r="A1616" s="202" t="s">
        <v>1043</v>
      </c>
      <c r="B1616" s="203" t="s">
        <v>2406</v>
      </c>
      <c r="C1616" s="202" t="s">
        <v>2407</v>
      </c>
      <c r="D1616" s="203" t="s">
        <v>152</v>
      </c>
      <c r="E1616" s="204" t="n">
        <v>1.04</v>
      </c>
      <c r="F1616" s="205" t="n">
        <v>45.85</v>
      </c>
      <c r="G1616" s="205" t="n">
        <v>47.68</v>
      </c>
      <c r="H1616" s="206"/>
      <c r="I1616" s="206"/>
      <c r="J1616" s="206"/>
      <c r="K1616" s="206"/>
      <c r="L1616" s="206"/>
      <c r="M1616" s="206"/>
      <c r="N1616" s="206"/>
      <c r="O1616" s="206"/>
      <c r="P1616" s="206"/>
      <c r="Q1616" s="206"/>
      <c r="R1616" s="206"/>
      <c r="S1616" s="206"/>
      <c r="T1616" s="206"/>
      <c r="U1616" s="206"/>
      <c r="V1616" s="206"/>
      <c r="W1616" s="206"/>
      <c r="X1616" s="206"/>
      <c r="Y1616" s="206"/>
      <c r="Z1616" s="206"/>
    </row>
    <row r="1617" customFormat="false" ht="15" hidden="false" customHeight="false" outlineLevel="0" collapsed="false">
      <c r="A1617" s="193"/>
      <c r="B1617" s="194"/>
      <c r="C1617" s="193"/>
      <c r="D1617" s="193"/>
      <c r="E1617" s="195"/>
      <c r="F1617" s="196"/>
      <c r="G1617" s="196"/>
      <c r="H1617" s="206"/>
      <c r="I1617" s="206"/>
      <c r="J1617" s="206"/>
      <c r="K1617" s="206"/>
      <c r="L1617" s="206"/>
      <c r="M1617" s="206"/>
      <c r="N1617" s="206"/>
      <c r="O1617" s="206"/>
      <c r="P1617" s="206"/>
      <c r="Q1617" s="206"/>
      <c r="R1617" s="206"/>
      <c r="S1617" s="206"/>
      <c r="T1617" s="206"/>
      <c r="U1617" s="206"/>
      <c r="V1617" s="206"/>
      <c r="W1617" s="206"/>
      <c r="X1617" s="206"/>
      <c r="Y1617" s="206"/>
      <c r="Z1617" s="206"/>
    </row>
    <row r="1618" customFormat="false" ht="15" hidden="false" customHeight="false" outlineLevel="0" collapsed="false">
      <c r="A1618" s="183" t="s">
        <v>2408</v>
      </c>
      <c r="B1618" s="184" t="s">
        <v>1028</v>
      </c>
      <c r="C1618" s="183" t="s">
        <v>1029</v>
      </c>
      <c r="D1618" s="184" t="s">
        <v>1030</v>
      </c>
      <c r="E1618" s="185" t="s">
        <v>1031</v>
      </c>
      <c r="F1618" s="197" t="s">
        <v>1032</v>
      </c>
      <c r="G1618" s="197" t="s">
        <v>1033</v>
      </c>
      <c r="H1618" s="206"/>
      <c r="I1618" s="206"/>
      <c r="J1618" s="206"/>
      <c r="K1618" s="206"/>
      <c r="L1618" s="206"/>
      <c r="M1618" s="206"/>
      <c r="N1618" s="206"/>
      <c r="O1618" s="206"/>
      <c r="P1618" s="206"/>
      <c r="Q1618" s="206"/>
      <c r="R1618" s="206"/>
      <c r="S1618" s="206"/>
      <c r="T1618" s="206"/>
      <c r="U1618" s="206"/>
      <c r="V1618" s="206"/>
      <c r="W1618" s="206"/>
      <c r="X1618" s="206"/>
      <c r="Y1618" s="206"/>
      <c r="Z1618" s="206"/>
    </row>
    <row r="1619" customFormat="false" ht="15" hidden="false" customHeight="false" outlineLevel="0" collapsed="false">
      <c r="A1619" s="189" t="s">
        <v>1034</v>
      </c>
      <c r="B1619" s="190" t="s">
        <v>2409</v>
      </c>
      <c r="C1619" s="189" t="s">
        <v>686</v>
      </c>
      <c r="D1619" s="190" t="s">
        <v>152</v>
      </c>
      <c r="E1619" s="191" t="n">
        <v>1</v>
      </c>
      <c r="F1619" s="192" t="n">
        <v>105.08</v>
      </c>
      <c r="G1619" s="192" t="n">
        <v>105.08</v>
      </c>
      <c r="H1619" s="206"/>
      <c r="I1619" s="206"/>
      <c r="J1619" s="206"/>
      <c r="K1619" s="206"/>
      <c r="L1619" s="206"/>
      <c r="M1619" s="206"/>
      <c r="N1619" s="206"/>
      <c r="O1619" s="206"/>
      <c r="P1619" s="206"/>
      <c r="Q1619" s="206"/>
      <c r="R1619" s="206"/>
      <c r="S1619" s="206"/>
      <c r="T1619" s="206"/>
      <c r="U1619" s="206"/>
      <c r="V1619" s="206"/>
      <c r="W1619" s="206"/>
      <c r="X1619" s="206"/>
      <c r="Y1619" s="206"/>
      <c r="Z1619" s="206"/>
    </row>
    <row r="1620" customFormat="false" ht="15" hidden="false" customHeight="false" outlineLevel="0" collapsed="false">
      <c r="A1620" s="198" t="s">
        <v>1040</v>
      </c>
      <c r="B1620" s="199" t="s">
        <v>1917</v>
      </c>
      <c r="C1620" s="198" t="s">
        <v>1918</v>
      </c>
      <c r="D1620" s="199" t="s">
        <v>25</v>
      </c>
      <c r="E1620" s="200" t="n">
        <v>0.18</v>
      </c>
      <c r="F1620" s="201" t="n">
        <v>17.45</v>
      </c>
      <c r="G1620" s="201" t="n">
        <v>3.14</v>
      </c>
      <c r="H1620" s="206"/>
      <c r="I1620" s="206"/>
      <c r="J1620" s="206"/>
      <c r="K1620" s="206"/>
      <c r="L1620" s="206"/>
      <c r="M1620" s="206"/>
      <c r="N1620" s="206"/>
      <c r="O1620" s="206"/>
      <c r="P1620" s="206"/>
      <c r="Q1620" s="206"/>
      <c r="R1620" s="206"/>
      <c r="S1620" s="206"/>
      <c r="T1620" s="206"/>
      <c r="U1620" s="206"/>
      <c r="V1620" s="206"/>
      <c r="W1620" s="206"/>
      <c r="X1620" s="206"/>
      <c r="Y1620" s="206"/>
      <c r="Z1620" s="206"/>
    </row>
    <row r="1621" customFormat="false" ht="15" hidden="false" customHeight="false" outlineLevel="0" collapsed="false">
      <c r="A1621" s="198" t="s">
        <v>1040</v>
      </c>
      <c r="B1621" s="199" t="s">
        <v>1812</v>
      </c>
      <c r="C1621" s="198" t="s">
        <v>1813</v>
      </c>
      <c r="D1621" s="199" t="s">
        <v>25</v>
      </c>
      <c r="E1621" s="200" t="n">
        <v>0.18</v>
      </c>
      <c r="F1621" s="201" t="n">
        <v>21.76</v>
      </c>
      <c r="G1621" s="201" t="n">
        <v>3.91</v>
      </c>
      <c r="H1621" s="206"/>
      <c r="I1621" s="206"/>
      <c r="J1621" s="206"/>
      <c r="K1621" s="206"/>
      <c r="L1621" s="206"/>
      <c r="M1621" s="206"/>
      <c r="N1621" s="206"/>
      <c r="O1621" s="206"/>
      <c r="P1621" s="206"/>
      <c r="Q1621" s="206"/>
      <c r="R1621" s="206"/>
      <c r="S1621" s="206"/>
      <c r="T1621" s="206"/>
      <c r="U1621" s="206"/>
      <c r="V1621" s="206"/>
      <c r="W1621" s="206"/>
      <c r="X1621" s="206"/>
      <c r="Y1621" s="206"/>
      <c r="Z1621" s="206"/>
    </row>
    <row r="1622" customFormat="false" ht="15" hidden="false" customHeight="false" outlineLevel="0" collapsed="false">
      <c r="A1622" s="202" t="s">
        <v>1043</v>
      </c>
      <c r="B1622" s="203" t="s">
        <v>2070</v>
      </c>
      <c r="C1622" s="202" t="s">
        <v>2071</v>
      </c>
      <c r="D1622" s="203" t="s">
        <v>7</v>
      </c>
      <c r="E1622" s="204" t="n">
        <v>0.0062</v>
      </c>
      <c r="F1622" s="205" t="n">
        <v>59.63</v>
      </c>
      <c r="G1622" s="205" t="n">
        <v>0.36</v>
      </c>
      <c r="H1622" s="206"/>
      <c r="I1622" s="206"/>
      <c r="J1622" s="206"/>
      <c r="K1622" s="206"/>
      <c r="L1622" s="206"/>
      <c r="M1622" s="206"/>
      <c r="N1622" s="206"/>
      <c r="O1622" s="206"/>
      <c r="P1622" s="206"/>
      <c r="Q1622" s="206"/>
      <c r="R1622" s="206"/>
      <c r="S1622" s="206"/>
      <c r="T1622" s="206"/>
      <c r="U1622" s="206"/>
      <c r="V1622" s="206"/>
      <c r="W1622" s="206"/>
      <c r="X1622" s="206"/>
      <c r="Y1622" s="206"/>
      <c r="Z1622" s="206"/>
    </row>
    <row r="1623" customFormat="false" ht="15" hidden="false" customHeight="false" outlineLevel="0" collapsed="false">
      <c r="A1623" s="202" t="s">
        <v>1043</v>
      </c>
      <c r="B1623" s="203" t="s">
        <v>2074</v>
      </c>
      <c r="C1623" s="202" t="s">
        <v>2075</v>
      </c>
      <c r="D1623" s="203" t="s">
        <v>7</v>
      </c>
      <c r="E1623" s="204" t="n">
        <v>0.037</v>
      </c>
      <c r="F1623" s="205" t="n">
        <v>2.06</v>
      </c>
      <c r="G1623" s="205" t="n">
        <v>0.07</v>
      </c>
      <c r="H1623" s="206"/>
      <c r="I1623" s="206"/>
      <c r="J1623" s="206"/>
      <c r="K1623" s="206"/>
      <c r="L1623" s="206"/>
      <c r="M1623" s="206"/>
      <c r="N1623" s="206"/>
      <c r="O1623" s="206"/>
      <c r="P1623" s="206"/>
      <c r="Q1623" s="206"/>
      <c r="R1623" s="206"/>
      <c r="S1623" s="206"/>
      <c r="T1623" s="206"/>
      <c r="U1623" s="206"/>
      <c r="V1623" s="206"/>
      <c r="W1623" s="206"/>
      <c r="X1623" s="206"/>
      <c r="Y1623" s="206"/>
      <c r="Z1623" s="206"/>
    </row>
    <row r="1624" customFormat="false" ht="15" hidden="false" customHeight="false" outlineLevel="0" collapsed="false">
      <c r="A1624" s="202" t="s">
        <v>1043</v>
      </c>
      <c r="B1624" s="203" t="s">
        <v>2076</v>
      </c>
      <c r="C1624" s="202" t="s">
        <v>2077</v>
      </c>
      <c r="D1624" s="203" t="s">
        <v>7</v>
      </c>
      <c r="E1624" s="204" t="n">
        <v>0.0102</v>
      </c>
      <c r="F1624" s="205" t="n">
        <v>67.56</v>
      </c>
      <c r="G1624" s="205" t="n">
        <v>0.68</v>
      </c>
      <c r="H1624" s="206"/>
      <c r="I1624" s="206"/>
      <c r="J1624" s="206"/>
      <c r="K1624" s="206"/>
      <c r="L1624" s="206"/>
      <c r="M1624" s="206"/>
      <c r="N1624" s="206"/>
      <c r="O1624" s="206"/>
      <c r="P1624" s="206"/>
      <c r="Q1624" s="206"/>
      <c r="R1624" s="206"/>
      <c r="S1624" s="206"/>
      <c r="T1624" s="206"/>
      <c r="U1624" s="206"/>
      <c r="V1624" s="206"/>
      <c r="W1624" s="206"/>
      <c r="X1624" s="206"/>
      <c r="Y1624" s="206"/>
      <c r="Z1624" s="206"/>
    </row>
    <row r="1625" customFormat="false" ht="15" hidden="false" customHeight="false" outlineLevel="0" collapsed="false">
      <c r="A1625" s="202" t="s">
        <v>1043</v>
      </c>
      <c r="B1625" s="203" t="s">
        <v>2410</v>
      </c>
      <c r="C1625" s="202" t="s">
        <v>2411</v>
      </c>
      <c r="D1625" s="203" t="s">
        <v>152</v>
      </c>
      <c r="E1625" s="204" t="n">
        <v>1.04</v>
      </c>
      <c r="F1625" s="205" t="n">
        <v>93.2</v>
      </c>
      <c r="G1625" s="205" t="n">
        <v>96.92</v>
      </c>
      <c r="H1625" s="206"/>
      <c r="I1625" s="206"/>
      <c r="J1625" s="206"/>
      <c r="K1625" s="206"/>
      <c r="L1625" s="206"/>
      <c r="M1625" s="206"/>
      <c r="N1625" s="206"/>
      <c r="O1625" s="206"/>
      <c r="P1625" s="206"/>
      <c r="Q1625" s="206"/>
      <c r="R1625" s="206"/>
      <c r="S1625" s="206"/>
      <c r="T1625" s="206"/>
      <c r="U1625" s="206"/>
      <c r="V1625" s="206"/>
      <c r="W1625" s="206"/>
      <c r="X1625" s="206"/>
      <c r="Y1625" s="206"/>
      <c r="Z1625" s="206"/>
    </row>
    <row r="1626" customFormat="false" ht="15" hidden="false" customHeight="false" outlineLevel="0" collapsed="false">
      <c r="A1626" s="193"/>
      <c r="B1626" s="194"/>
      <c r="C1626" s="193"/>
      <c r="D1626" s="193"/>
      <c r="E1626" s="195"/>
      <c r="F1626" s="196"/>
      <c r="G1626" s="196"/>
      <c r="H1626" s="206"/>
      <c r="I1626" s="206"/>
      <c r="J1626" s="206"/>
      <c r="K1626" s="206"/>
      <c r="L1626" s="206"/>
      <c r="M1626" s="206"/>
      <c r="N1626" s="206"/>
      <c r="O1626" s="206"/>
      <c r="P1626" s="206"/>
      <c r="Q1626" s="206"/>
      <c r="R1626" s="206"/>
      <c r="S1626" s="206"/>
      <c r="T1626" s="206"/>
      <c r="U1626" s="206"/>
      <c r="V1626" s="206"/>
      <c r="W1626" s="206"/>
      <c r="X1626" s="206"/>
      <c r="Y1626" s="206"/>
      <c r="Z1626" s="206"/>
    </row>
    <row r="1627" customFormat="false" ht="15" hidden="false" customHeight="false" outlineLevel="0" collapsed="false">
      <c r="A1627" s="183" t="s">
        <v>2412</v>
      </c>
      <c r="B1627" s="184" t="s">
        <v>1028</v>
      </c>
      <c r="C1627" s="183" t="s">
        <v>1029</v>
      </c>
      <c r="D1627" s="184" t="s">
        <v>1030</v>
      </c>
      <c r="E1627" s="185" t="s">
        <v>1031</v>
      </c>
      <c r="F1627" s="197" t="s">
        <v>1032</v>
      </c>
      <c r="G1627" s="197" t="s">
        <v>1033</v>
      </c>
      <c r="H1627" s="206"/>
      <c r="I1627" s="206"/>
      <c r="J1627" s="206"/>
      <c r="K1627" s="206"/>
      <c r="L1627" s="206"/>
      <c r="M1627" s="206"/>
      <c r="N1627" s="206"/>
      <c r="O1627" s="206"/>
      <c r="P1627" s="206"/>
      <c r="Q1627" s="206"/>
      <c r="R1627" s="206"/>
      <c r="S1627" s="206"/>
      <c r="T1627" s="206"/>
      <c r="U1627" s="206"/>
      <c r="V1627" s="206"/>
      <c r="W1627" s="206"/>
      <c r="X1627" s="206"/>
      <c r="Y1627" s="206"/>
      <c r="Z1627" s="206"/>
    </row>
    <row r="1628" customFormat="false" ht="15" hidden="false" customHeight="false" outlineLevel="0" collapsed="false">
      <c r="A1628" s="189" t="s">
        <v>1034</v>
      </c>
      <c r="B1628" s="190" t="s">
        <v>2413</v>
      </c>
      <c r="C1628" s="189" t="s">
        <v>560</v>
      </c>
      <c r="D1628" s="190" t="s">
        <v>7</v>
      </c>
      <c r="E1628" s="191" t="n">
        <v>1</v>
      </c>
      <c r="F1628" s="192" t="n">
        <v>12.12</v>
      </c>
      <c r="G1628" s="192" t="n">
        <v>12.12</v>
      </c>
      <c r="H1628" s="206"/>
      <c r="I1628" s="206"/>
      <c r="J1628" s="206"/>
      <c r="K1628" s="206"/>
      <c r="L1628" s="206"/>
      <c r="M1628" s="206"/>
      <c r="N1628" s="206"/>
      <c r="O1628" s="206"/>
      <c r="P1628" s="206"/>
      <c r="Q1628" s="206"/>
      <c r="R1628" s="206"/>
      <c r="S1628" s="206"/>
      <c r="T1628" s="206"/>
      <c r="U1628" s="206"/>
      <c r="V1628" s="206"/>
      <c r="W1628" s="206"/>
      <c r="X1628" s="206"/>
      <c r="Y1628" s="206"/>
      <c r="Z1628" s="206"/>
    </row>
    <row r="1629" customFormat="false" ht="15" hidden="false" customHeight="false" outlineLevel="0" collapsed="false">
      <c r="A1629" s="198" t="s">
        <v>1040</v>
      </c>
      <c r="B1629" s="199" t="s">
        <v>1917</v>
      </c>
      <c r="C1629" s="198" t="s">
        <v>1918</v>
      </c>
      <c r="D1629" s="199" t="s">
        <v>25</v>
      </c>
      <c r="E1629" s="200" t="n">
        <v>0.14</v>
      </c>
      <c r="F1629" s="201" t="n">
        <v>17.45</v>
      </c>
      <c r="G1629" s="201" t="n">
        <v>2.44</v>
      </c>
      <c r="H1629" s="206"/>
      <c r="I1629" s="206"/>
      <c r="J1629" s="206"/>
      <c r="K1629" s="206"/>
      <c r="L1629" s="206"/>
      <c r="M1629" s="206"/>
      <c r="N1629" s="206"/>
      <c r="O1629" s="206"/>
      <c r="P1629" s="206"/>
      <c r="Q1629" s="206"/>
      <c r="R1629" s="206"/>
      <c r="S1629" s="206"/>
      <c r="T1629" s="206"/>
      <c r="U1629" s="206"/>
      <c r="V1629" s="206"/>
      <c r="W1629" s="206"/>
      <c r="X1629" s="206"/>
      <c r="Y1629" s="206"/>
      <c r="Z1629" s="206"/>
    </row>
    <row r="1630" customFormat="false" ht="15" hidden="false" customHeight="false" outlineLevel="0" collapsed="false">
      <c r="A1630" s="198" t="s">
        <v>1040</v>
      </c>
      <c r="B1630" s="199" t="s">
        <v>1812</v>
      </c>
      <c r="C1630" s="198" t="s">
        <v>1813</v>
      </c>
      <c r="D1630" s="199" t="s">
        <v>25</v>
      </c>
      <c r="E1630" s="200" t="n">
        <v>0.14</v>
      </c>
      <c r="F1630" s="201" t="n">
        <v>21.76</v>
      </c>
      <c r="G1630" s="201" t="n">
        <v>3.04</v>
      </c>
      <c r="H1630" s="206"/>
      <c r="I1630" s="206"/>
      <c r="J1630" s="206"/>
      <c r="K1630" s="206"/>
      <c r="L1630" s="206"/>
      <c r="M1630" s="206"/>
      <c r="N1630" s="206"/>
      <c r="O1630" s="206"/>
      <c r="P1630" s="206"/>
      <c r="Q1630" s="206"/>
      <c r="R1630" s="206"/>
      <c r="S1630" s="206"/>
      <c r="T1630" s="206"/>
      <c r="U1630" s="206"/>
      <c r="V1630" s="206"/>
      <c r="W1630" s="206"/>
      <c r="X1630" s="206"/>
      <c r="Y1630" s="206"/>
      <c r="Z1630" s="206"/>
    </row>
    <row r="1631" customFormat="false" ht="15" hidden="false" customHeight="false" outlineLevel="0" collapsed="false">
      <c r="A1631" s="202" t="s">
        <v>1043</v>
      </c>
      <c r="B1631" s="203" t="s">
        <v>2070</v>
      </c>
      <c r="C1631" s="202" t="s">
        <v>2071</v>
      </c>
      <c r="D1631" s="203" t="s">
        <v>7</v>
      </c>
      <c r="E1631" s="204" t="n">
        <v>0.0148</v>
      </c>
      <c r="F1631" s="205" t="n">
        <v>59.63</v>
      </c>
      <c r="G1631" s="205" t="n">
        <v>0.88</v>
      </c>
      <c r="H1631" s="206"/>
      <c r="I1631" s="206"/>
      <c r="J1631" s="206"/>
      <c r="K1631" s="206"/>
      <c r="L1631" s="206"/>
      <c r="M1631" s="206"/>
      <c r="N1631" s="206"/>
      <c r="O1631" s="206"/>
      <c r="P1631" s="206"/>
      <c r="Q1631" s="206"/>
      <c r="R1631" s="206"/>
      <c r="S1631" s="206"/>
      <c r="T1631" s="206"/>
      <c r="U1631" s="206"/>
      <c r="V1631" s="206"/>
      <c r="W1631" s="206"/>
      <c r="X1631" s="206"/>
      <c r="Y1631" s="206"/>
      <c r="Z1631" s="206"/>
    </row>
    <row r="1632" customFormat="false" ht="15" hidden="false" customHeight="false" outlineLevel="0" collapsed="false">
      <c r="A1632" s="202" t="s">
        <v>1043</v>
      </c>
      <c r="B1632" s="203" t="s">
        <v>2414</v>
      </c>
      <c r="C1632" s="202" t="s">
        <v>2415</v>
      </c>
      <c r="D1632" s="203" t="s">
        <v>7</v>
      </c>
      <c r="E1632" s="204" t="n">
        <v>1</v>
      </c>
      <c r="F1632" s="205" t="n">
        <v>2.06</v>
      </c>
      <c r="G1632" s="205" t="n">
        <v>0.1</v>
      </c>
      <c r="H1632" s="206"/>
      <c r="I1632" s="206"/>
      <c r="J1632" s="206"/>
      <c r="K1632" s="206"/>
      <c r="L1632" s="206"/>
      <c r="M1632" s="206"/>
      <c r="N1632" s="206"/>
      <c r="O1632" s="206"/>
      <c r="P1632" s="206"/>
      <c r="Q1632" s="206"/>
      <c r="R1632" s="206"/>
      <c r="S1632" s="206"/>
      <c r="T1632" s="206"/>
      <c r="U1632" s="206"/>
      <c r="V1632" s="206"/>
      <c r="W1632" s="206"/>
      <c r="X1632" s="206"/>
      <c r="Y1632" s="206"/>
      <c r="Z1632" s="206"/>
    </row>
    <row r="1633" customFormat="false" ht="15" hidden="false" customHeight="false" outlineLevel="0" collapsed="false">
      <c r="A1633" s="202" t="s">
        <v>1043</v>
      </c>
      <c r="B1633" s="203" t="s">
        <v>2074</v>
      </c>
      <c r="C1633" s="202" t="s">
        <v>2075</v>
      </c>
      <c r="D1633" s="203" t="s">
        <v>7</v>
      </c>
      <c r="E1633" s="204" t="n">
        <v>0.051</v>
      </c>
      <c r="F1633" s="205" t="n">
        <v>4.65</v>
      </c>
      <c r="G1633" s="205" t="n">
        <v>4.65</v>
      </c>
      <c r="H1633" s="206"/>
      <c r="I1633" s="206"/>
      <c r="J1633" s="206"/>
      <c r="K1633" s="206"/>
      <c r="L1633" s="206"/>
      <c r="M1633" s="206"/>
      <c r="N1633" s="206"/>
      <c r="O1633" s="206"/>
      <c r="P1633" s="206"/>
      <c r="Q1633" s="206"/>
      <c r="R1633" s="206"/>
      <c r="S1633" s="206"/>
      <c r="T1633" s="206"/>
      <c r="U1633" s="206"/>
      <c r="V1633" s="206"/>
      <c r="W1633" s="206"/>
      <c r="X1633" s="206"/>
      <c r="Y1633" s="206"/>
      <c r="Z1633" s="206"/>
    </row>
    <row r="1634" customFormat="false" ht="15" hidden="false" customHeight="false" outlineLevel="0" collapsed="false">
      <c r="A1634" s="202" t="s">
        <v>1043</v>
      </c>
      <c r="B1634" s="203" t="s">
        <v>2076</v>
      </c>
      <c r="C1634" s="202" t="s">
        <v>2077</v>
      </c>
      <c r="D1634" s="203" t="s">
        <v>7</v>
      </c>
      <c r="E1634" s="204" t="n">
        <v>0.015</v>
      </c>
      <c r="F1634" s="205" t="n">
        <v>67.56</v>
      </c>
      <c r="G1634" s="205" t="n">
        <v>1.01</v>
      </c>
      <c r="H1634" s="206"/>
      <c r="I1634" s="206"/>
      <c r="J1634" s="206"/>
      <c r="K1634" s="206"/>
      <c r="L1634" s="206"/>
      <c r="M1634" s="206"/>
      <c r="N1634" s="206"/>
      <c r="O1634" s="206"/>
      <c r="P1634" s="206"/>
      <c r="Q1634" s="206"/>
      <c r="R1634" s="206"/>
      <c r="S1634" s="206"/>
      <c r="T1634" s="206"/>
      <c r="U1634" s="206"/>
      <c r="V1634" s="206"/>
      <c r="W1634" s="206"/>
      <c r="X1634" s="206"/>
      <c r="Y1634" s="206"/>
      <c r="Z1634" s="206"/>
    </row>
    <row r="1635" customFormat="false" ht="15" hidden="false" customHeight="false" outlineLevel="0" collapsed="false">
      <c r="A1635" s="193"/>
      <c r="B1635" s="194"/>
      <c r="C1635" s="193"/>
      <c r="D1635" s="193"/>
      <c r="E1635" s="195"/>
      <c r="F1635" s="196"/>
      <c r="G1635" s="196"/>
      <c r="H1635" s="206"/>
      <c r="I1635" s="206"/>
      <c r="J1635" s="206"/>
      <c r="K1635" s="206"/>
      <c r="L1635" s="206"/>
      <c r="M1635" s="206"/>
      <c r="N1635" s="206"/>
      <c r="O1635" s="206"/>
      <c r="P1635" s="206"/>
      <c r="Q1635" s="206"/>
      <c r="R1635" s="206"/>
      <c r="S1635" s="206"/>
      <c r="T1635" s="206"/>
      <c r="U1635" s="206"/>
      <c r="V1635" s="206"/>
      <c r="W1635" s="206"/>
      <c r="X1635" s="206"/>
      <c r="Y1635" s="206"/>
      <c r="Z1635" s="206"/>
    </row>
    <row r="1636" customFormat="false" ht="15" hidden="false" customHeight="false" outlineLevel="0" collapsed="false">
      <c r="A1636" s="183" t="s">
        <v>2416</v>
      </c>
      <c r="B1636" s="184" t="s">
        <v>1028</v>
      </c>
      <c r="C1636" s="183" t="s">
        <v>1029</v>
      </c>
      <c r="D1636" s="184" t="s">
        <v>1030</v>
      </c>
      <c r="E1636" s="185" t="s">
        <v>1031</v>
      </c>
      <c r="F1636" s="197" t="s">
        <v>1032</v>
      </c>
      <c r="G1636" s="197" t="s">
        <v>1033</v>
      </c>
      <c r="H1636" s="206"/>
      <c r="I1636" s="206"/>
      <c r="J1636" s="206"/>
      <c r="K1636" s="206"/>
      <c r="L1636" s="206"/>
      <c r="M1636" s="206"/>
      <c r="N1636" s="206"/>
      <c r="O1636" s="206"/>
      <c r="P1636" s="206"/>
      <c r="Q1636" s="206"/>
      <c r="R1636" s="206"/>
      <c r="S1636" s="206"/>
      <c r="T1636" s="206"/>
      <c r="U1636" s="206"/>
      <c r="V1636" s="206"/>
      <c r="W1636" s="206"/>
      <c r="X1636" s="206"/>
      <c r="Y1636" s="206"/>
      <c r="Z1636" s="206"/>
    </row>
    <row r="1637" customFormat="false" ht="15" hidden="false" customHeight="false" outlineLevel="0" collapsed="false">
      <c r="A1637" s="189" t="s">
        <v>1034</v>
      </c>
      <c r="B1637" s="190" t="s">
        <v>2417</v>
      </c>
      <c r="C1637" s="189" t="s">
        <v>2418</v>
      </c>
      <c r="D1637" s="190" t="s">
        <v>7</v>
      </c>
      <c r="E1637" s="191" t="n">
        <v>1</v>
      </c>
      <c r="F1637" s="192" t="n">
        <v>22.25</v>
      </c>
      <c r="G1637" s="192" t="n">
        <v>22.25</v>
      </c>
      <c r="H1637" s="206"/>
      <c r="I1637" s="206"/>
      <c r="J1637" s="206"/>
      <c r="K1637" s="206"/>
      <c r="L1637" s="206"/>
      <c r="M1637" s="206"/>
      <c r="N1637" s="206"/>
      <c r="O1637" s="206"/>
      <c r="P1637" s="206"/>
      <c r="Q1637" s="206"/>
      <c r="R1637" s="206"/>
      <c r="S1637" s="206"/>
      <c r="T1637" s="206"/>
      <c r="U1637" s="206"/>
      <c r="V1637" s="206"/>
      <c r="W1637" s="206"/>
      <c r="X1637" s="206"/>
      <c r="Y1637" s="206"/>
      <c r="Z1637" s="206"/>
    </row>
    <row r="1638" customFormat="false" ht="15" hidden="false" customHeight="false" outlineLevel="0" collapsed="false">
      <c r="A1638" s="198" t="s">
        <v>1040</v>
      </c>
      <c r="B1638" s="199" t="s">
        <v>1917</v>
      </c>
      <c r="C1638" s="198" t="s">
        <v>1918</v>
      </c>
      <c r="D1638" s="199" t="s">
        <v>25</v>
      </c>
      <c r="E1638" s="200" t="n">
        <v>0.17</v>
      </c>
      <c r="F1638" s="201" t="n">
        <v>17.45</v>
      </c>
      <c r="G1638" s="201" t="n">
        <v>2.96</v>
      </c>
      <c r="H1638" s="206"/>
      <c r="I1638" s="206"/>
      <c r="J1638" s="206"/>
      <c r="K1638" s="206"/>
      <c r="L1638" s="206"/>
      <c r="M1638" s="206"/>
      <c r="N1638" s="206"/>
      <c r="O1638" s="206"/>
      <c r="P1638" s="206"/>
      <c r="Q1638" s="206"/>
      <c r="R1638" s="206"/>
      <c r="S1638" s="206"/>
      <c r="T1638" s="206"/>
      <c r="U1638" s="206"/>
      <c r="V1638" s="206"/>
      <c r="W1638" s="206"/>
      <c r="X1638" s="206"/>
      <c r="Y1638" s="206"/>
      <c r="Z1638" s="206"/>
    </row>
    <row r="1639" customFormat="false" ht="15" hidden="false" customHeight="false" outlineLevel="0" collapsed="false">
      <c r="A1639" s="198" t="s">
        <v>1040</v>
      </c>
      <c r="B1639" s="199" t="s">
        <v>1812</v>
      </c>
      <c r="C1639" s="198" t="s">
        <v>1813</v>
      </c>
      <c r="D1639" s="199" t="s">
        <v>25</v>
      </c>
      <c r="E1639" s="200" t="n">
        <v>0.17</v>
      </c>
      <c r="F1639" s="201" t="n">
        <v>21.76</v>
      </c>
      <c r="G1639" s="201" t="n">
        <v>3.69</v>
      </c>
      <c r="H1639" s="206"/>
      <c r="I1639" s="206"/>
      <c r="J1639" s="206"/>
      <c r="K1639" s="206"/>
      <c r="L1639" s="206"/>
      <c r="M1639" s="206"/>
      <c r="N1639" s="206"/>
      <c r="O1639" s="206"/>
      <c r="P1639" s="206"/>
      <c r="Q1639" s="206"/>
      <c r="R1639" s="206"/>
      <c r="S1639" s="206"/>
      <c r="T1639" s="206"/>
      <c r="U1639" s="206"/>
      <c r="V1639" s="206"/>
      <c r="W1639" s="206"/>
      <c r="X1639" s="206"/>
      <c r="Y1639" s="206"/>
      <c r="Z1639" s="206"/>
    </row>
    <row r="1640" customFormat="false" ht="15" hidden="false" customHeight="false" outlineLevel="0" collapsed="false">
      <c r="A1640" s="202" t="s">
        <v>1043</v>
      </c>
      <c r="B1640" s="203" t="s">
        <v>2341</v>
      </c>
      <c r="C1640" s="202" t="s">
        <v>2342</v>
      </c>
      <c r="D1640" s="203" t="s">
        <v>7</v>
      </c>
      <c r="E1640" s="204" t="n">
        <v>2</v>
      </c>
      <c r="F1640" s="205" t="n">
        <v>1.69</v>
      </c>
      <c r="G1640" s="205" t="n">
        <v>3.38</v>
      </c>
      <c r="H1640" s="206"/>
      <c r="I1640" s="206"/>
      <c r="J1640" s="206"/>
      <c r="K1640" s="206"/>
      <c r="L1640" s="206"/>
      <c r="M1640" s="206"/>
      <c r="N1640" s="206"/>
      <c r="O1640" s="206"/>
      <c r="P1640" s="206"/>
      <c r="Q1640" s="206"/>
      <c r="R1640" s="206"/>
      <c r="S1640" s="206"/>
      <c r="T1640" s="206"/>
      <c r="U1640" s="206"/>
      <c r="V1640" s="206"/>
      <c r="W1640" s="206"/>
      <c r="X1640" s="206"/>
      <c r="Y1640" s="206"/>
      <c r="Z1640" s="206"/>
    </row>
    <row r="1641" customFormat="false" ht="15" hidden="false" customHeight="false" outlineLevel="0" collapsed="false">
      <c r="A1641" s="202" t="s">
        <v>1043</v>
      </c>
      <c r="B1641" s="203" t="s">
        <v>2419</v>
      </c>
      <c r="C1641" s="202" t="s">
        <v>2420</v>
      </c>
      <c r="D1641" s="203" t="s">
        <v>7</v>
      </c>
      <c r="E1641" s="204" t="n">
        <v>1</v>
      </c>
      <c r="F1641" s="205" t="n">
        <v>11.24</v>
      </c>
      <c r="G1641" s="205" t="n">
        <v>11.24</v>
      </c>
      <c r="H1641" s="206"/>
      <c r="I1641" s="206"/>
      <c r="J1641" s="206"/>
      <c r="K1641" s="206"/>
      <c r="L1641" s="206"/>
      <c r="M1641" s="206"/>
      <c r="N1641" s="206"/>
      <c r="O1641" s="206"/>
      <c r="P1641" s="206"/>
      <c r="Q1641" s="206"/>
      <c r="R1641" s="206"/>
      <c r="S1641" s="206"/>
      <c r="T1641" s="206"/>
      <c r="U1641" s="206"/>
      <c r="V1641" s="206"/>
      <c r="W1641" s="206"/>
      <c r="X1641" s="206"/>
      <c r="Y1641" s="206"/>
      <c r="Z1641" s="206"/>
    </row>
    <row r="1642" customFormat="false" ht="15" hidden="false" customHeight="false" outlineLevel="0" collapsed="false">
      <c r="A1642" s="202" t="s">
        <v>1043</v>
      </c>
      <c r="B1642" s="203" t="s">
        <v>2319</v>
      </c>
      <c r="C1642" s="202" t="s">
        <v>2320</v>
      </c>
      <c r="D1642" s="203" t="s">
        <v>7</v>
      </c>
      <c r="E1642" s="204" t="n">
        <v>0.04</v>
      </c>
      <c r="F1642" s="205" t="n">
        <v>24.61</v>
      </c>
      <c r="G1642" s="205" t="n">
        <v>0.98</v>
      </c>
      <c r="H1642" s="206"/>
      <c r="I1642" s="206"/>
      <c r="J1642" s="206"/>
      <c r="K1642" s="206"/>
      <c r="L1642" s="206"/>
      <c r="M1642" s="206"/>
      <c r="N1642" s="206"/>
      <c r="O1642" s="206"/>
      <c r="P1642" s="206"/>
      <c r="Q1642" s="206"/>
      <c r="R1642" s="206"/>
      <c r="S1642" s="206"/>
      <c r="T1642" s="206"/>
      <c r="U1642" s="206"/>
      <c r="V1642" s="206"/>
      <c r="W1642" s="206"/>
      <c r="X1642" s="206"/>
      <c r="Y1642" s="206"/>
      <c r="Z1642" s="206"/>
    </row>
    <row r="1643" customFormat="false" ht="15" hidden="false" customHeight="false" outlineLevel="0" collapsed="false">
      <c r="A1643" s="193"/>
      <c r="B1643" s="194"/>
      <c r="C1643" s="193"/>
      <c r="D1643" s="193"/>
      <c r="E1643" s="195"/>
      <c r="F1643" s="196"/>
      <c r="G1643" s="196"/>
      <c r="H1643" s="206"/>
      <c r="I1643" s="206"/>
      <c r="J1643" s="206"/>
      <c r="K1643" s="206"/>
      <c r="L1643" s="206"/>
      <c r="M1643" s="206"/>
      <c r="N1643" s="206"/>
      <c r="O1643" s="206"/>
      <c r="P1643" s="206"/>
      <c r="Q1643" s="206"/>
      <c r="R1643" s="206"/>
      <c r="S1643" s="206"/>
      <c r="T1643" s="206"/>
      <c r="U1643" s="206"/>
      <c r="V1643" s="206"/>
      <c r="W1643" s="206"/>
      <c r="X1643" s="206"/>
      <c r="Y1643" s="206"/>
      <c r="Z1643" s="206"/>
    </row>
    <row r="1644" customFormat="false" ht="15" hidden="false" customHeight="false" outlineLevel="0" collapsed="false">
      <c r="A1644" s="183" t="s">
        <v>2421</v>
      </c>
      <c r="B1644" s="184" t="s">
        <v>1028</v>
      </c>
      <c r="C1644" s="183" t="s">
        <v>1029</v>
      </c>
      <c r="D1644" s="184" t="s">
        <v>1030</v>
      </c>
      <c r="E1644" s="185" t="s">
        <v>1031</v>
      </c>
      <c r="F1644" s="197" t="s">
        <v>1032</v>
      </c>
      <c r="G1644" s="197" t="s">
        <v>1033</v>
      </c>
      <c r="H1644" s="206"/>
      <c r="I1644" s="206"/>
      <c r="J1644" s="206"/>
      <c r="K1644" s="206"/>
      <c r="L1644" s="206"/>
      <c r="M1644" s="206"/>
      <c r="N1644" s="206"/>
      <c r="O1644" s="206"/>
      <c r="P1644" s="206"/>
      <c r="Q1644" s="206"/>
      <c r="R1644" s="206"/>
      <c r="S1644" s="206"/>
      <c r="T1644" s="206"/>
      <c r="U1644" s="206"/>
      <c r="V1644" s="206"/>
      <c r="W1644" s="206"/>
      <c r="X1644" s="206"/>
      <c r="Y1644" s="206"/>
      <c r="Z1644" s="206"/>
    </row>
    <row r="1645" customFormat="false" ht="15" hidden="false" customHeight="false" outlineLevel="0" collapsed="false">
      <c r="A1645" s="189" t="s">
        <v>1034</v>
      </c>
      <c r="B1645" s="190" t="s">
        <v>2422</v>
      </c>
      <c r="C1645" s="189" t="s">
        <v>2423</v>
      </c>
      <c r="D1645" s="190" t="s">
        <v>7</v>
      </c>
      <c r="E1645" s="191" t="n">
        <v>1</v>
      </c>
      <c r="F1645" s="192" t="n">
        <v>31.81</v>
      </c>
      <c r="G1645" s="192" t="n">
        <v>31.81</v>
      </c>
      <c r="H1645" s="206"/>
      <c r="I1645" s="206"/>
      <c r="J1645" s="206"/>
      <c r="K1645" s="206"/>
      <c r="L1645" s="206"/>
      <c r="M1645" s="206"/>
      <c r="N1645" s="206"/>
      <c r="O1645" s="206"/>
      <c r="P1645" s="206"/>
      <c r="Q1645" s="206"/>
      <c r="R1645" s="206"/>
      <c r="S1645" s="206"/>
      <c r="T1645" s="206"/>
      <c r="U1645" s="206"/>
      <c r="V1645" s="206"/>
      <c r="W1645" s="206"/>
      <c r="X1645" s="206"/>
      <c r="Y1645" s="206"/>
      <c r="Z1645" s="206"/>
    </row>
    <row r="1646" customFormat="false" ht="15" hidden="false" customHeight="false" outlineLevel="0" collapsed="false">
      <c r="A1646" s="198" t="s">
        <v>1040</v>
      </c>
      <c r="B1646" s="199" t="s">
        <v>1917</v>
      </c>
      <c r="C1646" s="198" t="s">
        <v>1918</v>
      </c>
      <c r="D1646" s="199" t="s">
        <v>25</v>
      </c>
      <c r="E1646" s="200" t="n">
        <v>0.11</v>
      </c>
      <c r="F1646" s="201" t="n">
        <v>17.45</v>
      </c>
      <c r="G1646" s="201" t="n">
        <v>1.91</v>
      </c>
      <c r="H1646" s="206"/>
      <c r="I1646" s="206"/>
      <c r="J1646" s="206"/>
      <c r="K1646" s="206"/>
      <c r="L1646" s="206"/>
      <c r="M1646" s="206"/>
      <c r="N1646" s="206"/>
      <c r="O1646" s="206"/>
      <c r="P1646" s="206"/>
      <c r="Q1646" s="206"/>
      <c r="R1646" s="206"/>
      <c r="S1646" s="206"/>
      <c r="T1646" s="206"/>
      <c r="U1646" s="206"/>
      <c r="V1646" s="206"/>
      <c r="W1646" s="206"/>
      <c r="X1646" s="206"/>
      <c r="Y1646" s="206"/>
      <c r="Z1646" s="206"/>
    </row>
    <row r="1647" customFormat="false" ht="15" hidden="false" customHeight="false" outlineLevel="0" collapsed="false">
      <c r="A1647" s="198" t="s">
        <v>1040</v>
      </c>
      <c r="B1647" s="199" t="s">
        <v>1812</v>
      </c>
      <c r="C1647" s="198" t="s">
        <v>1813</v>
      </c>
      <c r="D1647" s="199" t="s">
        <v>25</v>
      </c>
      <c r="E1647" s="200" t="n">
        <v>0.11</v>
      </c>
      <c r="F1647" s="201" t="n">
        <v>21.76</v>
      </c>
      <c r="G1647" s="201" t="n">
        <v>2.39</v>
      </c>
      <c r="H1647" s="206"/>
      <c r="I1647" s="206"/>
      <c r="J1647" s="206"/>
      <c r="K1647" s="206"/>
      <c r="L1647" s="206"/>
      <c r="M1647" s="206"/>
      <c r="N1647" s="206"/>
      <c r="O1647" s="206"/>
      <c r="P1647" s="206"/>
      <c r="Q1647" s="206"/>
      <c r="R1647" s="206"/>
      <c r="S1647" s="206"/>
      <c r="T1647" s="206"/>
      <c r="U1647" s="206"/>
      <c r="V1647" s="206"/>
      <c r="W1647" s="206"/>
      <c r="X1647" s="206"/>
      <c r="Y1647" s="206"/>
      <c r="Z1647" s="206"/>
    </row>
    <row r="1648" customFormat="false" ht="15" hidden="false" customHeight="false" outlineLevel="0" collapsed="false">
      <c r="A1648" s="202" t="s">
        <v>1043</v>
      </c>
      <c r="B1648" s="203" t="s">
        <v>2315</v>
      </c>
      <c r="C1648" s="202" t="s">
        <v>2316</v>
      </c>
      <c r="D1648" s="203" t="s">
        <v>7</v>
      </c>
      <c r="E1648" s="204" t="n">
        <v>2</v>
      </c>
      <c r="F1648" s="205" t="n">
        <v>2.49</v>
      </c>
      <c r="G1648" s="205" t="n">
        <v>4.98</v>
      </c>
      <c r="H1648" s="206"/>
      <c r="I1648" s="206"/>
      <c r="J1648" s="206"/>
      <c r="K1648" s="206"/>
      <c r="L1648" s="206"/>
      <c r="M1648" s="206"/>
      <c r="N1648" s="206"/>
      <c r="O1648" s="206"/>
      <c r="P1648" s="206"/>
      <c r="Q1648" s="206"/>
      <c r="R1648" s="206"/>
      <c r="S1648" s="206"/>
      <c r="T1648" s="206"/>
      <c r="U1648" s="206"/>
      <c r="V1648" s="206"/>
      <c r="W1648" s="206"/>
      <c r="X1648" s="206"/>
      <c r="Y1648" s="206"/>
      <c r="Z1648" s="206"/>
    </row>
    <row r="1649" customFormat="false" ht="15" hidden="false" customHeight="false" outlineLevel="0" collapsed="false">
      <c r="A1649" s="202" t="s">
        <v>1043</v>
      </c>
      <c r="B1649" s="203" t="s">
        <v>2424</v>
      </c>
      <c r="C1649" s="202" t="s">
        <v>2425</v>
      </c>
      <c r="D1649" s="203" t="s">
        <v>7</v>
      </c>
      <c r="E1649" s="204" t="n">
        <v>1</v>
      </c>
      <c r="F1649" s="205" t="n">
        <v>21.06</v>
      </c>
      <c r="G1649" s="205" t="n">
        <v>21.06</v>
      </c>
      <c r="H1649" s="206"/>
      <c r="I1649" s="206"/>
      <c r="J1649" s="206"/>
      <c r="K1649" s="206"/>
      <c r="L1649" s="206"/>
      <c r="M1649" s="206"/>
      <c r="N1649" s="206"/>
      <c r="O1649" s="206"/>
      <c r="P1649" s="206"/>
      <c r="Q1649" s="206"/>
      <c r="R1649" s="206"/>
      <c r="S1649" s="206"/>
      <c r="T1649" s="206"/>
      <c r="U1649" s="206"/>
      <c r="V1649" s="206"/>
      <c r="W1649" s="206"/>
      <c r="X1649" s="206"/>
      <c r="Y1649" s="206"/>
      <c r="Z1649" s="206"/>
    </row>
    <row r="1650" customFormat="false" ht="15" hidden="false" customHeight="false" outlineLevel="0" collapsed="false">
      <c r="A1650" s="202" t="s">
        <v>1043</v>
      </c>
      <c r="B1650" s="203" t="s">
        <v>2319</v>
      </c>
      <c r="C1650" s="202" t="s">
        <v>2320</v>
      </c>
      <c r="D1650" s="203" t="s">
        <v>7</v>
      </c>
      <c r="E1650" s="204" t="n">
        <v>0.06</v>
      </c>
      <c r="F1650" s="205" t="n">
        <v>24.61</v>
      </c>
      <c r="G1650" s="205" t="n">
        <v>1.47</v>
      </c>
      <c r="H1650" s="206"/>
      <c r="I1650" s="206"/>
      <c r="J1650" s="206"/>
      <c r="K1650" s="206"/>
      <c r="L1650" s="206"/>
      <c r="M1650" s="206"/>
      <c r="N1650" s="206"/>
      <c r="O1650" s="206"/>
      <c r="P1650" s="206"/>
      <c r="Q1650" s="206"/>
      <c r="R1650" s="206"/>
      <c r="S1650" s="206"/>
      <c r="T1650" s="206"/>
      <c r="U1650" s="206"/>
      <c r="V1650" s="206"/>
      <c r="W1650" s="206"/>
      <c r="X1650" s="206"/>
      <c r="Y1650" s="206"/>
      <c r="Z1650" s="206"/>
    </row>
    <row r="1651" customFormat="false" ht="15" hidden="false" customHeight="false" outlineLevel="0" collapsed="false">
      <c r="A1651" s="193"/>
      <c r="B1651" s="194"/>
      <c r="C1651" s="193"/>
      <c r="D1651" s="193"/>
      <c r="E1651" s="195"/>
      <c r="F1651" s="196"/>
      <c r="G1651" s="196"/>
      <c r="H1651" s="206"/>
      <c r="I1651" s="206"/>
      <c r="J1651" s="206"/>
      <c r="K1651" s="206"/>
      <c r="L1651" s="206"/>
      <c r="M1651" s="206"/>
      <c r="N1651" s="206"/>
      <c r="O1651" s="206"/>
      <c r="P1651" s="206"/>
      <c r="Q1651" s="206"/>
      <c r="R1651" s="206"/>
      <c r="S1651" s="206"/>
      <c r="T1651" s="206"/>
      <c r="U1651" s="206"/>
      <c r="V1651" s="206"/>
      <c r="W1651" s="206"/>
      <c r="X1651" s="206"/>
      <c r="Y1651" s="206"/>
      <c r="Z1651" s="206"/>
    </row>
    <row r="1652" customFormat="false" ht="15" hidden="false" customHeight="false" outlineLevel="0" collapsed="false">
      <c r="A1652" s="183" t="s">
        <v>2426</v>
      </c>
      <c r="B1652" s="184" t="s">
        <v>1028</v>
      </c>
      <c r="C1652" s="183" t="s">
        <v>1029</v>
      </c>
      <c r="D1652" s="184" t="s">
        <v>1030</v>
      </c>
      <c r="E1652" s="185" t="s">
        <v>1031</v>
      </c>
      <c r="F1652" s="197" t="s">
        <v>1032</v>
      </c>
      <c r="G1652" s="197" t="s">
        <v>1033</v>
      </c>
      <c r="H1652" s="206"/>
      <c r="I1652" s="206"/>
      <c r="J1652" s="206"/>
      <c r="K1652" s="206"/>
      <c r="L1652" s="206"/>
      <c r="M1652" s="206"/>
      <c r="N1652" s="206"/>
      <c r="O1652" s="206"/>
      <c r="P1652" s="206"/>
      <c r="Q1652" s="206"/>
      <c r="R1652" s="206"/>
      <c r="S1652" s="206"/>
      <c r="T1652" s="206"/>
      <c r="U1652" s="206"/>
      <c r="V1652" s="206"/>
      <c r="W1652" s="206"/>
      <c r="X1652" s="206"/>
      <c r="Y1652" s="206"/>
      <c r="Z1652" s="206"/>
    </row>
    <row r="1653" customFormat="false" ht="15" hidden="false" customHeight="false" outlineLevel="0" collapsed="false">
      <c r="A1653" s="189" t="s">
        <v>1034</v>
      </c>
      <c r="B1653" s="190" t="s">
        <v>2427</v>
      </c>
      <c r="C1653" s="189" t="s">
        <v>2428</v>
      </c>
      <c r="D1653" s="190" t="s">
        <v>7</v>
      </c>
      <c r="E1653" s="191" t="n">
        <v>1</v>
      </c>
      <c r="F1653" s="192" t="n">
        <v>48.67</v>
      </c>
      <c r="G1653" s="192" t="n">
        <v>48.67</v>
      </c>
      <c r="H1653" s="206"/>
      <c r="I1653" s="206"/>
      <c r="J1653" s="206"/>
      <c r="K1653" s="206"/>
      <c r="L1653" s="206"/>
      <c r="M1653" s="206"/>
      <c r="N1653" s="206"/>
      <c r="O1653" s="206"/>
      <c r="P1653" s="206"/>
      <c r="Q1653" s="206"/>
      <c r="R1653" s="206"/>
      <c r="S1653" s="206"/>
      <c r="T1653" s="206"/>
      <c r="U1653" s="206"/>
      <c r="V1653" s="206"/>
      <c r="W1653" s="206"/>
      <c r="X1653" s="206"/>
      <c r="Y1653" s="206"/>
      <c r="Z1653" s="206"/>
    </row>
    <row r="1654" customFormat="false" ht="15" hidden="false" customHeight="false" outlineLevel="0" collapsed="false">
      <c r="A1654" s="198" t="s">
        <v>1040</v>
      </c>
      <c r="B1654" s="199" t="s">
        <v>1917</v>
      </c>
      <c r="C1654" s="198" t="s">
        <v>1918</v>
      </c>
      <c r="D1654" s="199" t="s">
        <v>25</v>
      </c>
      <c r="E1654" s="200" t="n">
        <v>0.33</v>
      </c>
      <c r="F1654" s="201" t="n">
        <v>17.45</v>
      </c>
      <c r="G1654" s="201" t="n">
        <v>5.75</v>
      </c>
      <c r="H1654" s="206"/>
      <c r="I1654" s="206"/>
      <c r="J1654" s="206"/>
      <c r="K1654" s="206"/>
      <c r="L1654" s="206"/>
      <c r="M1654" s="206"/>
      <c r="N1654" s="206"/>
      <c r="O1654" s="206"/>
      <c r="P1654" s="206"/>
      <c r="Q1654" s="206"/>
      <c r="R1654" s="206"/>
      <c r="S1654" s="206"/>
      <c r="T1654" s="206"/>
      <c r="U1654" s="206"/>
      <c r="V1654" s="206"/>
      <c r="W1654" s="206"/>
      <c r="X1654" s="206"/>
      <c r="Y1654" s="206"/>
      <c r="Z1654" s="206"/>
    </row>
    <row r="1655" customFormat="false" ht="15" hidden="false" customHeight="false" outlineLevel="0" collapsed="false">
      <c r="A1655" s="198" t="s">
        <v>1040</v>
      </c>
      <c r="B1655" s="199" t="s">
        <v>1812</v>
      </c>
      <c r="C1655" s="198" t="s">
        <v>1813</v>
      </c>
      <c r="D1655" s="199" t="s">
        <v>25</v>
      </c>
      <c r="E1655" s="200" t="n">
        <v>0.33</v>
      </c>
      <c r="F1655" s="201" t="n">
        <v>21.76</v>
      </c>
      <c r="G1655" s="201" t="n">
        <v>7.18</v>
      </c>
      <c r="H1655" s="206"/>
      <c r="I1655" s="206"/>
      <c r="J1655" s="206"/>
      <c r="K1655" s="206"/>
      <c r="L1655" s="206"/>
      <c r="M1655" s="206"/>
      <c r="N1655" s="206"/>
      <c r="O1655" s="206"/>
      <c r="P1655" s="206"/>
      <c r="Q1655" s="206"/>
      <c r="R1655" s="206"/>
      <c r="S1655" s="206"/>
      <c r="T1655" s="206"/>
      <c r="U1655" s="206"/>
      <c r="V1655" s="206"/>
      <c r="W1655" s="206"/>
      <c r="X1655" s="206"/>
      <c r="Y1655" s="206"/>
      <c r="Z1655" s="206"/>
    </row>
    <row r="1656" customFormat="false" ht="15" hidden="false" customHeight="false" outlineLevel="0" collapsed="false">
      <c r="A1656" s="202" t="s">
        <v>1043</v>
      </c>
      <c r="B1656" s="203" t="s">
        <v>2353</v>
      </c>
      <c r="C1656" s="202" t="s">
        <v>2354</v>
      </c>
      <c r="D1656" s="203" t="s">
        <v>7</v>
      </c>
      <c r="E1656" s="204" t="n">
        <v>2</v>
      </c>
      <c r="F1656" s="205" t="n">
        <v>3</v>
      </c>
      <c r="G1656" s="205" t="n">
        <v>6</v>
      </c>
      <c r="H1656" s="206"/>
      <c r="I1656" s="206"/>
      <c r="J1656" s="206"/>
      <c r="K1656" s="206"/>
      <c r="L1656" s="206"/>
      <c r="M1656" s="206"/>
      <c r="N1656" s="206"/>
      <c r="O1656" s="206"/>
      <c r="P1656" s="206"/>
      <c r="Q1656" s="206"/>
      <c r="R1656" s="206"/>
      <c r="S1656" s="206"/>
      <c r="T1656" s="206"/>
      <c r="U1656" s="206"/>
      <c r="V1656" s="206"/>
      <c r="W1656" s="206"/>
      <c r="X1656" s="206"/>
      <c r="Y1656" s="206"/>
      <c r="Z1656" s="206"/>
    </row>
    <row r="1657" customFormat="false" ht="15" hidden="false" customHeight="false" outlineLevel="0" collapsed="false">
      <c r="A1657" s="202" t="s">
        <v>1043</v>
      </c>
      <c r="B1657" s="203" t="s">
        <v>2429</v>
      </c>
      <c r="C1657" s="202" t="s">
        <v>2430</v>
      </c>
      <c r="D1657" s="203" t="s">
        <v>7</v>
      </c>
      <c r="E1657" s="204" t="n">
        <v>1</v>
      </c>
      <c r="F1657" s="205" t="n">
        <v>27.48</v>
      </c>
      <c r="G1657" s="205" t="n">
        <v>27.48</v>
      </c>
      <c r="H1657" s="206"/>
      <c r="I1657" s="206"/>
      <c r="J1657" s="206"/>
      <c r="K1657" s="206"/>
      <c r="L1657" s="206"/>
      <c r="M1657" s="206"/>
      <c r="N1657" s="206"/>
      <c r="O1657" s="206"/>
      <c r="P1657" s="206"/>
      <c r="Q1657" s="206"/>
      <c r="R1657" s="206"/>
      <c r="S1657" s="206"/>
      <c r="T1657" s="206"/>
      <c r="U1657" s="206"/>
      <c r="V1657" s="206"/>
      <c r="W1657" s="206"/>
      <c r="X1657" s="206"/>
      <c r="Y1657" s="206"/>
      <c r="Z1657" s="206"/>
    </row>
    <row r="1658" customFormat="false" ht="15" hidden="false" customHeight="false" outlineLevel="0" collapsed="false">
      <c r="A1658" s="202" t="s">
        <v>1043</v>
      </c>
      <c r="B1658" s="203" t="s">
        <v>2319</v>
      </c>
      <c r="C1658" s="202" t="s">
        <v>2320</v>
      </c>
      <c r="D1658" s="203" t="s">
        <v>7</v>
      </c>
      <c r="E1658" s="204" t="n">
        <v>0.092</v>
      </c>
      <c r="F1658" s="205" t="n">
        <v>24.61</v>
      </c>
      <c r="G1658" s="205" t="n">
        <v>2.26</v>
      </c>
      <c r="H1658" s="206"/>
      <c r="I1658" s="206"/>
      <c r="J1658" s="206"/>
      <c r="K1658" s="206"/>
      <c r="L1658" s="206"/>
      <c r="M1658" s="206"/>
      <c r="N1658" s="206"/>
      <c r="O1658" s="206"/>
      <c r="P1658" s="206"/>
      <c r="Q1658" s="206"/>
      <c r="R1658" s="206"/>
      <c r="S1658" s="206"/>
      <c r="T1658" s="206"/>
      <c r="U1658" s="206"/>
      <c r="V1658" s="206"/>
      <c r="W1658" s="206"/>
      <c r="X1658" s="206"/>
      <c r="Y1658" s="206"/>
      <c r="Z1658" s="206"/>
    </row>
    <row r="1659" customFormat="false" ht="15" hidden="false" customHeight="false" outlineLevel="0" collapsed="false">
      <c r="A1659" s="193"/>
      <c r="B1659" s="194"/>
      <c r="C1659" s="193"/>
      <c r="D1659" s="193"/>
      <c r="E1659" s="195"/>
      <c r="F1659" s="196"/>
      <c r="G1659" s="196"/>
      <c r="H1659" s="206"/>
      <c r="I1659" s="206"/>
      <c r="J1659" s="206"/>
      <c r="K1659" s="206"/>
      <c r="L1659" s="206"/>
      <c r="M1659" s="206"/>
      <c r="N1659" s="206"/>
      <c r="O1659" s="206"/>
      <c r="P1659" s="206"/>
      <c r="Q1659" s="206"/>
      <c r="R1659" s="206"/>
      <c r="S1659" s="206"/>
      <c r="T1659" s="206"/>
      <c r="U1659" s="206"/>
      <c r="V1659" s="206"/>
      <c r="W1659" s="206"/>
      <c r="X1659" s="206"/>
      <c r="Y1659" s="206"/>
      <c r="Z1659" s="206"/>
    </row>
    <row r="1660" customFormat="false" ht="15" hidden="false" customHeight="false" outlineLevel="0" collapsed="false">
      <c r="A1660" s="183" t="s">
        <v>2431</v>
      </c>
      <c r="B1660" s="184" t="s">
        <v>1028</v>
      </c>
      <c r="C1660" s="183" t="s">
        <v>1029</v>
      </c>
      <c r="D1660" s="184" t="s">
        <v>1030</v>
      </c>
      <c r="E1660" s="185" t="s">
        <v>1031</v>
      </c>
      <c r="F1660" s="197" t="s">
        <v>1032</v>
      </c>
      <c r="G1660" s="197" t="s">
        <v>1033</v>
      </c>
      <c r="H1660" s="206"/>
      <c r="I1660" s="206"/>
      <c r="J1660" s="206"/>
      <c r="K1660" s="206"/>
      <c r="L1660" s="206"/>
      <c r="M1660" s="206"/>
      <c r="N1660" s="206"/>
      <c r="O1660" s="206"/>
      <c r="P1660" s="206"/>
      <c r="Q1660" s="206"/>
      <c r="R1660" s="206"/>
      <c r="S1660" s="206"/>
      <c r="T1660" s="206"/>
      <c r="U1660" s="206"/>
      <c r="V1660" s="206"/>
      <c r="W1660" s="206"/>
      <c r="X1660" s="206"/>
      <c r="Y1660" s="206"/>
      <c r="Z1660" s="206"/>
    </row>
    <row r="1661" customFormat="false" ht="15" hidden="false" customHeight="false" outlineLevel="0" collapsed="false">
      <c r="A1661" s="189" t="s">
        <v>1034</v>
      </c>
      <c r="B1661" s="190" t="s">
        <v>2432</v>
      </c>
      <c r="C1661" s="189" t="s">
        <v>569</v>
      </c>
      <c r="D1661" s="190" t="s">
        <v>7</v>
      </c>
      <c r="E1661" s="191" t="n">
        <v>1</v>
      </c>
      <c r="F1661" s="192" t="n">
        <v>69.67</v>
      </c>
      <c r="G1661" s="192" t="n">
        <v>69.67</v>
      </c>
      <c r="H1661" s="206"/>
      <c r="I1661" s="206"/>
      <c r="J1661" s="206"/>
      <c r="K1661" s="206"/>
      <c r="L1661" s="206"/>
      <c r="M1661" s="206"/>
      <c r="N1661" s="206"/>
      <c r="O1661" s="206"/>
      <c r="P1661" s="206"/>
      <c r="Q1661" s="206"/>
      <c r="R1661" s="206"/>
      <c r="S1661" s="206"/>
      <c r="T1661" s="206"/>
      <c r="U1661" s="206"/>
      <c r="V1661" s="206"/>
      <c r="W1661" s="206"/>
      <c r="X1661" s="206"/>
      <c r="Y1661" s="206"/>
      <c r="Z1661" s="206"/>
    </row>
    <row r="1662" customFormat="false" ht="15" hidden="false" customHeight="false" outlineLevel="0" collapsed="false">
      <c r="A1662" s="198" t="s">
        <v>1040</v>
      </c>
      <c r="B1662" s="199" t="s">
        <v>1917</v>
      </c>
      <c r="C1662" s="198" t="s">
        <v>1918</v>
      </c>
      <c r="D1662" s="199" t="s">
        <v>25</v>
      </c>
      <c r="E1662" s="200" t="n">
        <v>0.25</v>
      </c>
      <c r="F1662" s="201" t="n">
        <v>17.45</v>
      </c>
      <c r="G1662" s="201" t="n">
        <v>4.36</v>
      </c>
      <c r="H1662" s="206"/>
      <c r="I1662" s="206"/>
      <c r="J1662" s="206"/>
      <c r="K1662" s="206"/>
      <c r="L1662" s="206"/>
      <c r="M1662" s="206"/>
      <c r="N1662" s="206"/>
      <c r="O1662" s="206"/>
      <c r="P1662" s="206"/>
      <c r="Q1662" s="206"/>
      <c r="R1662" s="206"/>
      <c r="S1662" s="206"/>
      <c r="T1662" s="206"/>
      <c r="U1662" s="206"/>
      <c r="V1662" s="206"/>
      <c r="W1662" s="206"/>
      <c r="X1662" s="206"/>
      <c r="Y1662" s="206"/>
      <c r="Z1662" s="206"/>
    </row>
    <row r="1663" customFormat="false" ht="15" hidden="false" customHeight="false" outlineLevel="0" collapsed="false">
      <c r="A1663" s="198" t="s">
        <v>1040</v>
      </c>
      <c r="B1663" s="199" t="s">
        <v>1812</v>
      </c>
      <c r="C1663" s="198" t="s">
        <v>1813</v>
      </c>
      <c r="D1663" s="199" t="s">
        <v>25</v>
      </c>
      <c r="E1663" s="200" t="n">
        <v>0.25</v>
      </c>
      <c r="F1663" s="201" t="n">
        <v>21.76</v>
      </c>
      <c r="G1663" s="201" t="n">
        <v>5.44</v>
      </c>
      <c r="H1663" s="206"/>
      <c r="I1663" s="206"/>
      <c r="J1663" s="206"/>
      <c r="K1663" s="206"/>
      <c r="L1663" s="206"/>
      <c r="M1663" s="206"/>
      <c r="N1663" s="206"/>
      <c r="O1663" s="206"/>
      <c r="P1663" s="206"/>
      <c r="Q1663" s="206"/>
      <c r="R1663" s="206"/>
      <c r="S1663" s="206"/>
      <c r="T1663" s="206"/>
      <c r="U1663" s="206"/>
      <c r="V1663" s="206"/>
      <c r="W1663" s="206"/>
      <c r="X1663" s="206"/>
      <c r="Y1663" s="206"/>
      <c r="Z1663" s="206"/>
    </row>
    <row r="1664" customFormat="false" ht="15" hidden="false" customHeight="false" outlineLevel="0" collapsed="false">
      <c r="A1664" s="202" t="s">
        <v>1043</v>
      </c>
      <c r="B1664" s="203" t="s">
        <v>2353</v>
      </c>
      <c r="C1664" s="202" t="s">
        <v>2354</v>
      </c>
      <c r="D1664" s="203" t="s">
        <v>7</v>
      </c>
      <c r="E1664" s="204" t="n">
        <v>1</v>
      </c>
      <c r="F1664" s="205" t="n">
        <v>3</v>
      </c>
      <c r="G1664" s="205" t="n">
        <v>3</v>
      </c>
      <c r="H1664" s="206"/>
      <c r="I1664" s="206"/>
      <c r="J1664" s="206"/>
      <c r="K1664" s="206"/>
      <c r="L1664" s="206"/>
      <c r="M1664" s="206"/>
      <c r="N1664" s="206"/>
      <c r="O1664" s="206"/>
      <c r="P1664" s="206"/>
      <c r="Q1664" s="206"/>
      <c r="R1664" s="206"/>
      <c r="S1664" s="206"/>
      <c r="T1664" s="206"/>
      <c r="U1664" s="206"/>
      <c r="V1664" s="206"/>
      <c r="W1664" s="206"/>
      <c r="X1664" s="206"/>
      <c r="Y1664" s="206"/>
      <c r="Z1664" s="206"/>
    </row>
    <row r="1665" customFormat="false" ht="15" hidden="false" customHeight="false" outlineLevel="0" collapsed="false">
      <c r="A1665" s="202" t="s">
        <v>1043</v>
      </c>
      <c r="B1665" s="203" t="s">
        <v>2315</v>
      </c>
      <c r="C1665" s="202" t="s">
        <v>2316</v>
      </c>
      <c r="D1665" s="203" t="s">
        <v>7</v>
      </c>
      <c r="E1665" s="204" t="n">
        <v>1</v>
      </c>
      <c r="F1665" s="205" t="n">
        <v>2.49</v>
      </c>
      <c r="G1665" s="205" t="n">
        <v>2.49</v>
      </c>
      <c r="H1665" s="206"/>
      <c r="I1665" s="206"/>
      <c r="J1665" s="206"/>
      <c r="K1665" s="206"/>
      <c r="L1665" s="206"/>
      <c r="M1665" s="206"/>
      <c r="N1665" s="206"/>
      <c r="O1665" s="206"/>
      <c r="P1665" s="206"/>
      <c r="Q1665" s="206"/>
      <c r="R1665" s="206"/>
      <c r="S1665" s="206"/>
      <c r="T1665" s="206"/>
      <c r="U1665" s="206"/>
      <c r="V1665" s="206"/>
      <c r="W1665" s="206"/>
      <c r="X1665" s="206"/>
      <c r="Y1665" s="206"/>
      <c r="Z1665" s="206"/>
    </row>
    <row r="1666" customFormat="false" ht="15" hidden="false" customHeight="false" outlineLevel="0" collapsed="false">
      <c r="A1666" s="202" t="s">
        <v>1043</v>
      </c>
      <c r="B1666" s="203" t="s">
        <v>2433</v>
      </c>
      <c r="C1666" s="202" t="s">
        <v>2434</v>
      </c>
      <c r="D1666" s="203" t="s">
        <v>7</v>
      </c>
      <c r="E1666" s="204" t="n">
        <v>1</v>
      </c>
      <c r="F1666" s="205" t="n">
        <v>29.77</v>
      </c>
      <c r="G1666" s="205" t="n">
        <v>29.77</v>
      </c>
      <c r="H1666" s="206"/>
      <c r="I1666" s="206"/>
      <c r="J1666" s="206"/>
      <c r="K1666" s="206"/>
      <c r="L1666" s="206"/>
      <c r="M1666" s="206"/>
      <c r="N1666" s="206"/>
      <c r="O1666" s="206"/>
      <c r="P1666" s="206"/>
      <c r="Q1666" s="206"/>
      <c r="R1666" s="206"/>
      <c r="S1666" s="206"/>
      <c r="T1666" s="206"/>
      <c r="U1666" s="206"/>
      <c r="V1666" s="206"/>
      <c r="W1666" s="206"/>
      <c r="X1666" s="206"/>
      <c r="Y1666" s="206"/>
      <c r="Z1666" s="206"/>
    </row>
    <row r="1667" customFormat="false" ht="15" hidden="false" customHeight="false" outlineLevel="0" collapsed="false">
      <c r="A1667" s="202" t="s">
        <v>1043</v>
      </c>
      <c r="B1667" s="203" t="s">
        <v>2319</v>
      </c>
      <c r="C1667" s="202" t="s">
        <v>2320</v>
      </c>
      <c r="D1667" s="203" t="s">
        <v>7</v>
      </c>
      <c r="E1667" s="204" t="n">
        <v>1</v>
      </c>
      <c r="F1667" s="205" t="n">
        <v>24.61</v>
      </c>
      <c r="G1667" s="205" t="n">
        <v>24.61</v>
      </c>
      <c r="H1667" s="206"/>
      <c r="I1667" s="206"/>
      <c r="J1667" s="206"/>
      <c r="K1667" s="206"/>
      <c r="L1667" s="206"/>
      <c r="M1667" s="206"/>
      <c r="N1667" s="206"/>
      <c r="O1667" s="206"/>
      <c r="P1667" s="206"/>
      <c r="Q1667" s="206"/>
      <c r="R1667" s="206"/>
      <c r="S1667" s="206"/>
      <c r="T1667" s="206"/>
      <c r="U1667" s="206"/>
      <c r="V1667" s="206"/>
      <c r="W1667" s="206"/>
      <c r="X1667" s="206"/>
      <c r="Y1667" s="206"/>
      <c r="Z1667" s="206"/>
    </row>
    <row r="1668" customFormat="false" ht="15" hidden="false" customHeight="false" outlineLevel="0" collapsed="false">
      <c r="A1668" s="193"/>
      <c r="B1668" s="194"/>
      <c r="C1668" s="193"/>
      <c r="D1668" s="193"/>
      <c r="E1668" s="195"/>
      <c r="F1668" s="196"/>
      <c r="G1668" s="196"/>
      <c r="H1668" s="206"/>
      <c r="I1668" s="206"/>
      <c r="J1668" s="206"/>
      <c r="K1668" s="206"/>
      <c r="L1668" s="206"/>
      <c r="M1668" s="206"/>
      <c r="N1668" s="206"/>
      <c r="O1668" s="206"/>
      <c r="P1668" s="206"/>
      <c r="Q1668" s="206"/>
      <c r="R1668" s="206"/>
      <c r="S1668" s="206"/>
      <c r="T1668" s="206"/>
      <c r="U1668" s="206"/>
      <c r="V1668" s="206"/>
      <c r="W1668" s="206"/>
      <c r="X1668" s="206"/>
      <c r="Y1668" s="206"/>
      <c r="Z1668" s="206"/>
    </row>
    <row r="1669" customFormat="false" ht="15" hidden="false" customHeight="false" outlineLevel="0" collapsed="false">
      <c r="A1669" s="183" t="s">
        <v>2435</v>
      </c>
      <c r="B1669" s="184" t="s">
        <v>1028</v>
      </c>
      <c r="C1669" s="183" t="s">
        <v>1029</v>
      </c>
      <c r="D1669" s="184" t="s">
        <v>1030</v>
      </c>
      <c r="E1669" s="185" t="s">
        <v>1031</v>
      </c>
      <c r="F1669" s="197" t="s">
        <v>1032</v>
      </c>
      <c r="G1669" s="197" t="s">
        <v>1033</v>
      </c>
      <c r="H1669" s="206"/>
      <c r="I1669" s="206"/>
      <c r="J1669" s="206"/>
      <c r="K1669" s="206"/>
      <c r="L1669" s="206"/>
      <c r="M1669" s="206"/>
      <c r="N1669" s="206"/>
      <c r="O1669" s="206"/>
      <c r="P1669" s="206"/>
      <c r="Q1669" s="206"/>
      <c r="R1669" s="206"/>
      <c r="S1669" s="206"/>
      <c r="T1669" s="206"/>
      <c r="U1669" s="206"/>
      <c r="V1669" s="206"/>
      <c r="W1669" s="206"/>
      <c r="X1669" s="206"/>
      <c r="Y1669" s="206"/>
      <c r="Z1669" s="206"/>
    </row>
    <row r="1670" customFormat="false" ht="15" hidden="false" customHeight="false" outlineLevel="0" collapsed="false">
      <c r="A1670" s="189" t="s">
        <v>1034</v>
      </c>
      <c r="B1670" s="190" t="s">
        <v>2436</v>
      </c>
      <c r="C1670" s="189" t="s">
        <v>572</v>
      </c>
      <c r="D1670" s="190" t="s">
        <v>7</v>
      </c>
      <c r="E1670" s="191" t="n">
        <v>1</v>
      </c>
      <c r="F1670" s="192" t="n">
        <v>36.62</v>
      </c>
      <c r="G1670" s="192" t="n">
        <v>36.62</v>
      </c>
      <c r="H1670" s="206"/>
      <c r="I1670" s="206"/>
      <c r="J1670" s="206"/>
      <c r="K1670" s="206"/>
      <c r="L1670" s="206"/>
      <c r="M1670" s="206"/>
      <c r="N1670" s="206"/>
      <c r="O1670" s="206"/>
      <c r="P1670" s="206"/>
      <c r="Q1670" s="206"/>
      <c r="R1670" s="206"/>
      <c r="S1670" s="206"/>
      <c r="T1670" s="206"/>
      <c r="U1670" s="206"/>
      <c r="V1670" s="206"/>
      <c r="W1670" s="206"/>
      <c r="X1670" s="206"/>
      <c r="Y1670" s="206"/>
      <c r="Z1670" s="206"/>
    </row>
    <row r="1671" customFormat="false" ht="15" hidden="false" customHeight="false" outlineLevel="0" collapsed="false">
      <c r="A1671" s="198" t="s">
        <v>1040</v>
      </c>
      <c r="B1671" s="199" t="s">
        <v>1917</v>
      </c>
      <c r="C1671" s="198" t="s">
        <v>1918</v>
      </c>
      <c r="D1671" s="199" t="s">
        <v>25</v>
      </c>
      <c r="E1671" s="200" t="n">
        <v>0.25</v>
      </c>
      <c r="F1671" s="201" t="n">
        <v>17.45</v>
      </c>
      <c r="G1671" s="201" t="n">
        <v>4.36</v>
      </c>
      <c r="H1671" s="206"/>
      <c r="I1671" s="206"/>
      <c r="J1671" s="206"/>
      <c r="K1671" s="206"/>
      <c r="L1671" s="206"/>
      <c r="M1671" s="206"/>
      <c r="N1671" s="206"/>
      <c r="O1671" s="206"/>
      <c r="P1671" s="206"/>
      <c r="Q1671" s="206"/>
      <c r="R1671" s="206"/>
      <c r="S1671" s="206"/>
      <c r="T1671" s="206"/>
      <c r="U1671" s="206"/>
      <c r="V1671" s="206"/>
      <c r="W1671" s="206"/>
      <c r="X1671" s="206"/>
      <c r="Y1671" s="206"/>
      <c r="Z1671" s="206"/>
    </row>
    <row r="1672" customFormat="false" ht="15" hidden="false" customHeight="false" outlineLevel="0" collapsed="false">
      <c r="A1672" s="198" t="s">
        <v>1040</v>
      </c>
      <c r="B1672" s="199" t="s">
        <v>1812</v>
      </c>
      <c r="C1672" s="198" t="s">
        <v>1813</v>
      </c>
      <c r="D1672" s="199" t="s">
        <v>25</v>
      </c>
      <c r="E1672" s="200" t="n">
        <v>0.25</v>
      </c>
      <c r="F1672" s="201" t="n">
        <v>21.76</v>
      </c>
      <c r="G1672" s="201" t="n">
        <v>5.44</v>
      </c>
      <c r="H1672" s="206"/>
      <c r="I1672" s="206"/>
      <c r="J1672" s="206"/>
      <c r="K1672" s="206"/>
      <c r="L1672" s="206"/>
      <c r="M1672" s="206"/>
      <c r="N1672" s="206"/>
      <c r="O1672" s="206"/>
      <c r="P1672" s="206"/>
      <c r="Q1672" s="206"/>
      <c r="R1672" s="206"/>
      <c r="S1672" s="206"/>
      <c r="T1672" s="206"/>
      <c r="U1672" s="206"/>
      <c r="V1672" s="206"/>
      <c r="W1672" s="206"/>
      <c r="X1672" s="206"/>
      <c r="Y1672" s="206"/>
      <c r="Z1672" s="206"/>
    </row>
    <row r="1673" customFormat="false" ht="15" hidden="false" customHeight="false" outlineLevel="0" collapsed="false">
      <c r="A1673" s="202" t="s">
        <v>1043</v>
      </c>
      <c r="B1673" s="203" t="s">
        <v>2353</v>
      </c>
      <c r="C1673" s="202" t="s">
        <v>2354</v>
      </c>
      <c r="D1673" s="203" t="s">
        <v>7</v>
      </c>
      <c r="E1673" s="204" t="n">
        <v>1</v>
      </c>
      <c r="F1673" s="205" t="n">
        <v>3</v>
      </c>
      <c r="G1673" s="205" t="n">
        <v>3</v>
      </c>
      <c r="H1673" s="206"/>
      <c r="I1673" s="206"/>
      <c r="J1673" s="206"/>
      <c r="K1673" s="206"/>
      <c r="L1673" s="206"/>
      <c r="M1673" s="206"/>
      <c r="N1673" s="206"/>
      <c r="O1673" s="206"/>
      <c r="P1673" s="206"/>
      <c r="Q1673" s="206"/>
      <c r="R1673" s="206"/>
      <c r="S1673" s="206"/>
      <c r="T1673" s="206"/>
      <c r="U1673" s="206"/>
      <c r="V1673" s="206"/>
      <c r="W1673" s="206"/>
      <c r="X1673" s="206"/>
      <c r="Y1673" s="206"/>
      <c r="Z1673" s="206"/>
    </row>
    <row r="1674" customFormat="false" ht="15" hidden="false" customHeight="false" outlineLevel="0" collapsed="false">
      <c r="A1674" s="202" t="s">
        <v>1043</v>
      </c>
      <c r="B1674" s="203" t="s">
        <v>2341</v>
      </c>
      <c r="C1674" s="202" t="s">
        <v>2342</v>
      </c>
      <c r="D1674" s="203" t="s">
        <v>7</v>
      </c>
      <c r="E1674" s="204" t="n">
        <v>1</v>
      </c>
      <c r="F1674" s="205" t="n">
        <v>1.69</v>
      </c>
      <c r="G1674" s="205" t="n">
        <v>1.69</v>
      </c>
      <c r="H1674" s="206"/>
      <c r="I1674" s="206"/>
      <c r="J1674" s="206"/>
      <c r="K1674" s="206"/>
      <c r="L1674" s="206"/>
      <c r="M1674" s="206"/>
      <c r="N1674" s="206"/>
      <c r="O1674" s="206"/>
      <c r="P1674" s="206"/>
      <c r="Q1674" s="206"/>
      <c r="R1674" s="206"/>
      <c r="S1674" s="206"/>
      <c r="T1674" s="206"/>
      <c r="U1674" s="206"/>
      <c r="V1674" s="206"/>
      <c r="W1674" s="206"/>
      <c r="X1674" s="206"/>
      <c r="Y1674" s="206"/>
      <c r="Z1674" s="206"/>
    </row>
    <row r="1675" customFormat="false" ht="15" hidden="false" customHeight="false" outlineLevel="0" collapsed="false">
      <c r="A1675" s="202" t="s">
        <v>1043</v>
      </c>
      <c r="B1675" s="203" t="s">
        <v>2437</v>
      </c>
      <c r="C1675" s="202" t="s">
        <v>2438</v>
      </c>
      <c r="D1675" s="203" t="s">
        <v>7</v>
      </c>
      <c r="E1675" s="204" t="n">
        <v>1</v>
      </c>
      <c r="F1675" s="205" t="n">
        <v>20.66</v>
      </c>
      <c r="G1675" s="205" t="n">
        <v>20.66</v>
      </c>
      <c r="H1675" s="206"/>
      <c r="I1675" s="206"/>
      <c r="J1675" s="206"/>
      <c r="K1675" s="206"/>
      <c r="L1675" s="206"/>
      <c r="M1675" s="206"/>
      <c r="N1675" s="206"/>
      <c r="O1675" s="206"/>
      <c r="P1675" s="206"/>
      <c r="Q1675" s="206"/>
      <c r="R1675" s="206"/>
      <c r="S1675" s="206"/>
      <c r="T1675" s="206"/>
      <c r="U1675" s="206"/>
      <c r="V1675" s="206"/>
      <c r="W1675" s="206"/>
      <c r="X1675" s="206"/>
      <c r="Y1675" s="206"/>
      <c r="Z1675" s="206"/>
    </row>
    <row r="1676" customFormat="false" ht="15" hidden="false" customHeight="false" outlineLevel="0" collapsed="false">
      <c r="A1676" s="202" t="s">
        <v>1043</v>
      </c>
      <c r="B1676" s="203" t="s">
        <v>2319</v>
      </c>
      <c r="C1676" s="202" t="s">
        <v>2320</v>
      </c>
      <c r="D1676" s="203" t="s">
        <v>7</v>
      </c>
      <c r="E1676" s="204" t="n">
        <v>0.06</v>
      </c>
      <c r="F1676" s="205" t="n">
        <v>24.61</v>
      </c>
      <c r="G1676" s="205" t="n">
        <v>1.47</v>
      </c>
      <c r="H1676" s="206"/>
      <c r="I1676" s="206"/>
      <c r="J1676" s="206"/>
      <c r="K1676" s="206"/>
      <c r="L1676" s="206"/>
      <c r="M1676" s="206"/>
      <c r="N1676" s="206"/>
      <c r="O1676" s="206"/>
      <c r="P1676" s="206"/>
      <c r="Q1676" s="206"/>
      <c r="R1676" s="206"/>
      <c r="S1676" s="206"/>
      <c r="T1676" s="206"/>
      <c r="U1676" s="206"/>
      <c r="V1676" s="206"/>
      <c r="W1676" s="206"/>
      <c r="X1676" s="206"/>
      <c r="Y1676" s="206"/>
      <c r="Z1676" s="206"/>
    </row>
    <row r="1677" customFormat="false" ht="15" hidden="false" customHeight="false" outlineLevel="0" collapsed="false">
      <c r="A1677" s="193"/>
      <c r="B1677" s="194"/>
      <c r="C1677" s="193"/>
      <c r="D1677" s="193"/>
      <c r="E1677" s="195"/>
      <c r="F1677" s="196"/>
      <c r="G1677" s="196"/>
      <c r="H1677" s="206"/>
      <c r="I1677" s="206"/>
      <c r="J1677" s="206"/>
      <c r="K1677" s="206"/>
      <c r="L1677" s="206"/>
      <c r="M1677" s="206"/>
      <c r="N1677" s="206"/>
      <c r="O1677" s="206"/>
      <c r="P1677" s="206"/>
      <c r="Q1677" s="206"/>
      <c r="R1677" s="206"/>
      <c r="S1677" s="206"/>
      <c r="T1677" s="206"/>
      <c r="U1677" s="206"/>
      <c r="V1677" s="206"/>
      <c r="W1677" s="206"/>
      <c r="X1677" s="206"/>
      <c r="Y1677" s="206"/>
      <c r="Z1677" s="206"/>
    </row>
    <row r="1678" customFormat="false" ht="15" hidden="false" customHeight="false" outlineLevel="0" collapsed="false">
      <c r="A1678" s="183" t="s">
        <v>2439</v>
      </c>
      <c r="B1678" s="184" t="s">
        <v>1028</v>
      </c>
      <c r="C1678" s="183" t="s">
        <v>1029</v>
      </c>
      <c r="D1678" s="184" t="s">
        <v>1030</v>
      </c>
      <c r="E1678" s="185" t="s">
        <v>1031</v>
      </c>
      <c r="F1678" s="197" t="s">
        <v>1032</v>
      </c>
      <c r="G1678" s="197" t="s">
        <v>1033</v>
      </c>
      <c r="H1678" s="206"/>
      <c r="I1678" s="206"/>
      <c r="J1678" s="206"/>
      <c r="K1678" s="206"/>
      <c r="L1678" s="206"/>
      <c r="M1678" s="206"/>
      <c r="N1678" s="206"/>
      <c r="O1678" s="206"/>
      <c r="P1678" s="206"/>
      <c r="Q1678" s="206"/>
      <c r="R1678" s="206"/>
      <c r="S1678" s="206"/>
      <c r="T1678" s="206"/>
      <c r="U1678" s="206"/>
      <c r="V1678" s="206"/>
      <c r="W1678" s="206"/>
      <c r="X1678" s="206"/>
      <c r="Y1678" s="206"/>
      <c r="Z1678" s="206"/>
    </row>
    <row r="1679" customFormat="false" ht="15" hidden="false" customHeight="false" outlineLevel="0" collapsed="false">
      <c r="A1679" s="189" t="s">
        <v>1034</v>
      </c>
      <c r="B1679" s="190" t="s">
        <v>2440</v>
      </c>
      <c r="C1679" s="189" t="s">
        <v>575</v>
      </c>
      <c r="D1679" s="190" t="s">
        <v>7</v>
      </c>
      <c r="E1679" s="191" t="n">
        <v>1</v>
      </c>
      <c r="F1679" s="192" t="n">
        <v>32</v>
      </c>
      <c r="G1679" s="192" t="n">
        <v>32</v>
      </c>
      <c r="H1679" s="206"/>
      <c r="I1679" s="206"/>
      <c r="J1679" s="206"/>
      <c r="K1679" s="206"/>
      <c r="L1679" s="206"/>
      <c r="M1679" s="206"/>
      <c r="N1679" s="206"/>
      <c r="O1679" s="206"/>
      <c r="P1679" s="206"/>
      <c r="Q1679" s="206"/>
      <c r="R1679" s="206"/>
      <c r="S1679" s="206"/>
      <c r="T1679" s="206"/>
      <c r="U1679" s="206"/>
      <c r="V1679" s="206"/>
      <c r="W1679" s="206"/>
      <c r="X1679" s="206"/>
      <c r="Y1679" s="206"/>
      <c r="Z1679" s="206"/>
    </row>
    <row r="1680" customFormat="false" ht="15" hidden="false" customHeight="false" outlineLevel="0" collapsed="false">
      <c r="A1680" s="198" t="s">
        <v>1040</v>
      </c>
      <c r="B1680" s="199" t="s">
        <v>1917</v>
      </c>
      <c r="C1680" s="198" t="s">
        <v>1918</v>
      </c>
      <c r="D1680" s="199" t="s">
        <v>25</v>
      </c>
      <c r="E1680" s="200" t="n">
        <v>0.25</v>
      </c>
      <c r="F1680" s="201" t="n">
        <v>17.45</v>
      </c>
      <c r="G1680" s="201" t="n">
        <v>4.36</v>
      </c>
      <c r="H1680" s="206"/>
      <c r="I1680" s="206"/>
      <c r="J1680" s="206"/>
      <c r="K1680" s="206"/>
      <c r="L1680" s="206"/>
      <c r="M1680" s="206"/>
      <c r="N1680" s="206"/>
      <c r="O1680" s="206"/>
      <c r="P1680" s="206"/>
      <c r="Q1680" s="206"/>
      <c r="R1680" s="206"/>
      <c r="S1680" s="206"/>
      <c r="T1680" s="206"/>
      <c r="U1680" s="206"/>
      <c r="V1680" s="206"/>
      <c r="W1680" s="206"/>
      <c r="X1680" s="206"/>
      <c r="Y1680" s="206"/>
      <c r="Z1680" s="206"/>
    </row>
    <row r="1681" customFormat="false" ht="15" hidden="false" customHeight="false" outlineLevel="0" collapsed="false">
      <c r="A1681" s="198" t="s">
        <v>1040</v>
      </c>
      <c r="B1681" s="199" t="s">
        <v>1812</v>
      </c>
      <c r="C1681" s="198" t="s">
        <v>1813</v>
      </c>
      <c r="D1681" s="199" t="s">
        <v>25</v>
      </c>
      <c r="E1681" s="200" t="n">
        <v>0.25</v>
      </c>
      <c r="F1681" s="201" t="n">
        <v>21.76</v>
      </c>
      <c r="G1681" s="201" t="n">
        <v>5.44</v>
      </c>
      <c r="H1681" s="206"/>
      <c r="I1681" s="206"/>
      <c r="J1681" s="206"/>
      <c r="K1681" s="206"/>
      <c r="L1681" s="206"/>
      <c r="M1681" s="206"/>
      <c r="N1681" s="206"/>
      <c r="O1681" s="206"/>
      <c r="P1681" s="206"/>
      <c r="Q1681" s="206"/>
      <c r="R1681" s="206"/>
      <c r="S1681" s="206"/>
      <c r="T1681" s="206"/>
      <c r="U1681" s="206"/>
      <c r="V1681" s="206"/>
      <c r="W1681" s="206"/>
      <c r="X1681" s="206"/>
      <c r="Y1681" s="206"/>
      <c r="Z1681" s="206"/>
    </row>
    <row r="1682" customFormat="false" ht="15" hidden="false" customHeight="false" outlineLevel="0" collapsed="false">
      <c r="A1682" s="202" t="s">
        <v>1043</v>
      </c>
      <c r="B1682" s="203" t="s">
        <v>2315</v>
      </c>
      <c r="C1682" s="202" t="s">
        <v>2316</v>
      </c>
      <c r="D1682" s="203" t="s">
        <v>7</v>
      </c>
      <c r="E1682" s="204" t="n">
        <v>1</v>
      </c>
      <c r="F1682" s="205" t="n">
        <v>2.49</v>
      </c>
      <c r="G1682" s="205" t="n">
        <v>2.49</v>
      </c>
      <c r="H1682" s="206"/>
      <c r="I1682" s="206"/>
      <c r="J1682" s="206"/>
      <c r="K1682" s="206"/>
      <c r="L1682" s="206"/>
      <c r="M1682" s="206"/>
      <c r="N1682" s="206"/>
      <c r="O1682" s="206"/>
      <c r="P1682" s="206"/>
      <c r="Q1682" s="206"/>
      <c r="R1682" s="206"/>
      <c r="S1682" s="206"/>
      <c r="T1682" s="206"/>
      <c r="U1682" s="206"/>
      <c r="V1682" s="206"/>
      <c r="W1682" s="206"/>
      <c r="X1682" s="206"/>
      <c r="Y1682" s="206"/>
      <c r="Z1682" s="206"/>
    </row>
    <row r="1683" customFormat="false" ht="15" hidden="false" customHeight="false" outlineLevel="0" collapsed="false">
      <c r="A1683" s="202" t="s">
        <v>1043</v>
      </c>
      <c r="B1683" s="203" t="s">
        <v>2341</v>
      </c>
      <c r="C1683" s="202" t="s">
        <v>2342</v>
      </c>
      <c r="D1683" s="203" t="s">
        <v>7</v>
      </c>
      <c r="E1683" s="204" t="n">
        <v>1</v>
      </c>
      <c r="F1683" s="205" t="n">
        <v>1.69</v>
      </c>
      <c r="G1683" s="205" t="n">
        <v>1.69</v>
      </c>
      <c r="H1683" s="206"/>
      <c r="I1683" s="206"/>
      <c r="J1683" s="206"/>
      <c r="K1683" s="206"/>
      <c r="L1683" s="206"/>
      <c r="M1683" s="206"/>
      <c r="N1683" s="206"/>
      <c r="O1683" s="206"/>
      <c r="P1683" s="206"/>
      <c r="Q1683" s="206"/>
      <c r="R1683" s="206"/>
      <c r="S1683" s="206"/>
      <c r="T1683" s="206"/>
      <c r="U1683" s="206"/>
      <c r="V1683" s="206"/>
      <c r="W1683" s="206"/>
      <c r="X1683" s="206"/>
      <c r="Y1683" s="206"/>
      <c r="Z1683" s="206"/>
    </row>
    <row r="1684" customFormat="false" ht="15" hidden="false" customHeight="false" outlineLevel="0" collapsed="false">
      <c r="A1684" s="202" t="s">
        <v>1043</v>
      </c>
      <c r="B1684" s="203" t="s">
        <v>2441</v>
      </c>
      <c r="C1684" s="202" t="s">
        <v>2442</v>
      </c>
      <c r="D1684" s="203" t="s">
        <v>7</v>
      </c>
      <c r="E1684" s="204" t="n">
        <v>1</v>
      </c>
      <c r="F1684" s="205" t="n">
        <v>16.55</v>
      </c>
      <c r="G1684" s="205" t="n">
        <v>16.55</v>
      </c>
      <c r="H1684" s="206"/>
      <c r="I1684" s="206"/>
      <c r="J1684" s="206"/>
      <c r="K1684" s="206"/>
      <c r="L1684" s="206"/>
      <c r="M1684" s="206"/>
      <c r="N1684" s="206"/>
      <c r="O1684" s="206"/>
      <c r="P1684" s="206"/>
      <c r="Q1684" s="206"/>
      <c r="R1684" s="206"/>
      <c r="S1684" s="206"/>
      <c r="T1684" s="206"/>
      <c r="U1684" s="206"/>
      <c r="V1684" s="206"/>
      <c r="W1684" s="206"/>
      <c r="X1684" s="206"/>
      <c r="Y1684" s="206"/>
      <c r="Z1684" s="206"/>
    </row>
    <row r="1685" customFormat="false" ht="15" hidden="false" customHeight="false" outlineLevel="0" collapsed="false">
      <c r="A1685" s="202" t="s">
        <v>1043</v>
      </c>
      <c r="B1685" s="203" t="s">
        <v>2319</v>
      </c>
      <c r="C1685" s="202" t="s">
        <v>2320</v>
      </c>
      <c r="D1685" s="203" t="s">
        <v>7</v>
      </c>
      <c r="E1685" s="204" t="n">
        <v>0.06</v>
      </c>
      <c r="F1685" s="205" t="n">
        <v>24.61</v>
      </c>
      <c r="G1685" s="205" t="n">
        <v>1.47</v>
      </c>
      <c r="H1685" s="206"/>
      <c r="I1685" s="206"/>
      <c r="J1685" s="206"/>
      <c r="K1685" s="206"/>
      <c r="L1685" s="206"/>
      <c r="M1685" s="206"/>
      <c r="N1685" s="206"/>
      <c r="O1685" s="206"/>
      <c r="P1685" s="206"/>
      <c r="Q1685" s="206"/>
      <c r="R1685" s="206"/>
      <c r="S1685" s="206"/>
      <c r="T1685" s="206"/>
      <c r="U1685" s="206"/>
      <c r="V1685" s="206"/>
      <c r="W1685" s="206"/>
      <c r="X1685" s="206"/>
      <c r="Y1685" s="206"/>
      <c r="Z1685" s="206"/>
    </row>
    <row r="1686" customFormat="false" ht="15" hidden="false" customHeight="false" outlineLevel="0" collapsed="false">
      <c r="A1686" s="193"/>
      <c r="B1686" s="194"/>
      <c r="C1686" s="193"/>
      <c r="D1686" s="193"/>
      <c r="E1686" s="195"/>
      <c r="F1686" s="196"/>
      <c r="G1686" s="196"/>
      <c r="H1686" s="206"/>
      <c r="I1686" s="206"/>
      <c r="J1686" s="206"/>
      <c r="K1686" s="206"/>
      <c r="L1686" s="206"/>
      <c r="M1686" s="206"/>
      <c r="N1686" s="206"/>
      <c r="O1686" s="206"/>
      <c r="P1686" s="206"/>
      <c r="Q1686" s="206"/>
      <c r="R1686" s="206"/>
      <c r="S1686" s="206"/>
      <c r="T1686" s="206"/>
      <c r="U1686" s="206"/>
      <c r="V1686" s="206"/>
      <c r="W1686" s="206"/>
      <c r="X1686" s="206"/>
      <c r="Y1686" s="206"/>
      <c r="Z1686" s="206"/>
    </row>
    <row r="1687" customFormat="false" ht="15" hidden="false" customHeight="false" outlineLevel="0" collapsed="false">
      <c r="A1687" s="183" t="s">
        <v>2443</v>
      </c>
      <c r="B1687" s="184" t="s">
        <v>1028</v>
      </c>
      <c r="C1687" s="183" t="s">
        <v>1029</v>
      </c>
      <c r="D1687" s="184" t="s">
        <v>1030</v>
      </c>
      <c r="E1687" s="185" t="s">
        <v>1031</v>
      </c>
      <c r="F1687" s="197" t="s">
        <v>1032</v>
      </c>
      <c r="G1687" s="197" t="s">
        <v>1033</v>
      </c>
      <c r="H1687" s="206"/>
      <c r="I1687" s="206"/>
      <c r="J1687" s="206"/>
      <c r="K1687" s="206"/>
      <c r="L1687" s="206"/>
      <c r="M1687" s="206"/>
      <c r="N1687" s="206"/>
      <c r="O1687" s="206"/>
      <c r="P1687" s="206"/>
      <c r="Q1687" s="206"/>
      <c r="R1687" s="206"/>
      <c r="S1687" s="206"/>
      <c r="T1687" s="206"/>
      <c r="U1687" s="206"/>
      <c r="V1687" s="206"/>
      <c r="W1687" s="206"/>
      <c r="X1687" s="206"/>
      <c r="Y1687" s="206"/>
      <c r="Z1687" s="206"/>
    </row>
    <row r="1688" customFormat="false" ht="15" hidden="false" customHeight="false" outlineLevel="0" collapsed="false">
      <c r="A1688" s="189" t="s">
        <v>1034</v>
      </c>
      <c r="B1688" s="190" t="s">
        <v>2444</v>
      </c>
      <c r="C1688" s="189" t="s">
        <v>578</v>
      </c>
      <c r="D1688" s="190" t="s">
        <v>7</v>
      </c>
      <c r="E1688" s="191" t="n">
        <v>1</v>
      </c>
      <c r="F1688" s="192" t="n">
        <v>20</v>
      </c>
      <c r="G1688" s="192" t="n">
        <v>20</v>
      </c>
      <c r="H1688" s="206"/>
      <c r="I1688" s="206"/>
      <c r="J1688" s="206"/>
      <c r="K1688" s="206"/>
      <c r="L1688" s="206"/>
      <c r="M1688" s="206"/>
      <c r="N1688" s="206"/>
      <c r="O1688" s="206"/>
      <c r="P1688" s="206"/>
      <c r="Q1688" s="206"/>
      <c r="R1688" s="206"/>
      <c r="S1688" s="206"/>
      <c r="T1688" s="206"/>
      <c r="U1688" s="206"/>
      <c r="V1688" s="206"/>
      <c r="W1688" s="206"/>
      <c r="X1688" s="206"/>
      <c r="Y1688" s="206"/>
      <c r="Z1688" s="206"/>
    </row>
    <row r="1689" customFormat="false" ht="15" hidden="false" customHeight="false" outlineLevel="0" collapsed="false">
      <c r="A1689" s="198" t="s">
        <v>1040</v>
      </c>
      <c r="B1689" s="199" t="s">
        <v>1917</v>
      </c>
      <c r="C1689" s="198" t="s">
        <v>1918</v>
      </c>
      <c r="D1689" s="199" t="s">
        <v>25</v>
      </c>
      <c r="E1689" s="200" t="n">
        <v>0.095</v>
      </c>
      <c r="F1689" s="201" t="n">
        <v>17.45</v>
      </c>
      <c r="G1689" s="201" t="n">
        <v>1.65</v>
      </c>
      <c r="H1689" s="206"/>
      <c r="I1689" s="206"/>
      <c r="J1689" s="206"/>
      <c r="K1689" s="206"/>
      <c r="L1689" s="206"/>
      <c r="M1689" s="206"/>
      <c r="N1689" s="206"/>
      <c r="O1689" s="206"/>
      <c r="P1689" s="206"/>
      <c r="Q1689" s="206"/>
      <c r="R1689" s="206"/>
      <c r="S1689" s="206"/>
      <c r="T1689" s="206"/>
      <c r="U1689" s="206"/>
      <c r="V1689" s="206"/>
      <c r="W1689" s="206"/>
      <c r="X1689" s="206"/>
      <c r="Y1689" s="206"/>
      <c r="Z1689" s="206"/>
    </row>
    <row r="1690" customFormat="false" ht="15" hidden="false" customHeight="false" outlineLevel="0" collapsed="false">
      <c r="A1690" s="198" t="s">
        <v>1040</v>
      </c>
      <c r="B1690" s="199" t="s">
        <v>1812</v>
      </c>
      <c r="C1690" s="198" t="s">
        <v>1813</v>
      </c>
      <c r="D1690" s="199" t="s">
        <v>25</v>
      </c>
      <c r="E1690" s="200" t="n">
        <v>0.095</v>
      </c>
      <c r="F1690" s="201" t="n">
        <v>21.76</v>
      </c>
      <c r="G1690" s="201" t="n">
        <v>2.06</v>
      </c>
      <c r="H1690" s="206"/>
      <c r="I1690" s="206"/>
      <c r="J1690" s="206"/>
      <c r="K1690" s="206"/>
      <c r="L1690" s="206"/>
      <c r="M1690" s="206"/>
      <c r="N1690" s="206"/>
      <c r="O1690" s="206"/>
      <c r="P1690" s="206"/>
      <c r="Q1690" s="206"/>
      <c r="R1690" s="206"/>
      <c r="S1690" s="206"/>
      <c r="T1690" s="206"/>
      <c r="U1690" s="206"/>
      <c r="V1690" s="206"/>
      <c r="W1690" s="206"/>
      <c r="X1690" s="206"/>
      <c r="Y1690" s="206"/>
      <c r="Z1690" s="206"/>
    </row>
    <row r="1691" customFormat="false" ht="15" hidden="false" customHeight="false" outlineLevel="0" collapsed="false">
      <c r="A1691" s="202" t="s">
        <v>1043</v>
      </c>
      <c r="B1691" s="203" t="s">
        <v>2445</v>
      </c>
      <c r="C1691" s="202" t="s">
        <v>2446</v>
      </c>
      <c r="D1691" s="203" t="s">
        <v>7</v>
      </c>
      <c r="E1691" s="204" t="n">
        <v>1</v>
      </c>
      <c r="F1691" s="205" t="n">
        <v>3.52</v>
      </c>
      <c r="G1691" s="205" t="n">
        <v>3.52</v>
      </c>
      <c r="H1691" s="206"/>
      <c r="I1691" s="206"/>
      <c r="J1691" s="206"/>
      <c r="K1691" s="206"/>
      <c r="L1691" s="206"/>
      <c r="M1691" s="206"/>
      <c r="N1691" s="206"/>
      <c r="O1691" s="206"/>
      <c r="P1691" s="206"/>
      <c r="Q1691" s="206"/>
      <c r="R1691" s="206"/>
      <c r="S1691" s="206"/>
      <c r="T1691" s="206"/>
      <c r="U1691" s="206"/>
      <c r="V1691" s="206"/>
      <c r="W1691" s="206"/>
      <c r="X1691" s="206"/>
      <c r="Y1691" s="206"/>
      <c r="Z1691" s="206"/>
    </row>
    <row r="1692" customFormat="false" ht="15" hidden="false" customHeight="false" outlineLevel="0" collapsed="false">
      <c r="A1692" s="202" t="s">
        <v>1043</v>
      </c>
      <c r="B1692" s="203" t="s">
        <v>2447</v>
      </c>
      <c r="C1692" s="202" t="s">
        <v>2448</v>
      </c>
      <c r="D1692" s="203" t="s">
        <v>7</v>
      </c>
      <c r="E1692" s="204" t="n">
        <v>1</v>
      </c>
      <c r="F1692" s="205" t="n">
        <v>2.22</v>
      </c>
      <c r="G1692" s="205" t="n">
        <v>2.22</v>
      </c>
      <c r="H1692" s="206"/>
      <c r="I1692" s="206"/>
      <c r="J1692" s="206"/>
      <c r="K1692" s="206"/>
      <c r="L1692" s="206"/>
      <c r="M1692" s="206"/>
      <c r="N1692" s="206"/>
      <c r="O1692" s="206"/>
      <c r="P1692" s="206"/>
      <c r="Q1692" s="206"/>
      <c r="R1692" s="206"/>
      <c r="S1692" s="206"/>
      <c r="T1692" s="206"/>
      <c r="U1692" s="206"/>
      <c r="V1692" s="206"/>
      <c r="W1692" s="206"/>
      <c r="X1692" s="206"/>
      <c r="Y1692" s="206"/>
      <c r="Z1692" s="206"/>
    </row>
    <row r="1693" customFormat="false" ht="15" hidden="false" customHeight="false" outlineLevel="0" collapsed="false">
      <c r="A1693" s="202" t="s">
        <v>1043</v>
      </c>
      <c r="B1693" s="203" t="s">
        <v>2449</v>
      </c>
      <c r="C1693" s="202" t="s">
        <v>2450</v>
      </c>
      <c r="D1693" s="203" t="s">
        <v>7</v>
      </c>
      <c r="E1693" s="204" t="n">
        <v>1</v>
      </c>
      <c r="F1693" s="205" t="n">
        <v>9.42</v>
      </c>
      <c r="G1693" s="205" t="n">
        <v>9.42</v>
      </c>
      <c r="H1693" s="206"/>
      <c r="I1693" s="206"/>
      <c r="J1693" s="206"/>
      <c r="K1693" s="206"/>
      <c r="L1693" s="206"/>
      <c r="M1693" s="206"/>
      <c r="N1693" s="206"/>
      <c r="O1693" s="206"/>
      <c r="P1693" s="206"/>
      <c r="Q1693" s="206"/>
      <c r="R1693" s="206"/>
      <c r="S1693" s="206"/>
      <c r="T1693" s="206"/>
      <c r="U1693" s="206"/>
      <c r="V1693" s="206"/>
      <c r="W1693" s="206"/>
      <c r="X1693" s="206"/>
      <c r="Y1693" s="206"/>
      <c r="Z1693" s="206"/>
    </row>
    <row r="1694" customFormat="false" ht="15" hidden="false" customHeight="false" outlineLevel="0" collapsed="false">
      <c r="A1694" s="202" t="s">
        <v>1043</v>
      </c>
      <c r="B1694" s="203" t="s">
        <v>2319</v>
      </c>
      <c r="C1694" s="202" t="s">
        <v>2320</v>
      </c>
      <c r="D1694" s="203" t="s">
        <v>7</v>
      </c>
      <c r="E1694" s="204" t="n">
        <v>0.046</v>
      </c>
      <c r="F1694" s="205" t="n">
        <v>24.61</v>
      </c>
      <c r="G1694" s="205" t="n">
        <v>1.13</v>
      </c>
      <c r="H1694" s="206"/>
      <c r="I1694" s="206"/>
      <c r="J1694" s="206"/>
      <c r="K1694" s="206"/>
      <c r="L1694" s="206"/>
      <c r="M1694" s="206"/>
      <c r="N1694" s="206"/>
      <c r="O1694" s="206"/>
      <c r="P1694" s="206"/>
      <c r="Q1694" s="206"/>
      <c r="R1694" s="206"/>
      <c r="S1694" s="206"/>
      <c r="T1694" s="206"/>
      <c r="U1694" s="206"/>
      <c r="V1694" s="206"/>
      <c r="W1694" s="206"/>
      <c r="X1694" s="206"/>
      <c r="Y1694" s="206"/>
      <c r="Z1694" s="206"/>
    </row>
    <row r="1695" customFormat="false" ht="15" hidden="false" customHeight="false" outlineLevel="0" collapsed="false">
      <c r="A1695" s="193"/>
      <c r="B1695" s="194"/>
      <c r="C1695" s="193"/>
      <c r="D1695" s="193"/>
      <c r="E1695" s="195"/>
      <c r="F1695" s="196"/>
      <c r="G1695" s="196"/>
      <c r="H1695" s="206"/>
      <c r="I1695" s="206"/>
      <c r="J1695" s="206"/>
      <c r="K1695" s="206"/>
      <c r="L1695" s="206"/>
      <c r="M1695" s="206"/>
      <c r="N1695" s="206"/>
      <c r="O1695" s="206"/>
      <c r="P1695" s="206"/>
      <c r="Q1695" s="206"/>
      <c r="R1695" s="206"/>
      <c r="S1695" s="206"/>
      <c r="T1695" s="206"/>
      <c r="U1695" s="206"/>
      <c r="V1695" s="206"/>
      <c r="W1695" s="206"/>
      <c r="X1695" s="206"/>
      <c r="Y1695" s="206"/>
      <c r="Z1695" s="206"/>
    </row>
    <row r="1696" customFormat="false" ht="15" hidden="false" customHeight="false" outlineLevel="0" collapsed="false">
      <c r="A1696" s="183" t="s">
        <v>2451</v>
      </c>
      <c r="B1696" s="184" t="s">
        <v>1028</v>
      </c>
      <c r="C1696" s="183" t="s">
        <v>1029</v>
      </c>
      <c r="D1696" s="184" t="s">
        <v>1030</v>
      </c>
      <c r="E1696" s="185" t="s">
        <v>1031</v>
      </c>
      <c r="F1696" s="197" t="s">
        <v>1032</v>
      </c>
      <c r="G1696" s="197" t="s">
        <v>1033</v>
      </c>
      <c r="H1696" s="206"/>
      <c r="I1696" s="206"/>
      <c r="J1696" s="206"/>
      <c r="K1696" s="206"/>
      <c r="L1696" s="206"/>
      <c r="M1696" s="206"/>
      <c r="N1696" s="206"/>
      <c r="O1696" s="206"/>
      <c r="P1696" s="206"/>
      <c r="Q1696" s="206"/>
      <c r="R1696" s="206"/>
      <c r="S1696" s="206"/>
      <c r="T1696" s="206"/>
      <c r="U1696" s="206"/>
      <c r="V1696" s="206"/>
      <c r="W1696" s="206"/>
      <c r="X1696" s="206"/>
      <c r="Y1696" s="206"/>
      <c r="Z1696" s="206"/>
    </row>
    <row r="1697" customFormat="false" ht="15" hidden="false" customHeight="false" outlineLevel="0" collapsed="false">
      <c r="A1697" s="189" t="s">
        <v>1034</v>
      </c>
      <c r="B1697" s="190" t="s">
        <v>2452</v>
      </c>
      <c r="C1697" s="189" t="s">
        <v>581</v>
      </c>
      <c r="D1697" s="190" t="s">
        <v>7</v>
      </c>
      <c r="E1697" s="191" t="n">
        <v>1</v>
      </c>
      <c r="F1697" s="192" t="n">
        <v>16.78</v>
      </c>
      <c r="G1697" s="192" t="n">
        <v>16.78</v>
      </c>
      <c r="H1697" s="206"/>
      <c r="I1697" s="206"/>
      <c r="J1697" s="206"/>
      <c r="K1697" s="206"/>
      <c r="L1697" s="206"/>
      <c r="M1697" s="206"/>
      <c r="N1697" s="206"/>
      <c r="O1697" s="206"/>
      <c r="P1697" s="206"/>
      <c r="Q1697" s="206"/>
      <c r="R1697" s="206"/>
      <c r="S1697" s="206"/>
      <c r="T1697" s="206"/>
      <c r="U1697" s="206"/>
      <c r="V1697" s="206"/>
      <c r="W1697" s="206"/>
      <c r="X1697" s="206"/>
      <c r="Y1697" s="206"/>
      <c r="Z1697" s="206"/>
    </row>
    <row r="1698" customFormat="false" ht="15" hidden="false" customHeight="false" outlineLevel="0" collapsed="false">
      <c r="A1698" s="198" t="s">
        <v>1040</v>
      </c>
      <c r="B1698" s="199" t="s">
        <v>1917</v>
      </c>
      <c r="C1698" s="198" t="s">
        <v>1918</v>
      </c>
      <c r="D1698" s="199" t="s">
        <v>25</v>
      </c>
      <c r="E1698" s="200" t="n">
        <v>0.11</v>
      </c>
      <c r="F1698" s="201" t="n">
        <v>17.45</v>
      </c>
      <c r="G1698" s="201" t="n">
        <v>1.91</v>
      </c>
      <c r="H1698" s="206"/>
      <c r="I1698" s="206"/>
      <c r="J1698" s="206"/>
      <c r="K1698" s="206"/>
      <c r="L1698" s="206"/>
      <c r="M1698" s="206"/>
      <c r="N1698" s="206"/>
      <c r="O1698" s="206"/>
      <c r="P1698" s="206"/>
      <c r="Q1698" s="206"/>
      <c r="R1698" s="206"/>
      <c r="S1698" s="206"/>
      <c r="T1698" s="206"/>
      <c r="U1698" s="206"/>
      <c r="V1698" s="206"/>
      <c r="W1698" s="206"/>
      <c r="X1698" s="206"/>
      <c r="Y1698" s="206"/>
      <c r="Z1698" s="206"/>
    </row>
    <row r="1699" customFormat="false" ht="15" hidden="false" customHeight="false" outlineLevel="0" collapsed="false">
      <c r="A1699" s="198" t="s">
        <v>1040</v>
      </c>
      <c r="B1699" s="199" t="s">
        <v>1812</v>
      </c>
      <c r="C1699" s="198" t="s">
        <v>1813</v>
      </c>
      <c r="D1699" s="199" t="s">
        <v>25</v>
      </c>
      <c r="E1699" s="200" t="n">
        <v>0.11</v>
      </c>
      <c r="F1699" s="201" t="n">
        <v>21.76</v>
      </c>
      <c r="G1699" s="201" t="n">
        <v>2.39</v>
      </c>
      <c r="H1699" s="206"/>
      <c r="I1699" s="206"/>
      <c r="J1699" s="206"/>
      <c r="K1699" s="206"/>
      <c r="L1699" s="206"/>
      <c r="M1699" s="206"/>
      <c r="N1699" s="206"/>
      <c r="O1699" s="206"/>
      <c r="P1699" s="206"/>
      <c r="Q1699" s="206"/>
      <c r="R1699" s="206"/>
      <c r="S1699" s="206"/>
      <c r="T1699" s="206"/>
      <c r="U1699" s="206"/>
      <c r="V1699" s="206"/>
      <c r="W1699" s="206"/>
      <c r="X1699" s="206"/>
      <c r="Y1699" s="206"/>
      <c r="Z1699" s="206"/>
    </row>
    <row r="1700" customFormat="false" ht="15" hidden="false" customHeight="false" outlineLevel="0" collapsed="false">
      <c r="A1700" s="202" t="s">
        <v>1043</v>
      </c>
      <c r="B1700" s="203" t="s">
        <v>2319</v>
      </c>
      <c r="C1700" s="202" t="s">
        <v>2320</v>
      </c>
      <c r="D1700" s="203" t="s">
        <v>7</v>
      </c>
      <c r="E1700" s="204" t="n">
        <v>0.06</v>
      </c>
      <c r="F1700" s="205" t="n">
        <v>24.61</v>
      </c>
      <c r="G1700" s="205" t="n">
        <v>1.47</v>
      </c>
      <c r="H1700" s="206"/>
      <c r="I1700" s="206"/>
      <c r="J1700" s="206"/>
      <c r="K1700" s="206"/>
      <c r="L1700" s="206"/>
      <c r="M1700" s="206"/>
      <c r="N1700" s="206"/>
      <c r="O1700" s="206"/>
      <c r="P1700" s="206"/>
      <c r="Q1700" s="206"/>
      <c r="R1700" s="206"/>
      <c r="S1700" s="206"/>
      <c r="T1700" s="206"/>
      <c r="U1700" s="206"/>
      <c r="V1700" s="206"/>
      <c r="W1700" s="206"/>
      <c r="X1700" s="206"/>
      <c r="Y1700" s="206"/>
      <c r="Z1700" s="206"/>
    </row>
    <row r="1701" customFormat="false" ht="15" hidden="false" customHeight="false" outlineLevel="0" collapsed="false">
      <c r="A1701" s="202" t="s">
        <v>1043</v>
      </c>
      <c r="B1701" s="203" t="s">
        <v>2453</v>
      </c>
      <c r="C1701" s="202" t="s">
        <v>2454</v>
      </c>
      <c r="D1701" s="203" t="s">
        <v>7</v>
      </c>
      <c r="E1701" s="204" t="n">
        <v>1</v>
      </c>
      <c r="F1701" s="205" t="n">
        <v>11.01</v>
      </c>
      <c r="G1701" s="205" t="n">
        <v>11.01</v>
      </c>
      <c r="H1701" s="206"/>
      <c r="I1701" s="206"/>
      <c r="J1701" s="206"/>
      <c r="K1701" s="206"/>
      <c r="L1701" s="206"/>
      <c r="M1701" s="206"/>
      <c r="N1701" s="206"/>
      <c r="O1701" s="206"/>
      <c r="P1701" s="206"/>
      <c r="Q1701" s="206"/>
      <c r="R1701" s="206"/>
      <c r="S1701" s="206"/>
      <c r="T1701" s="206"/>
      <c r="U1701" s="206"/>
      <c r="V1701" s="206"/>
      <c r="W1701" s="206"/>
      <c r="X1701" s="206"/>
      <c r="Y1701" s="206"/>
      <c r="Z1701" s="206"/>
    </row>
    <row r="1702" customFormat="false" ht="15" hidden="false" customHeight="false" outlineLevel="0" collapsed="false">
      <c r="A1702" s="193"/>
      <c r="B1702" s="194"/>
      <c r="C1702" s="193"/>
      <c r="D1702" s="193"/>
      <c r="E1702" s="195"/>
      <c r="F1702" s="196"/>
      <c r="G1702" s="196"/>
      <c r="H1702" s="206"/>
      <c r="I1702" s="206"/>
      <c r="J1702" s="206"/>
      <c r="K1702" s="206"/>
      <c r="L1702" s="206"/>
      <c r="M1702" s="206"/>
      <c r="N1702" s="206"/>
      <c r="O1702" s="206"/>
      <c r="P1702" s="206"/>
      <c r="Q1702" s="206"/>
      <c r="R1702" s="206"/>
      <c r="S1702" s="206"/>
      <c r="T1702" s="206"/>
      <c r="U1702" s="206"/>
      <c r="V1702" s="206"/>
      <c r="W1702" s="206"/>
      <c r="X1702" s="206"/>
      <c r="Y1702" s="206"/>
      <c r="Z1702" s="206"/>
    </row>
    <row r="1703" customFormat="false" ht="15" hidden="false" customHeight="false" outlineLevel="0" collapsed="false">
      <c r="A1703" s="183" t="s">
        <v>2455</v>
      </c>
      <c r="B1703" s="184" t="s">
        <v>1028</v>
      </c>
      <c r="C1703" s="183" t="s">
        <v>1029</v>
      </c>
      <c r="D1703" s="184" t="s">
        <v>1030</v>
      </c>
      <c r="E1703" s="185" t="s">
        <v>1031</v>
      </c>
      <c r="F1703" s="197" t="s">
        <v>1032</v>
      </c>
      <c r="G1703" s="197" t="s">
        <v>1033</v>
      </c>
      <c r="H1703" s="206"/>
      <c r="I1703" s="206"/>
      <c r="J1703" s="206"/>
      <c r="K1703" s="206"/>
      <c r="L1703" s="206"/>
      <c r="M1703" s="206"/>
      <c r="N1703" s="206"/>
      <c r="O1703" s="206"/>
      <c r="P1703" s="206"/>
      <c r="Q1703" s="206"/>
      <c r="R1703" s="206"/>
      <c r="S1703" s="206"/>
      <c r="T1703" s="206"/>
      <c r="U1703" s="206"/>
      <c r="V1703" s="206"/>
      <c r="W1703" s="206"/>
      <c r="X1703" s="206"/>
      <c r="Y1703" s="206"/>
      <c r="Z1703" s="206"/>
    </row>
    <row r="1704" customFormat="false" ht="15" hidden="false" customHeight="false" outlineLevel="0" collapsed="false">
      <c r="A1704" s="189" t="s">
        <v>1034</v>
      </c>
      <c r="B1704" s="190" t="s">
        <v>2456</v>
      </c>
      <c r="C1704" s="189" t="s">
        <v>584</v>
      </c>
      <c r="D1704" s="190" t="s">
        <v>7</v>
      </c>
      <c r="E1704" s="191" t="n">
        <v>1</v>
      </c>
      <c r="F1704" s="192" t="n">
        <v>13.75</v>
      </c>
      <c r="G1704" s="192" t="n">
        <v>13.75</v>
      </c>
      <c r="H1704" s="206"/>
      <c r="I1704" s="206"/>
      <c r="J1704" s="206"/>
      <c r="K1704" s="206"/>
      <c r="L1704" s="206"/>
      <c r="M1704" s="206"/>
      <c r="N1704" s="206"/>
      <c r="O1704" s="206"/>
      <c r="P1704" s="206"/>
      <c r="Q1704" s="206"/>
      <c r="R1704" s="206"/>
      <c r="S1704" s="206"/>
      <c r="T1704" s="206"/>
      <c r="U1704" s="206"/>
      <c r="V1704" s="206"/>
      <c r="W1704" s="206"/>
      <c r="X1704" s="206"/>
      <c r="Y1704" s="206"/>
      <c r="Z1704" s="206"/>
    </row>
    <row r="1705" customFormat="false" ht="15" hidden="false" customHeight="false" outlineLevel="0" collapsed="false">
      <c r="A1705" s="198" t="s">
        <v>1040</v>
      </c>
      <c r="B1705" s="199" t="s">
        <v>1917</v>
      </c>
      <c r="C1705" s="198" t="s">
        <v>1918</v>
      </c>
      <c r="D1705" s="199" t="s">
        <v>25</v>
      </c>
      <c r="E1705" s="200" t="n">
        <v>0.11</v>
      </c>
      <c r="F1705" s="201" t="n">
        <v>17.45</v>
      </c>
      <c r="G1705" s="201" t="n">
        <v>1.91</v>
      </c>
      <c r="H1705" s="206"/>
      <c r="I1705" s="206"/>
      <c r="J1705" s="206"/>
      <c r="K1705" s="206"/>
      <c r="L1705" s="206"/>
      <c r="M1705" s="206"/>
      <c r="N1705" s="206"/>
      <c r="O1705" s="206"/>
      <c r="P1705" s="206"/>
      <c r="Q1705" s="206"/>
      <c r="R1705" s="206"/>
      <c r="S1705" s="206"/>
      <c r="T1705" s="206"/>
      <c r="U1705" s="206"/>
      <c r="V1705" s="206"/>
      <c r="W1705" s="206"/>
      <c r="X1705" s="206"/>
      <c r="Y1705" s="206"/>
      <c r="Z1705" s="206"/>
    </row>
    <row r="1706" customFormat="false" ht="15" hidden="false" customHeight="false" outlineLevel="0" collapsed="false">
      <c r="A1706" s="198" t="s">
        <v>1040</v>
      </c>
      <c r="B1706" s="199" t="s">
        <v>1812</v>
      </c>
      <c r="C1706" s="198" t="s">
        <v>1813</v>
      </c>
      <c r="D1706" s="199" t="s">
        <v>25</v>
      </c>
      <c r="E1706" s="200" t="n">
        <v>0.11</v>
      </c>
      <c r="F1706" s="201" t="n">
        <v>21.76</v>
      </c>
      <c r="G1706" s="201" t="n">
        <v>2.39</v>
      </c>
      <c r="H1706" s="206"/>
      <c r="I1706" s="206"/>
      <c r="J1706" s="206"/>
      <c r="K1706" s="206"/>
      <c r="L1706" s="206"/>
      <c r="M1706" s="206"/>
      <c r="N1706" s="206"/>
      <c r="O1706" s="206"/>
      <c r="P1706" s="206"/>
      <c r="Q1706" s="206"/>
      <c r="R1706" s="206"/>
      <c r="S1706" s="206"/>
      <c r="T1706" s="206"/>
      <c r="U1706" s="206"/>
      <c r="V1706" s="206"/>
      <c r="W1706" s="206"/>
      <c r="X1706" s="206"/>
      <c r="Y1706" s="206"/>
      <c r="Z1706" s="206"/>
    </row>
    <row r="1707" customFormat="false" ht="15" hidden="false" customHeight="false" outlineLevel="0" collapsed="false">
      <c r="A1707" s="202" t="s">
        <v>1043</v>
      </c>
      <c r="B1707" s="203" t="s">
        <v>2319</v>
      </c>
      <c r="C1707" s="202" t="s">
        <v>2320</v>
      </c>
      <c r="D1707" s="203" t="s">
        <v>7</v>
      </c>
      <c r="E1707" s="204" t="n">
        <v>0.06</v>
      </c>
      <c r="F1707" s="205" t="n">
        <v>24.61</v>
      </c>
      <c r="G1707" s="205" t="n">
        <v>1.47</v>
      </c>
      <c r="H1707" s="206"/>
      <c r="I1707" s="206"/>
      <c r="J1707" s="206"/>
      <c r="K1707" s="206"/>
      <c r="L1707" s="206"/>
      <c r="M1707" s="206"/>
      <c r="N1707" s="206"/>
      <c r="O1707" s="206"/>
      <c r="P1707" s="206"/>
      <c r="Q1707" s="206"/>
      <c r="R1707" s="206"/>
      <c r="S1707" s="206"/>
      <c r="T1707" s="206"/>
      <c r="U1707" s="206"/>
      <c r="V1707" s="206"/>
      <c r="W1707" s="206"/>
      <c r="X1707" s="206"/>
      <c r="Y1707" s="206"/>
      <c r="Z1707" s="206"/>
    </row>
    <row r="1708" customFormat="false" ht="15" hidden="false" customHeight="false" outlineLevel="0" collapsed="false">
      <c r="A1708" s="202" t="s">
        <v>1043</v>
      </c>
      <c r="B1708" s="203" t="s">
        <v>2457</v>
      </c>
      <c r="C1708" s="202" t="s">
        <v>2458</v>
      </c>
      <c r="D1708" s="203" t="s">
        <v>7</v>
      </c>
      <c r="E1708" s="204" t="n">
        <v>1</v>
      </c>
      <c r="F1708" s="205" t="n">
        <v>7.98</v>
      </c>
      <c r="G1708" s="205" t="n">
        <v>7.98</v>
      </c>
      <c r="H1708" s="206"/>
      <c r="I1708" s="206"/>
      <c r="J1708" s="206"/>
      <c r="K1708" s="206"/>
      <c r="L1708" s="206"/>
      <c r="M1708" s="206"/>
      <c r="N1708" s="206"/>
      <c r="O1708" s="206"/>
      <c r="P1708" s="206"/>
      <c r="Q1708" s="206"/>
      <c r="R1708" s="206"/>
      <c r="S1708" s="206"/>
      <c r="T1708" s="206"/>
      <c r="U1708" s="206"/>
      <c r="V1708" s="206"/>
      <c r="W1708" s="206"/>
      <c r="X1708" s="206"/>
      <c r="Y1708" s="206"/>
      <c r="Z1708" s="206"/>
    </row>
    <row r="1709" customFormat="false" ht="15" hidden="false" customHeight="false" outlineLevel="0" collapsed="false">
      <c r="A1709" s="193"/>
      <c r="B1709" s="194"/>
      <c r="C1709" s="193"/>
      <c r="D1709" s="193"/>
      <c r="E1709" s="195"/>
      <c r="F1709" s="196"/>
      <c r="G1709" s="196"/>
      <c r="H1709" s="206"/>
      <c r="I1709" s="206"/>
      <c r="J1709" s="206"/>
      <c r="K1709" s="206"/>
      <c r="L1709" s="206"/>
      <c r="M1709" s="206"/>
      <c r="N1709" s="206"/>
      <c r="O1709" s="206"/>
      <c r="P1709" s="206"/>
      <c r="Q1709" s="206"/>
      <c r="R1709" s="206"/>
      <c r="S1709" s="206"/>
      <c r="T1709" s="206"/>
      <c r="U1709" s="206"/>
      <c r="V1709" s="206"/>
      <c r="W1709" s="206"/>
      <c r="X1709" s="206"/>
      <c r="Y1709" s="206"/>
      <c r="Z1709" s="206"/>
    </row>
    <row r="1710" customFormat="false" ht="15" hidden="false" customHeight="false" outlineLevel="0" collapsed="false">
      <c r="A1710" s="183" t="s">
        <v>2459</v>
      </c>
      <c r="B1710" s="184" t="s">
        <v>1028</v>
      </c>
      <c r="C1710" s="183" t="s">
        <v>1029</v>
      </c>
      <c r="D1710" s="184" t="s">
        <v>1030</v>
      </c>
      <c r="E1710" s="185" t="s">
        <v>1031</v>
      </c>
      <c r="F1710" s="197" t="s">
        <v>1032</v>
      </c>
      <c r="G1710" s="197" t="s">
        <v>1033</v>
      </c>
      <c r="H1710" s="206"/>
      <c r="I1710" s="206"/>
      <c r="J1710" s="206"/>
      <c r="K1710" s="206"/>
      <c r="L1710" s="206"/>
      <c r="M1710" s="206"/>
      <c r="N1710" s="206"/>
      <c r="O1710" s="206"/>
      <c r="P1710" s="206"/>
      <c r="Q1710" s="206"/>
      <c r="R1710" s="206"/>
      <c r="S1710" s="206"/>
      <c r="T1710" s="206"/>
      <c r="U1710" s="206"/>
      <c r="V1710" s="206"/>
      <c r="W1710" s="206"/>
      <c r="X1710" s="206"/>
      <c r="Y1710" s="206"/>
      <c r="Z1710" s="206"/>
    </row>
    <row r="1711" customFormat="false" ht="15" hidden="false" customHeight="false" outlineLevel="0" collapsed="false">
      <c r="A1711" s="189" t="s">
        <v>1034</v>
      </c>
      <c r="B1711" s="190" t="s">
        <v>2460</v>
      </c>
      <c r="C1711" s="189" t="s">
        <v>586</v>
      </c>
      <c r="D1711" s="190" t="s">
        <v>7</v>
      </c>
      <c r="E1711" s="191" t="n">
        <v>1</v>
      </c>
      <c r="F1711" s="192" t="n">
        <v>20.02</v>
      </c>
      <c r="G1711" s="192" t="n">
        <v>20.02</v>
      </c>
      <c r="H1711" s="206"/>
      <c r="I1711" s="206"/>
      <c r="J1711" s="206"/>
      <c r="K1711" s="206"/>
      <c r="L1711" s="206"/>
      <c r="M1711" s="206"/>
      <c r="N1711" s="206"/>
      <c r="O1711" s="206"/>
      <c r="P1711" s="206"/>
      <c r="Q1711" s="206"/>
      <c r="R1711" s="206"/>
      <c r="S1711" s="206"/>
      <c r="T1711" s="206"/>
      <c r="U1711" s="206"/>
      <c r="V1711" s="206"/>
      <c r="W1711" s="206"/>
      <c r="X1711" s="206"/>
      <c r="Y1711" s="206"/>
      <c r="Z1711" s="206"/>
    </row>
    <row r="1712" customFormat="false" ht="15" hidden="false" customHeight="false" outlineLevel="0" collapsed="false">
      <c r="A1712" s="198" t="s">
        <v>1040</v>
      </c>
      <c r="B1712" s="199" t="s">
        <v>1917</v>
      </c>
      <c r="C1712" s="198" t="s">
        <v>1918</v>
      </c>
      <c r="D1712" s="199" t="s">
        <v>25</v>
      </c>
      <c r="E1712" s="200" t="n">
        <v>0.17</v>
      </c>
      <c r="F1712" s="201" t="n">
        <v>17.45</v>
      </c>
      <c r="G1712" s="201" t="n">
        <v>2.96</v>
      </c>
      <c r="H1712" s="206"/>
      <c r="I1712" s="206"/>
      <c r="J1712" s="206"/>
      <c r="K1712" s="206"/>
      <c r="L1712" s="206"/>
      <c r="M1712" s="206"/>
      <c r="N1712" s="206"/>
      <c r="O1712" s="206"/>
      <c r="P1712" s="206"/>
      <c r="Q1712" s="206"/>
      <c r="R1712" s="206"/>
      <c r="S1712" s="206"/>
      <c r="T1712" s="206"/>
      <c r="U1712" s="206"/>
      <c r="V1712" s="206"/>
      <c r="W1712" s="206"/>
      <c r="X1712" s="206"/>
      <c r="Y1712" s="206"/>
      <c r="Z1712" s="206"/>
    </row>
    <row r="1713" customFormat="false" ht="15" hidden="false" customHeight="false" outlineLevel="0" collapsed="false">
      <c r="A1713" s="198" t="s">
        <v>1040</v>
      </c>
      <c r="B1713" s="199" t="s">
        <v>1812</v>
      </c>
      <c r="C1713" s="198" t="s">
        <v>1813</v>
      </c>
      <c r="D1713" s="199" t="s">
        <v>25</v>
      </c>
      <c r="E1713" s="200" t="n">
        <v>0.17</v>
      </c>
      <c r="F1713" s="201" t="n">
        <v>21.76</v>
      </c>
      <c r="G1713" s="201" t="n">
        <v>3.69</v>
      </c>
      <c r="H1713" s="206"/>
      <c r="I1713" s="206"/>
      <c r="J1713" s="206"/>
      <c r="K1713" s="206"/>
      <c r="L1713" s="206"/>
      <c r="M1713" s="206"/>
      <c r="N1713" s="206"/>
      <c r="O1713" s="206"/>
      <c r="P1713" s="206"/>
      <c r="Q1713" s="206"/>
      <c r="R1713" s="206"/>
      <c r="S1713" s="206"/>
      <c r="T1713" s="206"/>
      <c r="U1713" s="206"/>
      <c r="V1713" s="206"/>
      <c r="W1713" s="206"/>
      <c r="X1713" s="206"/>
      <c r="Y1713" s="206"/>
      <c r="Z1713" s="206"/>
    </row>
    <row r="1714" customFormat="false" ht="15" hidden="false" customHeight="false" outlineLevel="0" collapsed="false">
      <c r="A1714" s="202" t="s">
        <v>1043</v>
      </c>
      <c r="B1714" s="203" t="s">
        <v>2341</v>
      </c>
      <c r="C1714" s="202" t="s">
        <v>2342</v>
      </c>
      <c r="D1714" s="203" t="s">
        <v>7</v>
      </c>
      <c r="E1714" s="204" t="n">
        <v>2</v>
      </c>
      <c r="F1714" s="205" t="n">
        <v>1.69</v>
      </c>
      <c r="G1714" s="205" t="n">
        <v>3.38</v>
      </c>
      <c r="H1714" s="206"/>
      <c r="I1714" s="206"/>
      <c r="J1714" s="206"/>
      <c r="K1714" s="206"/>
      <c r="L1714" s="206"/>
      <c r="M1714" s="206"/>
      <c r="N1714" s="206"/>
      <c r="O1714" s="206"/>
      <c r="P1714" s="206"/>
      <c r="Q1714" s="206"/>
      <c r="R1714" s="206"/>
      <c r="S1714" s="206"/>
      <c r="T1714" s="206"/>
      <c r="U1714" s="206"/>
      <c r="V1714" s="206"/>
      <c r="W1714" s="206"/>
      <c r="X1714" s="206"/>
      <c r="Y1714" s="206"/>
      <c r="Z1714" s="206"/>
    </row>
    <row r="1715" customFormat="false" ht="15" hidden="false" customHeight="false" outlineLevel="0" collapsed="false">
      <c r="A1715" s="202" t="s">
        <v>1043</v>
      </c>
      <c r="B1715" s="203" t="s">
        <v>2319</v>
      </c>
      <c r="C1715" s="202" t="s">
        <v>2320</v>
      </c>
      <c r="D1715" s="203" t="s">
        <v>7</v>
      </c>
      <c r="E1715" s="204" t="n">
        <v>0.04</v>
      </c>
      <c r="F1715" s="205" t="n">
        <v>24.61</v>
      </c>
      <c r="G1715" s="205" t="n">
        <v>0.98</v>
      </c>
      <c r="H1715" s="206"/>
      <c r="I1715" s="206"/>
      <c r="J1715" s="206"/>
      <c r="K1715" s="206"/>
      <c r="L1715" s="206"/>
      <c r="M1715" s="206"/>
      <c r="N1715" s="206"/>
      <c r="O1715" s="206"/>
      <c r="P1715" s="206"/>
      <c r="Q1715" s="206"/>
      <c r="R1715" s="206"/>
      <c r="S1715" s="206"/>
      <c r="T1715" s="206"/>
      <c r="U1715" s="206"/>
      <c r="V1715" s="206"/>
      <c r="W1715" s="206"/>
      <c r="X1715" s="206"/>
      <c r="Y1715" s="206"/>
      <c r="Z1715" s="206"/>
    </row>
    <row r="1716" customFormat="false" ht="15" hidden="false" customHeight="false" outlineLevel="0" collapsed="false">
      <c r="A1716" s="202" t="s">
        <v>1043</v>
      </c>
      <c r="B1716" s="203" t="s">
        <v>2461</v>
      </c>
      <c r="C1716" s="202" t="s">
        <v>2462</v>
      </c>
      <c r="D1716" s="203" t="s">
        <v>7</v>
      </c>
      <c r="E1716" s="204" t="n">
        <v>1</v>
      </c>
      <c r="F1716" s="205" t="n">
        <v>9.01</v>
      </c>
      <c r="G1716" s="205" t="n">
        <v>9.01</v>
      </c>
      <c r="H1716" s="206"/>
      <c r="I1716" s="206"/>
      <c r="J1716" s="206"/>
      <c r="K1716" s="206"/>
      <c r="L1716" s="206"/>
      <c r="M1716" s="206"/>
      <c r="N1716" s="206"/>
      <c r="O1716" s="206"/>
      <c r="P1716" s="206"/>
      <c r="Q1716" s="206"/>
      <c r="R1716" s="206"/>
      <c r="S1716" s="206"/>
      <c r="T1716" s="206"/>
      <c r="U1716" s="206"/>
      <c r="V1716" s="206"/>
      <c r="W1716" s="206"/>
      <c r="X1716" s="206"/>
      <c r="Y1716" s="206"/>
      <c r="Z1716" s="206"/>
    </row>
    <row r="1717" customFormat="false" ht="15" hidden="false" customHeight="false" outlineLevel="0" collapsed="false">
      <c r="A1717" s="193"/>
      <c r="B1717" s="194"/>
      <c r="C1717" s="193"/>
      <c r="D1717" s="193"/>
      <c r="E1717" s="195"/>
      <c r="F1717" s="196"/>
      <c r="G1717" s="196"/>
      <c r="H1717" s="206"/>
      <c r="I1717" s="206"/>
      <c r="J1717" s="206"/>
      <c r="K1717" s="206"/>
      <c r="L1717" s="206"/>
      <c r="M1717" s="206"/>
      <c r="N1717" s="206"/>
      <c r="O1717" s="206"/>
      <c r="P1717" s="206"/>
      <c r="Q1717" s="206"/>
      <c r="R1717" s="206"/>
      <c r="S1717" s="206"/>
      <c r="T1717" s="206"/>
      <c r="U1717" s="206"/>
      <c r="V1717" s="206"/>
      <c r="W1717" s="206"/>
      <c r="X1717" s="206"/>
      <c r="Y1717" s="206"/>
      <c r="Z1717" s="206"/>
    </row>
    <row r="1718" customFormat="false" ht="15" hidden="false" customHeight="false" outlineLevel="0" collapsed="false">
      <c r="A1718" s="183" t="s">
        <v>2463</v>
      </c>
      <c r="B1718" s="184" t="s">
        <v>1028</v>
      </c>
      <c r="C1718" s="183" t="s">
        <v>1029</v>
      </c>
      <c r="D1718" s="184" t="s">
        <v>1030</v>
      </c>
      <c r="E1718" s="185" t="s">
        <v>1031</v>
      </c>
      <c r="F1718" s="197" t="s">
        <v>1032</v>
      </c>
      <c r="G1718" s="197" t="s">
        <v>1033</v>
      </c>
      <c r="H1718" s="206"/>
      <c r="I1718" s="206"/>
      <c r="J1718" s="206"/>
      <c r="K1718" s="206"/>
      <c r="L1718" s="206"/>
      <c r="M1718" s="206"/>
      <c r="N1718" s="206"/>
      <c r="O1718" s="206"/>
      <c r="P1718" s="206"/>
      <c r="Q1718" s="206"/>
      <c r="R1718" s="206"/>
      <c r="S1718" s="206"/>
      <c r="T1718" s="206"/>
      <c r="U1718" s="206"/>
      <c r="V1718" s="206"/>
      <c r="W1718" s="206"/>
      <c r="X1718" s="206"/>
      <c r="Y1718" s="206"/>
      <c r="Z1718" s="206"/>
    </row>
    <row r="1719" customFormat="false" ht="15" hidden="false" customHeight="false" outlineLevel="0" collapsed="false">
      <c r="A1719" s="189" t="s">
        <v>1034</v>
      </c>
      <c r="B1719" s="190" t="s">
        <v>2464</v>
      </c>
      <c r="C1719" s="189" t="s">
        <v>588</v>
      </c>
      <c r="D1719" s="190" t="s">
        <v>7</v>
      </c>
      <c r="E1719" s="191" t="n">
        <v>1</v>
      </c>
      <c r="F1719" s="192" t="n">
        <v>34.25</v>
      </c>
      <c r="G1719" s="192" t="n">
        <v>34.25</v>
      </c>
      <c r="H1719" s="206"/>
      <c r="I1719" s="206"/>
      <c r="J1719" s="206"/>
      <c r="K1719" s="206"/>
      <c r="L1719" s="206"/>
      <c r="M1719" s="206"/>
      <c r="N1719" s="206"/>
      <c r="O1719" s="206"/>
      <c r="P1719" s="206"/>
      <c r="Q1719" s="206"/>
      <c r="R1719" s="206"/>
      <c r="S1719" s="206"/>
      <c r="T1719" s="206"/>
      <c r="U1719" s="206"/>
      <c r="V1719" s="206"/>
      <c r="W1719" s="206"/>
      <c r="X1719" s="206"/>
      <c r="Y1719" s="206"/>
      <c r="Z1719" s="206"/>
    </row>
    <row r="1720" customFormat="false" ht="15" hidden="false" customHeight="false" outlineLevel="0" collapsed="false">
      <c r="A1720" s="198" t="s">
        <v>1040</v>
      </c>
      <c r="B1720" s="199" t="s">
        <v>1917</v>
      </c>
      <c r="C1720" s="198" t="s">
        <v>1918</v>
      </c>
      <c r="D1720" s="199" t="s">
        <v>25</v>
      </c>
      <c r="E1720" s="200" t="n">
        <v>0.25</v>
      </c>
      <c r="F1720" s="201" t="n">
        <v>17.45</v>
      </c>
      <c r="G1720" s="201" t="n">
        <v>4.36</v>
      </c>
      <c r="H1720" s="206"/>
      <c r="I1720" s="206"/>
      <c r="J1720" s="206"/>
      <c r="K1720" s="206"/>
      <c r="L1720" s="206"/>
      <c r="M1720" s="206"/>
      <c r="N1720" s="206"/>
      <c r="O1720" s="206"/>
      <c r="P1720" s="206"/>
      <c r="Q1720" s="206"/>
      <c r="R1720" s="206"/>
      <c r="S1720" s="206"/>
      <c r="T1720" s="206"/>
      <c r="U1720" s="206"/>
      <c r="V1720" s="206"/>
      <c r="W1720" s="206"/>
      <c r="X1720" s="206"/>
      <c r="Y1720" s="206"/>
      <c r="Z1720" s="206"/>
    </row>
    <row r="1721" customFormat="false" ht="15" hidden="false" customHeight="false" outlineLevel="0" collapsed="false">
      <c r="A1721" s="198" t="s">
        <v>1040</v>
      </c>
      <c r="B1721" s="199" t="s">
        <v>1812</v>
      </c>
      <c r="C1721" s="198" t="s">
        <v>1813</v>
      </c>
      <c r="D1721" s="199" t="s">
        <v>25</v>
      </c>
      <c r="E1721" s="200" t="n">
        <v>0.25</v>
      </c>
      <c r="F1721" s="201" t="n">
        <v>21.76</v>
      </c>
      <c r="G1721" s="201" t="n">
        <v>5.44</v>
      </c>
      <c r="H1721" s="206"/>
      <c r="I1721" s="206"/>
      <c r="J1721" s="206"/>
      <c r="K1721" s="206"/>
      <c r="L1721" s="206"/>
      <c r="M1721" s="206"/>
      <c r="N1721" s="206"/>
      <c r="O1721" s="206"/>
      <c r="P1721" s="206"/>
      <c r="Q1721" s="206"/>
      <c r="R1721" s="206"/>
      <c r="S1721" s="206"/>
      <c r="T1721" s="206"/>
      <c r="U1721" s="206"/>
      <c r="V1721" s="206"/>
      <c r="W1721" s="206"/>
      <c r="X1721" s="206"/>
      <c r="Y1721" s="206"/>
      <c r="Z1721" s="206"/>
    </row>
    <row r="1722" customFormat="false" ht="15" hidden="false" customHeight="false" outlineLevel="0" collapsed="false">
      <c r="A1722" s="202" t="s">
        <v>1043</v>
      </c>
      <c r="B1722" s="203" t="s">
        <v>2315</v>
      </c>
      <c r="C1722" s="202" t="s">
        <v>2316</v>
      </c>
      <c r="D1722" s="203" t="s">
        <v>7</v>
      </c>
      <c r="E1722" s="204" t="n">
        <v>2</v>
      </c>
      <c r="F1722" s="205" t="n">
        <v>2.49</v>
      </c>
      <c r="G1722" s="205" t="n">
        <v>4.98</v>
      </c>
      <c r="H1722" s="206"/>
      <c r="I1722" s="206"/>
      <c r="J1722" s="206"/>
      <c r="K1722" s="206"/>
      <c r="L1722" s="206"/>
      <c r="M1722" s="206"/>
      <c r="N1722" s="206"/>
      <c r="O1722" s="206"/>
      <c r="P1722" s="206"/>
      <c r="Q1722" s="206"/>
      <c r="R1722" s="206"/>
      <c r="S1722" s="206"/>
      <c r="T1722" s="206"/>
      <c r="U1722" s="206"/>
      <c r="V1722" s="206"/>
      <c r="W1722" s="206"/>
      <c r="X1722" s="206"/>
      <c r="Y1722" s="206"/>
      <c r="Z1722" s="206"/>
    </row>
    <row r="1723" customFormat="false" ht="15" hidden="false" customHeight="false" outlineLevel="0" collapsed="false">
      <c r="A1723" s="202" t="s">
        <v>1043</v>
      </c>
      <c r="B1723" s="203" t="s">
        <v>2319</v>
      </c>
      <c r="C1723" s="202" t="s">
        <v>2320</v>
      </c>
      <c r="D1723" s="203" t="s">
        <v>7</v>
      </c>
      <c r="E1723" s="204" t="n">
        <v>0.06</v>
      </c>
      <c r="F1723" s="205" t="n">
        <v>24.61</v>
      </c>
      <c r="G1723" s="205" t="n">
        <v>1.47</v>
      </c>
      <c r="H1723" s="206"/>
      <c r="I1723" s="206"/>
      <c r="J1723" s="206"/>
      <c r="K1723" s="206"/>
      <c r="L1723" s="206"/>
      <c r="M1723" s="206"/>
      <c r="N1723" s="206"/>
      <c r="O1723" s="206"/>
      <c r="P1723" s="206"/>
      <c r="Q1723" s="206"/>
      <c r="R1723" s="206"/>
      <c r="S1723" s="206"/>
      <c r="T1723" s="206"/>
      <c r="U1723" s="206"/>
      <c r="V1723" s="206"/>
      <c r="W1723" s="206"/>
      <c r="X1723" s="206"/>
      <c r="Y1723" s="206"/>
      <c r="Z1723" s="206"/>
    </row>
    <row r="1724" customFormat="false" ht="15" hidden="false" customHeight="false" outlineLevel="0" collapsed="false">
      <c r="A1724" s="202" t="s">
        <v>1043</v>
      </c>
      <c r="B1724" s="203" t="s">
        <v>2465</v>
      </c>
      <c r="C1724" s="202" t="s">
        <v>2466</v>
      </c>
      <c r="D1724" s="203" t="s">
        <v>7</v>
      </c>
      <c r="E1724" s="204" t="n">
        <v>1</v>
      </c>
      <c r="F1724" s="205" t="n">
        <v>18</v>
      </c>
      <c r="G1724" s="205" t="n">
        <v>18</v>
      </c>
      <c r="H1724" s="206"/>
      <c r="I1724" s="206"/>
      <c r="J1724" s="206"/>
      <c r="K1724" s="206"/>
      <c r="L1724" s="206"/>
      <c r="M1724" s="206"/>
      <c r="N1724" s="206"/>
      <c r="O1724" s="206"/>
      <c r="P1724" s="206"/>
      <c r="Q1724" s="206"/>
      <c r="R1724" s="206"/>
      <c r="S1724" s="206"/>
      <c r="T1724" s="206"/>
      <c r="U1724" s="206"/>
      <c r="V1724" s="206"/>
      <c r="W1724" s="206"/>
      <c r="X1724" s="206"/>
      <c r="Y1724" s="206"/>
      <c r="Z1724" s="206"/>
    </row>
    <row r="1725" customFormat="false" ht="15" hidden="false" customHeight="false" outlineLevel="0" collapsed="false">
      <c r="A1725" s="193"/>
      <c r="B1725" s="194"/>
      <c r="C1725" s="193"/>
      <c r="D1725" s="193"/>
      <c r="E1725" s="195"/>
      <c r="F1725" s="196"/>
      <c r="G1725" s="196"/>
      <c r="H1725" s="206"/>
      <c r="I1725" s="206"/>
      <c r="J1725" s="206"/>
      <c r="K1725" s="206"/>
      <c r="L1725" s="206"/>
      <c r="M1725" s="206"/>
      <c r="N1725" s="206"/>
      <c r="O1725" s="206"/>
      <c r="P1725" s="206"/>
      <c r="Q1725" s="206"/>
      <c r="R1725" s="206"/>
      <c r="S1725" s="206"/>
      <c r="T1725" s="206"/>
      <c r="U1725" s="206"/>
      <c r="V1725" s="206"/>
      <c r="W1725" s="206"/>
      <c r="X1725" s="206"/>
      <c r="Y1725" s="206"/>
      <c r="Z1725" s="206"/>
    </row>
    <row r="1726" customFormat="false" ht="15" hidden="false" customHeight="false" outlineLevel="0" collapsed="false">
      <c r="A1726" s="183" t="s">
        <v>2467</v>
      </c>
      <c r="B1726" s="184" t="s">
        <v>1028</v>
      </c>
      <c r="C1726" s="183" t="s">
        <v>1029</v>
      </c>
      <c r="D1726" s="184" t="s">
        <v>1030</v>
      </c>
      <c r="E1726" s="185" t="s">
        <v>1031</v>
      </c>
      <c r="F1726" s="197" t="s">
        <v>1032</v>
      </c>
      <c r="G1726" s="197" t="s">
        <v>1033</v>
      </c>
      <c r="H1726" s="206"/>
      <c r="I1726" s="206"/>
      <c r="J1726" s="206"/>
      <c r="K1726" s="206"/>
      <c r="L1726" s="206"/>
      <c r="M1726" s="206"/>
      <c r="N1726" s="206"/>
      <c r="O1726" s="206"/>
      <c r="P1726" s="206"/>
      <c r="Q1726" s="206"/>
      <c r="R1726" s="206"/>
      <c r="S1726" s="206"/>
      <c r="T1726" s="206"/>
      <c r="U1726" s="206"/>
      <c r="V1726" s="206"/>
      <c r="W1726" s="206"/>
      <c r="X1726" s="206"/>
      <c r="Y1726" s="206"/>
      <c r="Z1726" s="206"/>
    </row>
    <row r="1727" customFormat="false" ht="15" hidden="false" customHeight="false" outlineLevel="0" collapsed="false">
      <c r="A1727" s="189" t="s">
        <v>1034</v>
      </c>
      <c r="B1727" s="190" t="s">
        <v>2468</v>
      </c>
      <c r="C1727" s="189" t="s">
        <v>590</v>
      </c>
      <c r="D1727" s="190" t="s">
        <v>7</v>
      </c>
      <c r="E1727" s="191" t="n">
        <v>1</v>
      </c>
      <c r="F1727" s="192" t="n">
        <v>41.48</v>
      </c>
      <c r="G1727" s="192" t="n">
        <v>41.48</v>
      </c>
      <c r="H1727" s="206"/>
      <c r="I1727" s="206"/>
      <c r="J1727" s="206"/>
      <c r="K1727" s="206"/>
      <c r="L1727" s="206"/>
      <c r="M1727" s="206"/>
      <c r="N1727" s="206"/>
      <c r="O1727" s="206"/>
      <c r="P1727" s="206"/>
      <c r="Q1727" s="206"/>
      <c r="R1727" s="206"/>
      <c r="S1727" s="206"/>
      <c r="T1727" s="206"/>
      <c r="U1727" s="206"/>
      <c r="V1727" s="206"/>
      <c r="W1727" s="206"/>
      <c r="X1727" s="206"/>
      <c r="Y1727" s="206"/>
      <c r="Z1727" s="206"/>
    </row>
    <row r="1728" customFormat="false" ht="15" hidden="false" customHeight="false" outlineLevel="0" collapsed="false">
      <c r="A1728" s="198" t="s">
        <v>1040</v>
      </c>
      <c r="B1728" s="199" t="s">
        <v>1917</v>
      </c>
      <c r="C1728" s="198" t="s">
        <v>1918</v>
      </c>
      <c r="D1728" s="199" t="s">
        <v>25</v>
      </c>
      <c r="E1728" s="200" t="n">
        <v>0.33</v>
      </c>
      <c r="F1728" s="201" t="n">
        <v>17.45</v>
      </c>
      <c r="G1728" s="201" t="n">
        <v>5.75</v>
      </c>
      <c r="H1728" s="206"/>
      <c r="I1728" s="206"/>
      <c r="J1728" s="206"/>
      <c r="K1728" s="206"/>
      <c r="L1728" s="206"/>
      <c r="M1728" s="206"/>
      <c r="N1728" s="206"/>
      <c r="O1728" s="206"/>
      <c r="P1728" s="206"/>
      <c r="Q1728" s="206"/>
      <c r="R1728" s="206"/>
      <c r="S1728" s="206"/>
      <c r="T1728" s="206"/>
      <c r="U1728" s="206"/>
      <c r="V1728" s="206"/>
      <c r="W1728" s="206"/>
      <c r="X1728" s="206"/>
      <c r="Y1728" s="206"/>
      <c r="Z1728" s="206"/>
    </row>
    <row r="1729" customFormat="false" ht="15" hidden="false" customHeight="false" outlineLevel="0" collapsed="false">
      <c r="A1729" s="198" t="s">
        <v>1040</v>
      </c>
      <c r="B1729" s="199" t="s">
        <v>1812</v>
      </c>
      <c r="C1729" s="198" t="s">
        <v>1813</v>
      </c>
      <c r="D1729" s="199" t="s">
        <v>25</v>
      </c>
      <c r="E1729" s="200" t="n">
        <v>0.33</v>
      </c>
      <c r="F1729" s="201" t="n">
        <v>21.76</v>
      </c>
      <c r="G1729" s="201" t="n">
        <v>7.18</v>
      </c>
      <c r="H1729" s="206"/>
      <c r="I1729" s="206"/>
      <c r="J1729" s="206"/>
      <c r="K1729" s="206"/>
      <c r="L1729" s="206"/>
      <c r="M1729" s="206"/>
      <c r="N1729" s="206"/>
      <c r="O1729" s="206"/>
      <c r="P1729" s="206"/>
      <c r="Q1729" s="206"/>
      <c r="R1729" s="206"/>
      <c r="S1729" s="206"/>
      <c r="T1729" s="206"/>
      <c r="U1729" s="206"/>
      <c r="V1729" s="206"/>
      <c r="W1729" s="206"/>
      <c r="X1729" s="206"/>
      <c r="Y1729" s="206"/>
      <c r="Z1729" s="206"/>
    </row>
    <row r="1730" customFormat="false" ht="15" hidden="false" customHeight="false" outlineLevel="0" collapsed="false">
      <c r="A1730" s="202" t="s">
        <v>1043</v>
      </c>
      <c r="B1730" s="203" t="s">
        <v>2353</v>
      </c>
      <c r="C1730" s="202" t="s">
        <v>2354</v>
      </c>
      <c r="D1730" s="203" t="s">
        <v>7</v>
      </c>
      <c r="E1730" s="204" t="n">
        <v>2</v>
      </c>
      <c r="F1730" s="205" t="n">
        <v>3</v>
      </c>
      <c r="G1730" s="205" t="n">
        <v>6</v>
      </c>
      <c r="H1730" s="206"/>
      <c r="I1730" s="206"/>
      <c r="J1730" s="206"/>
      <c r="K1730" s="206"/>
      <c r="L1730" s="206"/>
      <c r="M1730" s="206"/>
      <c r="N1730" s="206"/>
      <c r="O1730" s="206"/>
      <c r="P1730" s="206"/>
      <c r="Q1730" s="206"/>
      <c r="R1730" s="206"/>
      <c r="S1730" s="206"/>
      <c r="T1730" s="206"/>
      <c r="U1730" s="206"/>
      <c r="V1730" s="206"/>
      <c r="W1730" s="206"/>
      <c r="X1730" s="206"/>
      <c r="Y1730" s="206"/>
      <c r="Z1730" s="206"/>
    </row>
    <row r="1731" customFormat="false" ht="15" hidden="false" customHeight="false" outlineLevel="0" collapsed="false">
      <c r="A1731" s="202" t="s">
        <v>1043</v>
      </c>
      <c r="B1731" s="203" t="s">
        <v>2319</v>
      </c>
      <c r="C1731" s="202" t="s">
        <v>2320</v>
      </c>
      <c r="D1731" s="203" t="s">
        <v>7</v>
      </c>
      <c r="E1731" s="204" t="n">
        <v>0.092</v>
      </c>
      <c r="F1731" s="205" t="n">
        <v>24.61</v>
      </c>
      <c r="G1731" s="205" t="n">
        <v>2.26</v>
      </c>
      <c r="H1731" s="206"/>
      <c r="I1731" s="206"/>
      <c r="J1731" s="206"/>
      <c r="K1731" s="206"/>
      <c r="L1731" s="206"/>
      <c r="M1731" s="206"/>
      <c r="N1731" s="206"/>
      <c r="O1731" s="206"/>
      <c r="P1731" s="206"/>
      <c r="Q1731" s="206"/>
      <c r="R1731" s="206"/>
      <c r="S1731" s="206"/>
      <c r="T1731" s="206"/>
      <c r="U1731" s="206"/>
      <c r="V1731" s="206"/>
      <c r="W1731" s="206"/>
      <c r="X1731" s="206"/>
      <c r="Y1731" s="206"/>
      <c r="Z1731" s="206"/>
    </row>
    <row r="1732" customFormat="false" ht="15" hidden="false" customHeight="false" outlineLevel="0" collapsed="false">
      <c r="A1732" s="202" t="s">
        <v>1043</v>
      </c>
      <c r="B1732" s="203" t="s">
        <v>2469</v>
      </c>
      <c r="C1732" s="202" t="s">
        <v>2470</v>
      </c>
      <c r="D1732" s="203" t="s">
        <v>7</v>
      </c>
      <c r="E1732" s="204" t="n">
        <v>1</v>
      </c>
      <c r="F1732" s="205" t="n">
        <v>20.29</v>
      </c>
      <c r="G1732" s="205" t="n">
        <v>20.29</v>
      </c>
      <c r="H1732" s="206"/>
      <c r="I1732" s="206"/>
      <c r="J1732" s="206"/>
      <c r="K1732" s="206"/>
      <c r="L1732" s="206"/>
      <c r="M1732" s="206"/>
      <c r="N1732" s="206"/>
      <c r="O1732" s="206"/>
      <c r="P1732" s="206"/>
      <c r="Q1732" s="206"/>
      <c r="R1732" s="206"/>
      <c r="S1732" s="206"/>
      <c r="T1732" s="206"/>
      <c r="U1732" s="206"/>
      <c r="V1732" s="206"/>
      <c r="W1732" s="206"/>
      <c r="X1732" s="206"/>
      <c r="Y1732" s="206"/>
      <c r="Z1732" s="206"/>
    </row>
    <row r="1733" customFormat="false" ht="15" hidden="false" customHeight="false" outlineLevel="0" collapsed="false">
      <c r="A1733" s="193"/>
      <c r="B1733" s="194"/>
      <c r="C1733" s="193"/>
      <c r="D1733" s="193"/>
      <c r="E1733" s="195"/>
      <c r="F1733" s="196"/>
      <c r="G1733" s="196"/>
      <c r="H1733" s="206"/>
      <c r="I1733" s="206"/>
      <c r="J1733" s="206"/>
      <c r="K1733" s="206"/>
      <c r="L1733" s="206"/>
      <c r="M1733" s="206"/>
      <c r="N1733" s="206"/>
      <c r="O1733" s="206"/>
      <c r="P1733" s="206"/>
      <c r="Q1733" s="206"/>
      <c r="R1733" s="206"/>
      <c r="S1733" s="206"/>
      <c r="T1733" s="206"/>
      <c r="U1733" s="206"/>
      <c r="V1733" s="206"/>
      <c r="W1733" s="206"/>
      <c r="X1733" s="206"/>
      <c r="Y1733" s="206"/>
      <c r="Z1733" s="206"/>
    </row>
    <row r="1734" customFormat="false" ht="15" hidden="false" customHeight="false" outlineLevel="0" collapsed="false">
      <c r="A1734" s="183" t="s">
        <v>2471</v>
      </c>
      <c r="B1734" s="184" t="s">
        <v>1028</v>
      </c>
      <c r="C1734" s="183" t="s">
        <v>1029</v>
      </c>
      <c r="D1734" s="184" t="s">
        <v>1030</v>
      </c>
      <c r="E1734" s="185" t="s">
        <v>1031</v>
      </c>
      <c r="F1734" s="197" t="s">
        <v>1032</v>
      </c>
      <c r="G1734" s="197" t="s">
        <v>1033</v>
      </c>
      <c r="H1734" s="206"/>
      <c r="I1734" s="206"/>
      <c r="J1734" s="206"/>
      <c r="K1734" s="206"/>
      <c r="L1734" s="206"/>
      <c r="M1734" s="206"/>
      <c r="N1734" s="206"/>
      <c r="O1734" s="206"/>
      <c r="P1734" s="206"/>
      <c r="Q1734" s="206"/>
      <c r="R1734" s="206"/>
      <c r="S1734" s="206"/>
      <c r="T1734" s="206"/>
      <c r="U1734" s="206"/>
      <c r="V1734" s="206"/>
      <c r="W1734" s="206"/>
      <c r="X1734" s="206"/>
      <c r="Y1734" s="206"/>
      <c r="Z1734" s="206"/>
    </row>
    <row r="1735" customFormat="false" ht="15" hidden="false" customHeight="false" outlineLevel="0" collapsed="false">
      <c r="A1735" s="189" t="s">
        <v>1034</v>
      </c>
      <c r="B1735" s="190" t="s">
        <v>2472</v>
      </c>
      <c r="C1735" s="189" t="s">
        <v>593</v>
      </c>
      <c r="D1735" s="190" t="s">
        <v>7</v>
      </c>
      <c r="E1735" s="191" t="n">
        <v>1</v>
      </c>
      <c r="F1735" s="192" t="n">
        <v>736.94</v>
      </c>
      <c r="G1735" s="192" t="n">
        <v>736.94</v>
      </c>
      <c r="H1735" s="206"/>
      <c r="I1735" s="206"/>
      <c r="J1735" s="206"/>
      <c r="K1735" s="206"/>
      <c r="L1735" s="206"/>
      <c r="M1735" s="206"/>
      <c r="N1735" s="206"/>
      <c r="O1735" s="206"/>
      <c r="P1735" s="206"/>
      <c r="Q1735" s="206"/>
      <c r="R1735" s="206"/>
      <c r="S1735" s="206"/>
      <c r="T1735" s="206"/>
      <c r="U1735" s="206"/>
      <c r="V1735" s="206"/>
      <c r="W1735" s="206"/>
      <c r="X1735" s="206"/>
      <c r="Y1735" s="206"/>
      <c r="Z1735" s="206"/>
    </row>
    <row r="1736" customFormat="false" ht="15" hidden="false" customHeight="false" outlineLevel="0" collapsed="false">
      <c r="A1736" s="198" t="s">
        <v>1040</v>
      </c>
      <c r="B1736" s="199" t="s">
        <v>2473</v>
      </c>
      <c r="C1736" s="198" t="s">
        <v>2474</v>
      </c>
      <c r="D1736" s="199" t="s">
        <v>1100</v>
      </c>
      <c r="E1736" s="200" t="n">
        <v>3.6</v>
      </c>
      <c r="F1736" s="201" t="n">
        <v>55.35</v>
      </c>
      <c r="G1736" s="201" t="n">
        <v>78.35</v>
      </c>
      <c r="H1736" s="206"/>
      <c r="I1736" s="206"/>
      <c r="J1736" s="206"/>
      <c r="K1736" s="206"/>
      <c r="L1736" s="206"/>
      <c r="M1736" s="206"/>
      <c r="N1736" s="206"/>
      <c r="O1736" s="206"/>
      <c r="P1736" s="206"/>
      <c r="Q1736" s="206"/>
      <c r="R1736" s="206"/>
      <c r="S1736" s="206"/>
      <c r="T1736" s="206"/>
      <c r="U1736" s="206"/>
      <c r="V1736" s="206"/>
      <c r="W1736" s="206"/>
      <c r="X1736" s="206"/>
      <c r="Y1736" s="206"/>
      <c r="Z1736" s="206"/>
    </row>
    <row r="1737" customFormat="false" ht="15" hidden="false" customHeight="false" outlineLevel="0" collapsed="false">
      <c r="A1737" s="198" t="s">
        <v>1040</v>
      </c>
      <c r="B1737" s="199" t="s">
        <v>2037</v>
      </c>
      <c r="C1737" s="198" t="s">
        <v>2038</v>
      </c>
      <c r="D1737" s="199" t="s">
        <v>1100</v>
      </c>
      <c r="E1737" s="200" t="n">
        <v>1.21</v>
      </c>
      <c r="F1737" s="201" t="n">
        <v>18.72</v>
      </c>
      <c r="G1737" s="201" t="n">
        <v>22.65</v>
      </c>
      <c r="H1737" s="206"/>
      <c r="I1737" s="206"/>
      <c r="J1737" s="206"/>
      <c r="K1737" s="206"/>
      <c r="L1737" s="206"/>
      <c r="M1737" s="206"/>
      <c r="N1737" s="206"/>
      <c r="O1737" s="206"/>
      <c r="P1737" s="206"/>
      <c r="Q1737" s="206"/>
      <c r="R1737" s="206"/>
      <c r="S1737" s="206"/>
      <c r="T1737" s="206"/>
      <c r="U1737" s="206"/>
      <c r="V1737" s="206"/>
      <c r="W1737" s="206"/>
      <c r="X1737" s="206"/>
      <c r="Y1737" s="206"/>
      <c r="Z1737" s="206"/>
    </row>
    <row r="1738" customFormat="false" ht="15" hidden="false" customHeight="false" outlineLevel="0" collapsed="false">
      <c r="A1738" s="198" t="s">
        <v>1040</v>
      </c>
      <c r="B1738" s="199" t="s">
        <v>2475</v>
      </c>
      <c r="C1738" s="198" t="s">
        <v>2476</v>
      </c>
      <c r="D1738" s="199" t="s">
        <v>1147</v>
      </c>
      <c r="E1738" s="200" t="n">
        <v>0.1847</v>
      </c>
      <c r="F1738" s="201" t="n">
        <v>55.35</v>
      </c>
      <c r="G1738" s="201" t="n">
        <v>13.59</v>
      </c>
      <c r="H1738" s="206"/>
      <c r="I1738" s="206"/>
      <c r="J1738" s="206"/>
      <c r="K1738" s="206"/>
      <c r="L1738" s="206"/>
      <c r="M1738" s="206"/>
      <c r="N1738" s="206"/>
      <c r="O1738" s="206"/>
      <c r="P1738" s="206"/>
      <c r="Q1738" s="206"/>
      <c r="R1738" s="206"/>
      <c r="S1738" s="206"/>
      <c r="T1738" s="206"/>
      <c r="U1738" s="206"/>
      <c r="V1738" s="206"/>
      <c r="W1738" s="206"/>
      <c r="X1738" s="206"/>
      <c r="Y1738" s="206"/>
      <c r="Z1738" s="206"/>
    </row>
    <row r="1739" customFormat="false" ht="15" hidden="false" customHeight="false" outlineLevel="0" collapsed="false">
      <c r="A1739" s="198" t="s">
        <v>1040</v>
      </c>
      <c r="B1739" s="199" t="s">
        <v>2039</v>
      </c>
      <c r="C1739" s="198" t="s">
        <v>2040</v>
      </c>
      <c r="D1739" s="199" t="s">
        <v>65</v>
      </c>
      <c r="E1739" s="200" t="n">
        <v>2.094</v>
      </c>
      <c r="F1739" s="201" t="n">
        <v>53.61</v>
      </c>
      <c r="G1739" s="201" t="n">
        <v>17.15</v>
      </c>
      <c r="H1739" s="206"/>
      <c r="I1739" s="206"/>
      <c r="J1739" s="206"/>
      <c r="K1739" s="206"/>
      <c r="L1739" s="206"/>
      <c r="M1739" s="206"/>
      <c r="N1739" s="206"/>
      <c r="O1739" s="206"/>
      <c r="P1739" s="206"/>
      <c r="Q1739" s="206"/>
      <c r="R1739" s="206"/>
      <c r="S1739" s="206"/>
      <c r="T1739" s="206"/>
      <c r="U1739" s="206"/>
      <c r="V1739" s="206"/>
      <c r="W1739" s="206"/>
      <c r="X1739" s="206"/>
      <c r="Y1739" s="206"/>
      <c r="Z1739" s="206"/>
    </row>
    <row r="1740" customFormat="false" ht="15" hidden="false" customHeight="false" outlineLevel="0" collapsed="false">
      <c r="A1740" s="198" t="s">
        <v>1040</v>
      </c>
      <c r="B1740" s="199" t="s">
        <v>2043</v>
      </c>
      <c r="C1740" s="198" t="s">
        <v>2044</v>
      </c>
      <c r="D1740" s="199" t="s">
        <v>1147</v>
      </c>
      <c r="E1740" s="200" t="n">
        <v>1.4157</v>
      </c>
      <c r="F1740" s="201" t="n">
        <v>12.45</v>
      </c>
      <c r="G1740" s="201" t="n">
        <v>26.07</v>
      </c>
      <c r="H1740" s="206"/>
      <c r="I1740" s="206"/>
      <c r="J1740" s="206"/>
      <c r="K1740" s="206"/>
      <c r="L1740" s="206"/>
      <c r="M1740" s="206"/>
      <c r="N1740" s="206"/>
      <c r="O1740" s="206"/>
      <c r="P1740" s="206"/>
      <c r="Q1740" s="206"/>
      <c r="R1740" s="206"/>
      <c r="S1740" s="206"/>
      <c r="T1740" s="206"/>
      <c r="U1740" s="206"/>
      <c r="V1740" s="206"/>
      <c r="W1740" s="206"/>
      <c r="X1740" s="206"/>
      <c r="Y1740" s="206"/>
      <c r="Z1740" s="206"/>
    </row>
    <row r="1741" customFormat="false" ht="15" hidden="false" customHeight="false" outlineLevel="0" collapsed="false">
      <c r="A1741" s="198" t="s">
        <v>1040</v>
      </c>
      <c r="B1741" s="199" t="s">
        <v>2477</v>
      </c>
      <c r="C1741" s="198" t="s">
        <v>2478</v>
      </c>
      <c r="D1741" s="199" t="s">
        <v>1100</v>
      </c>
      <c r="E1741" s="200" t="n">
        <v>0.32</v>
      </c>
      <c r="F1741" s="201" t="n">
        <v>80.9</v>
      </c>
      <c r="G1741" s="201" t="n">
        <v>291.24</v>
      </c>
      <c r="H1741" s="206"/>
      <c r="I1741" s="206"/>
      <c r="J1741" s="206"/>
      <c r="K1741" s="206"/>
      <c r="L1741" s="206"/>
      <c r="M1741" s="206"/>
      <c r="N1741" s="206"/>
      <c r="O1741" s="206"/>
      <c r="P1741" s="206"/>
      <c r="Q1741" s="206"/>
      <c r="R1741" s="206"/>
      <c r="S1741" s="206"/>
      <c r="T1741" s="206"/>
      <c r="U1741" s="206"/>
      <c r="V1741" s="206"/>
      <c r="W1741" s="206"/>
      <c r="X1741" s="206"/>
      <c r="Y1741" s="206"/>
      <c r="Z1741" s="206"/>
    </row>
    <row r="1742" customFormat="false" ht="15" hidden="false" customHeight="false" outlineLevel="0" collapsed="false">
      <c r="A1742" s="198" t="s">
        <v>1040</v>
      </c>
      <c r="B1742" s="199" t="s">
        <v>2479</v>
      </c>
      <c r="C1742" s="198" t="s">
        <v>2480</v>
      </c>
      <c r="D1742" s="199" t="s">
        <v>1147</v>
      </c>
      <c r="E1742" s="200" t="n">
        <v>0.2457</v>
      </c>
      <c r="F1742" s="201" t="n">
        <v>41.19</v>
      </c>
      <c r="G1742" s="201" t="n">
        <v>158.16</v>
      </c>
      <c r="H1742" s="206"/>
      <c r="I1742" s="206"/>
      <c r="J1742" s="206"/>
      <c r="K1742" s="206"/>
      <c r="L1742" s="206"/>
      <c r="M1742" s="206"/>
      <c r="N1742" s="206"/>
      <c r="O1742" s="206"/>
      <c r="P1742" s="206"/>
      <c r="Q1742" s="206"/>
      <c r="R1742" s="206"/>
      <c r="S1742" s="206"/>
      <c r="T1742" s="206"/>
      <c r="U1742" s="206"/>
      <c r="V1742" s="206"/>
      <c r="W1742" s="206"/>
      <c r="X1742" s="206"/>
      <c r="Y1742" s="206"/>
      <c r="Z1742" s="206"/>
    </row>
    <row r="1743" customFormat="false" ht="15" hidden="false" customHeight="false" outlineLevel="0" collapsed="false">
      <c r="A1743" s="198" t="s">
        <v>1040</v>
      </c>
      <c r="B1743" s="199" t="s">
        <v>2051</v>
      </c>
      <c r="C1743" s="198" t="s">
        <v>2052</v>
      </c>
      <c r="D1743" s="199" t="s">
        <v>1100</v>
      </c>
      <c r="E1743" s="200" t="n">
        <v>3.84</v>
      </c>
      <c r="F1743" s="201" t="n">
        <v>31.32</v>
      </c>
      <c r="G1743" s="201" t="n">
        <v>36.64</v>
      </c>
      <c r="H1743" s="206"/>
      <c r="I1743" s="206"/>
      <c r="J1743" s="206"/>
      <c r="K1743" s="206"/>
      <c r="L1743" s="206"/>
      <c r="M1743" s="206"/>
      <c r="N1743" s="206"/>
      <c r="O1743" s="206"/>
      <c r="P1743" s="206"/>
      <c r="Q1743" s="206"/>
      <c r="R1743" s="206"/>
      <c r="S1743" s="206"/>
      <c r="T1743" s="206"/>
      <c r="U1743" s="206"/>
      <c r="V1743" s="206"/>
      <c r="W1743" s="206"/>
      <c r="X1743" s="206"/>
      <c r="Y1743" s="206"/>
      <c r="Z1743" s="206"/>
    </row>
    <row r="1744" customFormat="false" ht="15" hidden="false" customHeight="false" outlineLevel="0" collapsed="false">
      <c r="A1744" s="198" t="s">
        <v>1040</v>
      </c>
      <c r="B1744" s="199" t="s">
        <v>1010</v>
      </c>
      <c r="C1744" s="198" t="s">
        <v>1011</v>
      </c>
      <c r="D1744" s="199" t="s">
        <v>1147</v>
      </c>
      <c r="E1744" s="200" t="n">
        <v>1.17</v>
      </c>
      <c r="F1744" s="201" t="n">
        <v>415.14</v>
      </c>
      <c r="G1744" s="201" t="n">
        <v>76.67</v>
      </c>
      <c r="H1744" s="206"/>
      <c r="I1744" s="206"/>
      <c r="J1744" s="206"/>
      <c r="K1744" s="206"/>
      <c r="L1744" s="206"/>
      <c r="M1744" s="206"/>
      <c r="N1744" s="206"/>
      <c r="O1744" s="206"/>
      <c r="P1744" s="206"/>
      <c r="Q1744" s="206"/>
      <c r="R1744" s="206"/>
      <c r="S1744" s="206"/>
      <c r="T1744" s="206"/>
      <c r="U1744" s="206"/>
      <c r="V1744" s="206"/>
      <c r="W1744" s="206"/>
      <c r="X1744" s="206"/>
      <c r="Y1744" s="206"/>
      <c r="Z1744" s="206"/>
    </row>
    <row r="1745" customFormat="false" ht="15" hidden="false" customHeight="false" outlineLevel="0" collapsed="false">
      <c r="A1745" s="198" t="s">
        <v>1040</v>
      </c>
      <c r="B1745" s="199" t="s">
        <v>2481</v>
      </c>
      <c r="C1745" s="198" t="s">
        <v>2482</v>
      </c>
      <c r="D1745" s="199" t="s">
        <v>1147</v>
      </c>
      <c r="E1745" s="200" t="n">
        <v>0.1847</v>
      </c>
      <c r="F1745" s="201" t="n">
        <v>88.91</v>
      </c>
      <c r="G1745" s="201" t="n">
        <v>16.42</v>
      </c>
      <c r="H1745" s="206"/>
      <c r="I1745" s="206"/>
      <c r="J1745" s="206"/>
      <c r="K1745" s="206"/>
      <c r="L1745" s="206"/>
      <c r="M1745" s="206"/>
      <c r="N1745" s="206"/>
      <c r="O1745" s="206"/>
      <c r="P1745" s="206"/>
      <c r="Q1745" s="206"/>
      <c r="R1745" s="206"/>
      <c r="S1745" s="206"/>
      <c r="T1745" s="206"/>
      <c r="U1745" s="206"/>
      <c r="V1745" s="206"/>
      <c r="W1745" s="206"/>
      <c r="X1745" s="206"/>
      <c r="Y1745" s="206"/>
      <c r="Z1745" s="206"/>
    </row>
    <row r="1746" customFormat="false" ht="15" hidden="false" customHeight="false" outlineLevel="0" collapsed="false">
      <c r="A1746" s="193"/>
      <c r="B1746" s="194"/>
      <c r="C1746" s="193"/>
      <c r="D1746" s="193"/>
      <c r="E1746" s="195"/>
      <c r="F1746" s="196"/>
      <c r="G1746" s="196"/>
      <c r="H1746" s="206"/>
      <c r="I1746" s="206"/>
      <c r="J1746" s="206"/>
      <c r="K1746" s="206"/>
      <c r="L1746" s="206"/>
      <c r="M1746" s="206"/>
      <c r="N1746" s="206"/>
      <c r="O1746" s="206"/>
      <c r="P1746" s="206"/>
      <c r="Q1746" s="206"/>
      <c r="R1746" s="206"/>
      <c r="S1746" s="206"/>
      <c r="T1746" s="206"/>
      <c r="U1746" s="206"/>
      <c r="V1746" s="206"/>
      <c r="W1746" s="206"/>
      <c r="X1746" s="206"/>
      <c r="Y1746" s="206"/>
      <c r="Z1746" s="206"/>
    </row>
    <row r="1747" customFormat="false" ht="15" hidden="false" customHeight="false" outlineLevel="0" collapsed="false">
      <c r="A1747" s="183" t="s">
        <v>2483</v>
      </c>
      <c r="B1747" s="184" t="s">
        <v>1028</v>
      </c>
      <c r="C1747" s="183" t="s">
        <v>1029</v>
      </c>
      <c r="D1747" s="184" t="s">
        <v>1030</v>
      </c>
      <c r="E1747" s="185" t="s">
        <v>1031</v>
      </c>
      <c r="F1747" s="197" t="s">
        <v>1032</v>
      </c>
      <c r="G1747" s="197" t="s">
        <v>1033</v>
      </c>
      <c r="H1747" s="206"/>
      <c r="I1747" s="206"/>
      <c r="J1747" s="206"/>
      <c r="K1747" s="206"/>
      <c r="L1747" s="206"/>
      <c r="M1747" s="206"/>
      <c r="N1747" s="206"/>
      <c r="O1747" s="206"/>
      <c r="P1747" s="206"/>
      <c r="Q1747" s="206"/>
      <c r="R1747" s="206"/>
      <c r="S1747" s="206"/>
      <c r="T1747" s="206"/>
      <c r="U1747" s="206"/>
      <c r="V1747" s="206"/>
      <c r="W1747" s="206"/>
      <c r="X1747" s="206"/>
      <c r="Y1747" s="206"/>
      <c r="Z1747" s="206"/>
    </row>
    <row r="1748" customFormat="false" ht="15" hidden="false" customHeight="false" outlineLevel="0" collapsed="false">
      <c r="A1748" s="189" t="s">
        <v>1034</v>
      </c>
      <c r="B1748" s="190" t="s">
        <v>2484</v>
      </c>
      <c r="C1748" s="189" t="s">
        <v>2485</v>
      </c>
      <c r="D1748" s="190" t="s">
        <v>7</v>
      </c>
      <c r="E1748" s="191" t="n">
        <v>1</v>
      </c>
      <c r="F1748" s="192" t="n">
        <v>361.52</v>
      </c>
      <c r="G1748" s="192" t="n">
        <v>361.52</v>
      </c>
      <c r="H1748" s="206"/>
      <c r="I1748" s="206"/>
      <c r="J1748" s="206"/>
      <c r="K1748" s="206"/>
      <c r="L1748" s="206"/>
      <c r="M1748" s="206"/>
      <c r="N1748" s="206"/>
      <c r="O1748" s="206"/>
      <c r="P1748" s="206"/>
      <c r="Q1748" s="206"/>
      <c r="R1748" s="206"/>
      <c r="S1748" s="206"/>
      <c r="T1748" s="206"/>
      <c r="U1748" s="206"/>
      <c r="V1748" s="206"/>
      <c r="W1748" s="206"/>
      <c r="X1748" s="206"/>
      <c r="Y1748" s="206"/>
      <c r="Z1748" s="206"/>
    </row>
    <row r="1749" customFormat="false" ht="15" hidden="false" customHeight="false" outlineLevel="0" collapsed="false">
      <c r="A1749" s="198" t="s">
        <v>1040</v>
      </c>
      <c r="B1749" s="199" t="s">
        <v>2473</v>
      </c>
      <c r="C1749" s="198" t="s">
        <v>2474</v>
      </c>
      <c r="D1749" s="199" t="s">
        <v>1100</v>
      </c>
      <c r="E1749" s="200" t="n">
        <v>1.68</v>
      </c>
      <c r="F1749" s="201" t="n">
        <v>18.72</v>
      </c>
      <c r="G1749" s="201" t="n">
        <v>15.16</v>
      </c>
      <c r="H1749" s="206"/>
      <c r="I1749" s="206"/>
      <c r="J1749" s="206"/>
      <c r="K1749" s="206"/>
      <c r="L1749" s="206"/>
      <c r="M1749" s="206"/>
      <c r="N1749" s="206"/>
      <c r="O1749" s="206"/>
      <c r="P1749" s="206"/>
      <c r="Q1749" s="206"/>
      <c r="R1749" s="206"/>
      <c r="S1749" s="206"/>
      <c r="T1749" s="206"/>
      <c r="U1749" s="206"/>
      <c r="V1749" s="206"/>
      <c r="W1749" s="206"/>
      <c r="X1749" s="206"/>
      <c r="Y1749" s="206"/>
      <c r="Z1749" s="206"/>
    </row>
    <row r="1750" customFormat="false" ht="15" hidden="false" customHeight="false" outlineLevel="0" collapsed="false">
      <c r="A1750" s="198" t="s">
        <v>1040</v>
      </c>
      <c r="B1750" s="199" t="s">
        <v>2037</v>
      </c>
      <c r="C1750" s="198" t="s">
        <v>2038</v>
      </c>
      <c r="D1750" s="199" t="s">
        <v>1100</v>
      </c>
      <c r="E1750" s="200" t="n">
        <v>0.81</v>
      </c>
      <c r="F1750" s="201" t="n">
        <v>55.35</v>
      </c>
      <c r="G1750" s="201" t="n">
        <v>33.62</v>
      </c>
      <c r="H1750" s="206"/>
      <c r="I1750" s="206"/>
      <c r="J1750" s="206"/>
      <c r="K1750" s="206"/>
      <c r="L1750" s="206"/>
      <c r="M1750" s="206"/>
      <c r="N1750" s="206"/>
      <c r="O1750" s="206"/>
      <c r="P1750" s="206"/>
      <c r="Q1750" s="206"/>
      <c r="R1750" s="206"/>
      <c r="S1750" s="206"/>
      <c r="T1750" s="206"/>
      <c r="U1750" s="206"/>
      <c r="V1750" s="206"/>
      <c r="W1750" s="206"/>
      <c r="X1750" s="206"/>
      <c r="Y1750" s="206"/>
      <c r="Z1750" s="206"/>
    </row>
    <row r="1751" customFormat="false" ht="15" hidden="false" customHeight="false" outlineLevel="0" collapsed="false">
      <c r="A1751" s="198" t="s">
        <v>1040</v>
      </c>
      <c r="B1751" s="199" t="s">
        <v>2475</v>
      </c>
      <c r="C1751" s="198" t="s">
        <v>2476</v>
      </c>
      <c r="D1751" s="199" t="s">
        <v>1147</v>
      </c>
      <c r="E1751" s="200" t="n">
        <v>0.1079</v>
      </c>
      <c r="F1751" s="201" t="n">
        <v>55.35</v>
      </c>
      <c r="G1751" s="201" t="n">
        <v>7.05</v>
      </c>
      <c r="H1751" s="206"/>
      <c r="I1751" s="206"/>
      <c r="J1751" s="206"/>
      <c r="K1751" s="206"/>
      <c r="L1751" s="206"/>
      <c r="M1751" s="206"/>
      <c r="N1751" s="206"/>
      <c r="O1751" s="206"/>
      <c r="P1751" s="206"/>
      <c r="Q1751" s="206"/>
      <c r="R1751" s="206"/>
      <c r="S1751" s="206"/>
      <c r="T1751" s="206"/>
      <c r="U1751" s="206"/>
      <c r="V1751" s="206"/>
      <c r="W1751" s="206"/>
      <c r="X1751" s="206"/>
      <c r="Y1751" s="206"/>
      <c r="Z1751" s="206"/>
    </row>
    <row r="1752" customFormat="false" ht="15" hidden="false" customHeight="false" outlineLevel="0" collapsed="false">
      <c r="A1752" s="198" t="s">
        <v>1040</v>
      </c>
      <c r="B1752" s="199" t="s">
        <v>2039</v>
      </c>
      <c r="C1752" s="198" t="s">
        <v>2040</v>
      </c>
      <c r="D1752" s="199" t="s">
        <v>65</v>
      </c>
      <c r="E1752" s="200" t="n">
        <v>1.281</v>
      </c>
      <c r="F1752" s="201" t="n">
        <v>12.45</v>
      </c>
      <c r="G1752" s="201" t="n">
        <v>15.94</v>
      </c>
      <c r="H1752" s="206"/>
      <c r="I1752" s="206"/>
      <c r="J1752" s="206"/>
      <c r="K1752" s="206"/>
      <c r="L1752" s="206"/>
      <c r="M1752" s="206"/>
      <c r="N1752" s="206"/>
      <c r="O1752" s="206"/>
      <c r="P1752" s="206"/>
      <c r="Q1752" s="206"/>
      <c r="R1752" s="206"/>
      <c r="S1752" s="206"/>
      <c r="T1752" s="206"/>
      <c r="U1752" s="206"/>
      <c r="V1752" s="206"/>
      <c r="W1752" s="206"/>
      <c r="X1752" s="206"/>
      <c r="Y1752" s="206"/>
      <c r="Z1752" s="206"/>
    </row>
    <row r="1753" customFormat="false" ht="15" hidden="false" customHeight="false" outlineLevel="0" collapsed="false">
      <c r="A1753" s="198" t="s">
        <v>1040</v>
      </c>
      <c r="B1753" s="199" t="s">
        <v>2043</v>
      </c>
      <c r="C1753" s="198" t="s">
        <v>2044</v>
      </c>
      <c r="D1753" s="199" t="s">
        <v>1147</v>
      </c>
      <c r="E1753" s="200" t="n">
        <v>0.6075</v>
      </c>
      <c r="F1753" s="201" t="n">
        <v>53.61</v>
      </c>
      <c r="G1753" s="201" t="n">
        <v>10.29</v>
      </c>
      <c r="H1753" s="206"/>
      <c r="I1753" s="206"/>
      <c r="J1753" s="206"/>
      <c r="K1753" s="206"/>
      <c r="L1753" s="206"/>
      <c r="M1753" s="206"/>
      <c r="N1753" s="206"/>
      <c r="O1753" s="206"/>
      <c r="P1753" s="206"/>
      <c r="Q1753" s="206"/>
      <c r="R1753" s="206"/>
      <c r="S1753" s="206"/>
      <c r="T1753" s="206"/>
      <c r="U1753" s="206"/>
      <c r="V1753" s="206"/>
      <c r="W1753" s="206"/>
      <c r="X1753" s="206"/>
      <c r="Y1753" s="206"/>
      <c r="Z1753" s="206"/>
    </row>
    <row r="1754" customFormat="false" ht="15" hidden="false" customHeight="false" outlineLevel="0" collapsed="false">
      <c r="A1754" s="198" t="s">
        <v>1040</v>
      </c>
      <c r="B1754" s="199" t="s">
        <v>2477</v>
      </c>
      <c r="C1754" s="198" t="s">
        <v>2478</v>
      </c>
      <c r="D1754" s="199" t="s">
        <v>1100</v>
      </c>
      <c r="E1754" s="200" t="n">
        <v>0.192</v>
      </c>
      <c r="F1754" s="201" t="n">
        <v>80.9</v>
      </c>
      <c r="G1754" s="201" t="n">
        <v>135.91</v>
      </c>
      <c r="H1754" s="206"/>
      <c r="I1754" s="206"/>
      <c r="J1754" s="206"/>
      <c r="K1754" s="206"/>
      <c r="L1754" s="206"/>
      <c r="M1754" s="206"/>
      <c r="N1754" s="206"/>
      <c r="O1754" s="206"/>
      <c r="P1754" s="206"/>
      <c r="Q1754" s="206"/>
      <c r="R1754" s="206"/>
      <c r="S1754" s="206"/>
      <c r="T1754" s="206"/>
      <c r="U1754" s="206"/>
      <c r="V1754" s="206"/>
      <c r="W1754" s="206"/>
      <c r="X1754" s="206"/>
      <c r="Y1754" s="206"/>
      <c r="Z1754" s="206"/>
    </row>
    <row r="1755" customFormat="false" ht="15" hidden="false" customHeight="false" outlineLevel="0" collapsed="false">
      <c r="A1755" s="198" t="s">
        <v>1040</v>
      </c>
      <c r="B1755" s="199" t="s">
        <v>2479</v>
      </c>
      <c r="C1755" s="198" t="s">
        <v>2480</v>
      </c>
      <c r="D1755" s="199" t="s">
        <v>1147</v>
      </c>
      <c r="E1755" s="200" t="n">
        <v>0.1275</v>
      </c>
      <c r="F1755" s="201" t="n">
        <v>41.19</v>
      </c>
      <c r="G1755" s="201" t="n">
        <v>74.14</v>
      </c>
      <c r="H1755" s="206"/>
      <c r="I1755" s="206"/>
      <c r="J1755" s="206"/>
      <c r="K1755" s="206"/>
      <c r="L1755" s="206"/>
      <c r="M1755" s="206"/>
      <c r="N1755" s="206"/>
      <c r="O1755" s="206"/>
      <c r="P1755" s="206"/>
      <c r="Q1755" s="206"/>
      <c r="R1755" s="206"/>
      <c r="S1755" s="206"/>
      <c r="T1755" s="206"/>
      <c r="U1755" s="206"/>
      <c r="V1755" s="206"/>
      <c r="W1755" s="206"/>
      <c r="X1755" s="206"/>
      <c r="Y1755" s="206"/>
      <c r="Z1755" s="206"/>
    </row>
    <row r="1756" customFormat="false" ht="15" hidden="false" customHeight="false" outlineLevel="0" collapsed="false">
      <c r="A1756" s="198" t="s">
        <v>1040</v>
      </c>
      <c r="B1756" s="199" t="s">
        <v>2051</v>
      </c>
      <c r="C1756" s="198" t="s">
        <v>2052</v>
      </c>
      <c r="D1756" s="199" t="s">
        <v>1100</v>
      </c>
      <c r="E1756" s="200" t="n">
        <v>1.8</v>
      </c>
      <c r="F1756" s="201" t="n">
        <v>31.32</v>
      </c>
      <c r="G1756" s="201" t="n">
        <v>15.03</v>
      </c>
      <c r="H1756" s="206"/>
      <c r="I1756" s="206"/>
      <c r="J1756" s="206"/>
      <c r="K1756" s="206"/>
      <c r="L1756" s="206"/>
      <c r="M1756" s="206"/>
      <c r="N1756" s="206"/>
      <c r="O1756" s="206"/>
      <c r="P1756" s="206"/>
      <c r="Q1756" s="206"/>
      <c r="R1756" s="206"/>
      <c r="S1756" s="206"/>
      <c r="T1756" s="206"/>
      <c r="U1756" s="206"/>
      <c r="V1756" s="206"/>
      <c r="W1756" s="206"/>
      <c r="X1756" s="206"/>
      <c r="Y1756" s="206"/>
      <c r="Z1756" s="206"/>
    </row>
    <row r="1757" customFormat="false" ht="15" hidden="false" customHeight="false" outlineLevel="0" collapsed="false">
      <c r="A1757" s="198" t="s">
        <v>1040</v>
      </c>
      <c r="B1757" s="199" t="s">
        <v>1010</v>
      </c>
      <c r="C1757" s="198" t="s">
        <v>1011</v>
      </c>
      <c r="D1757" s="199" t="s">
        <v>1147</v>
      </c>
      <c r="E1757" s="200" t="n">
        <v>0.48</v>
      </c>
      <c r="F1757" s="201" t="n">
        <v>415.14</v>
      </c>
      <c r="G1757" s="201" t="n">
        <v>44.79</v>
      </c>
      <c r="H1757" s="206"/>
      <c r="I1757" s="206"/>
      <c r="J1757" s="206"/>
      <c r="K1757" s="206"/>
      <c r="L1757" s="206"/>
      <c r="M1757" s="206"/>
      <c r="N1757" s="206"/>
      <c r="O1757" s="206"/>
      <c r="P1757" s="206"/>
      <c r="Q1757" s="206"/>
      <c r="R1757" s="206"/>
      <c r="S1757" s="206"/>
      <c r="T1757" s="206"/>
      <c r="U1757" s="206"/>
      <c r="V1757" s="206"/>
      <c r="W1757" s="206"/>
      <c r="X1757" s="206"/>
      <c r="Y1757" s="206"/>
      <c r="Z1757" s="206"/>
    </row>
    <row r="1758" customFormat="false" ht="15" hidden="false" customHeight="false" outlineLevel="0" collapsed="false">
      <c r="A1758" s="198" t="s">
        <v>1040</v>
      </c>
      <c r="B1758" s="199" t="s">
        <v>2481</v>
      </c>
      <c r="C1758" s="198" t="s">
        <v>2482</v>
      </c>
      <c r="D1758" s="199" t="s">
        <v>1147</v>
      </c>
      <c r="E1758" s="200" t="n">
        <v>0.1079</v>
      </c>
      <c r="F1758" s="201" t="n">
        <v>88.91</v>
      </c>
      <c r="G1758" s="201" t="n">
        <v>9.59</v>
      </c>
      <c r="H1758" s="206"/>
      <c r="I1758" s="206"/>
      <c r="J1758" s="206"/>
      <c r="K1758" s="206"/>
      <c r="L1758" s="206"/>
      <c r="M1758" s="206"/>
      <c r="N1758" s="206"/>
      <c r="O1758" s="206"/>
      <c r="P1758" s="206"/>
      <c r="Q1758" s="206"/>
      <c r="R1758" s="206"/>
      <c r="S1758" s="206"/>
      <c r="T1758" s="206"/>
      <c r="U1758" s="206"/>
      <c r="V1758" s="206"/>
      <c r="W1758" s="206"/>
      <c r="X1758" s="206"/>
      <c r="Y1758" s="206"/>
      <c r="Z1758" s="206"/>
    </row>
    <row r="1759" customFormat="false" ht="15" hidden="false" customHeight="false" outlineLevel="0" collapsed="false">
      <c r="A1759" s="193"/>
      <c r="B1759" s="194"/>
      <c r="C1759" s="193"/>
      <c r="D1759" s="193"/>
      <c r="E1759" s="195"/>
      <c r="F1759" s="196"/>
      <c r="G1759" s="196"/>
      <c r="H1759" s="206"/>
      <c r="I1759" s="206"/>
      <c r="J1759" s="206"/>
      <c r="K1759" s="206"/>
      <c r="L1759" s="206"/>
      <c r="M1759" s="206"/>
      <c r="N1759" s="206"/>
      <c r="O1759" s="206"/>
      <c r="P1759" s="206"/>
      <c r="Q1759" s="206"/>
      <c r="R1759" s="206"/>
      <c r="S1759" s="206"/>
      <c r="T1759" s="206"/>
      <c r="U1759" s="206"/>
      <c r="V1759" s="206"/>
      <c r="W1759" s="206"/>
      <c r="X1759" s="206"/>
      <c r="Y1759" s="206"/>
      <c r="Z1759" s="206"/>
    </row>
    <row r="1760" customFormat="false" ht="15" hidden="false" customHeight="false" outlineLevel="0" collapsed="false">
      <c r="A1760" s="183" t="s">
        <v>2486</v>
      </c>
      <c r="B1760" s="184" t="s">
        <v>1028</v>
      </c>
      <c r="C1760" s="183" t="s">
        <v>1029</v>
      </c>
      <c r="D1760" s="184" t="s">
        <v>1030</v>
      </c>
      <c r="E1760" s="185" t="s">
        <v>1031</v>
      </c>
      <c r="F1760" s="197" t="s">
        <v>1032</v>
      </c>
      <c r="G1760" s="197" t="s">
        <v>1033</v>
      </c>
      <c r="H1760" s="206"/>
      <c r="I1760" s="206"/>
      <c r="J1760" s="206"/>
      <c r="K1760" s="206"/>
      <c r="L1760" s="206"/>
      <c r="M1760" s="206"/>
      <c r="N1760" s="206"/>
      <c r="O1760" s="206"/>
      <c r="P1760" s="206"/>
      <c r="Q1760" s="206"/>
      <c r="R1760" s="206"/>
      <c r="S1760" s="206"/>
      <c r="T1760" s="206"/>
      <c r="U1760" s="206"/>
      <c r="V1760" s="206"/>
      <c r="W1760" s="206"/>
      <c r="X1760" s="206"/>
      <c r="Y1760" s="206"/>
      <c r="Z1760" s="206"/>
    </row>
    <row r="1761" customFormat="false" ht="15" hidden="false" customHeight="false" outlineLevel="0" collapsed="false">
      <c r="A1761" s="189" t="s">
        <v>1034</v>
      </c>
      <c r="B1761" s="190" t="s">
        <v>2487</v>
      </c>
      <c r="C1761" s="189" t="s">
        <v>599</v>
      </c>
      <c r="D1761" s="190" t="s">
        <v>7</v>
      </c>
      <c r="E1761" s="191" t="n">
        <v>1</v>
      </c>
      <c r="F1761" s="192" t="n">
        <v>12.46</v>
      </c>
      <c r="G1761" s="192" t="n">
        <v>12.46</v>
      </c>
      <c r="H1761" s="206"/>
      <c r="I1761" s="206"/>
      <c r="J1761" s="206"/>
      <c r="K1761" s="206"/>
      <c r="L1761" s="206"/>
      <c r="M1761" s="206"/>
      <c r="N1761" s="206"/>
      <c r="O1761" s="206"/>
      <c r="P1761" s="206"/>
      <c r="Q1761" s="206"/>
      <c r="R1761" s="206"/>
      <c r="S1761" s="206"/>
      <c r="T1761" s="206"/>
      <c r="U1761" s="206"/>
      <c r="V1761" s="206"/>
      <c r="W1761" s="206"/>
      <c r="X1761" s="206"/>
      <c r="Y1761" s="206"/>
      <c r="Z1761" s="206"/>
    </row>
    <row r="1762" customFormat="false" ht="15" hidden="false" customHeight="false" outlineLevel="0" collapsed="false">
      <c r="A1762" s="198" t="s">
        <v>1040</v>
      </c>
      <c r="B1762" s="199" t="s">
        <v>1917</v>
      </c>
      <c r="C1762" s="198" t="s">
        <v>1918</v>
      </c>
      <c r="D1762" s="199" t="s">
        <v>25</v>
      </c>
      <c r="E1762" s="200" t="n">
        <v>0.04</v>
      </c>
      <c r="F1762" s="201" t="n">
        <v>17.45</v>
      </c>
      <c r="G1762" s="201" t="n">
        <v>0.69</v>
      </c>
      <c r="H1762" s="206"/>
      <c r="I1762" s="206"/>
      <c r="J1762" s="206"/>
      <c r="K1762" s="206"/>
      <c r="L1762" s="206"/>
      <c r="M1762" s="206"/>
      <c r="N1762" s="206"/>
      <c r="O1762" s="206"/>
      <c r="P1762" s="206"/>
      <c r="Q1762" s="206"/>
      <c r="R1762" s="206"/>
      <c r="S1762" s="206"/>
      <c r="T1762" s="206"/>
      <c r="U1762" s="206"/>
      <c r="V1762" s="206"/>
      <c r="W1762" s="206"/>
      <c r="X1762" s="206"/>
      <c r="Y1762" s="206"/>
      <c r="Z1762" s="206"/>
    </row>
    <row r="1763" customFormat="false" ht="15" hidden="false" customHeight="false" outlineLevel="0" collapsed="false">
      <c r="A1763" s="198" t="s">
        <v>1040</v>
      </c>
      <c r="B1763" s="199" t="s">
        <v>1812</v>
      </c>
      <c r="C1763" s="198" t="s">
        <v>1813</v>
      </c>
      <c r="D1763" s="199" t="s">
        <v>25</v>
      </c>
      <c r="E1763" s="200" t="n">
        <v>0.04</v>
      </c>
      <c r="F1763" s="201" t="n">
        <v>21.76</v>
      </c>
      <c r="G1763" s="201" t="n">
        <v>0.87</v>
      </c>
      <c r="H1763" s="206"/>
      <c r="I1763" s="206"/>
      <c r="J1763" s="206"/>
      <c r="K1763" s="206"/>
      <c r="L1763" s="206"/>
      <c r="M1763" s="206"/>
      <c r="N1763" s="206"/>
      <c r="O1763" s="206"/>
      <c r="P1763" s="206"/>
      <c r="Q1763" s="206"/>
      <c r="R1763" s="206"/>
      <c r="S1763" s="206"/>
      <c r="T1763" s="206"/>
      <c r="U1763" s="206"/>
      <c r="V1763" s="206"/>
      <c r="W1763" s="206"/>
      <c r="X1763" s="206"/>
      <c r="Y1763" s="206"/>
      <c r="Z1763" s="206"/>
    </row>
    <row r="1764" customFormat="false" ht="15" hidden="false" customHeight="false" outlineLevel="0" collapsed="false">
      <c r="A1764" s="202" t="s">
        <v>1043</v>
      </c>
      <c r="B1764" s="203" t="s">
        <v>2341</v>
      </c>
      <c r="C1764" s="202" t="s">
        <v>2342</v>
      </c>
      <c r="D1764" s="203" t="s">
        <v>7</v>
      </c>
      <c r="E1764" s="204" t="n">
        <v>1</v>
      </c>
      <c r="F1764" s="205" t="n">
        <v>1.69</v>
      </c>
      <c r="G1764" s="205" t="n">
        <v>1.69</v>
      </c>
      <c r="H1764" s="206"/>
      <c r="I1764" s="206"/>
      <c r="J1764" s="206"/>
      <c r="K1764" s="206"/>
      <c r="L1764" s="206"/>
      <c r="M1764" s="206"/>
      <c r="N1764" s="206"/>
      <c r="O1764" s="206"/>
      <c r="P1764" s="206"/>
      <c r="Q1764" s="206"/>
      <c r="R1764" s="206"/>
      <c r="S1764" s="206"/>
      <c r="T1764" s="206"/>
      <c r="U1764" s="206"/>
      <c r="V1764" s="206"/>
      <c r="W1764" s="206"/>
      <c r="X1764" s="206"/>
      <c r="Y1764" s="206"/>
      <c r="Z1764" s="206"/>
    </row>
    <row r="1765" customFormat="false" ht="15" hidden="false" customHeight="false" outlineLevel="0" collapsed="false">
      <c r="A1765" s="202" t="s">
        <v>1043</v>
      </c>
      <c r="B1765" s="203" t="s">
        <v>2319</v>
      </c>
      <c r="C1765" s="202" t="s">
        <v>2320</v>
      </c>
      <c r="D1765" s="203" t="s">
        <v>7</v>
      </c>
      <c r="E1765" s="204" t="n">
        <v>0.02</v>
      </c>
      <c r="F1765" s="205" t="n">
        <v>24.61</v>
      </c>
      <c r="G1765" s="205" t="n">
        <v>0.49</v>
      </c>
      <c r="H1765" s="206"/>
      <c r="I1765" s="206"/>
      <c r="J1765" s="206"/>
      <c r="K1765" s="206"/>
      <c r="L1765" s="206"/>
      <c r="M1765" s="206"/>
      <c r="N1765" s="206"/>
      <c r="O1765" s="206"/>
      <c r="P1765" s="206"/>
      <c r="Q1765" s="206"/>
      <c r="R1765" s="206"/>
      <c r="S1765" s="206"/>
      <c r="T1765" s="206"/>
      <c r="U1765" s="206"/>
      <c r="V1765" s="206"/>
      <c r="W1765" s="206"/>
      <c r="X1765" s="206"/>
      <c r="Y1765" s="206"/>
      <c r="Z1765" s="206"/>
    </row>
    <row r="1766" customFormat="false" ht="15" hidden="false" customHeight="false" outlineLevel="0" collapsed="false">
      <c r="A1766" s="202" t="s">
        <v>1043</v>
      </c>
      <c r="B1766" s="203" t="s">
        <v>2488</v>
      </c>
      <c r="C1766" s="202" t="s">
        <v>2489</v>
      </c>
      <c r="D1766" s="203" t="s">
        <v>7</v>
      </c>
      <c r="E1766" s="204" t="n">
        <v>1</v>
      </c>
      <c r="F1766" s="205" t="n">
        <v>8.72</v>
      </c>
      <c r="G1766" s="205" t="n">
        <v>8.72</v>
      </c>
      <c r="H1766" s="206"/>
      <c r="I1766" s="206"/>
      <c r="J1766" s="206"/>
      <c r="K1766" s="206"/>
      <c r="L1766" s="206"/>
      <c r="M1766" s="206"/>
      <c r="N1766" s="206"/>
      <c r="O1766" s="206"/>
      <c r="P1766" s="206"/>
      <c r="Q1766" s="206"/>
      <c r="R1766" s="206"/>
      <c r="S1766" s="206"/>
      <c r="T1766" s="206"/>
      <c r="U1766" s="206"/>
      <c r="V1766" s="206"/>
      <c r="W1766" s="206"/>
      <c r="X1766" s="206"/>
      <c r="Y1766" s="206"/>
      <c r="Z1766" s="206"/>
    </row>
    <row r="1767" customFormat="false" ht="15" hidden="false" customHeight="false" outlineLevel="0" collapsed="false">
      <c r="A1767" s="193"/>
      <c r="B1767" s="194"/>
      <c r="C1767" s="193"/>
      <c r="D1767" s="193"/>
      <c r="E1767" s="195"/>
      <c r="F1767" s="196"/>
      <c r="G1767" s="196"/>
      <c r="H1767" s="206"/>
      <c r="I1767" s="206"/>
      <c r="J1767" s="206"/>
      <c r="K1767" s="206"/>
      <c r="L1767" s="206"/>
      <c r="M1767" s="206"/>
      <c r="N1767" s="206"/>
      <c r="O1767" s="206"/>
      <c r="P1767" s="206"/>
      <c r="Q1767" s="206"/>
      <c r="R1767" s="206"/>
      <c r="S1767" s="206"/>
      <c r="T1767" s="206"/>
      <c r="U1767" s="206"/>
      <c r="V1767" s="206"/>
      <c r="W1767" s="206"/>
      <c r="X1767" s="206"/>
      <c r="Y1767" s="206"/>
      <c r="Z1767" s="206"/>
    </row>
    <row r="1768" customFormat="false" ht="15" hidden="false" customHeight="false" outlineLevel="0" collapsed="false">
      <c r="A1768" s="183" t="s">
        <v>2490</v>
      </c>
      <c r="B1768" s="184" t="s">
        <v>1028</v>
      </c>
      <c r="C1768" s="183" t="s">
        <v>1029</v>
      </c>
      <c r="D1768" s="184" t="s">
        <v>1030</v>
      </c>
      <c r="E1768" s="185" t="s">
        <v>1031</v>
      </c>
      <c r="F1768" s="197" t="s">
        <v>1032</v>
      </c>
      <c r="G1768" s="197" t="s">
        <v>1033</v>
      </c>
      <c r="H1768" s="206"/>
      <c r="I1768" s="206"/>
      <c r="J1768" s="206"/>
      <c r="K1768" s="206"/>
      <c r="L1768" s="206"/>
      <c r="M1768" s="206"/>
      <c r="N1768" s="206"/>
      <c r="O1768" s="206"/>
      <c r="P1768" s="206"/>
      <c r="Q1768" s="206"/>
      <c r="R1768" s="206"/>
      <c r="S1768" s="206"/>
      <c r="T1768" s="206"/>
      <c r="U1768" s="206"/>
      <c r="V1768" s="206"/>
      <c r="W1768" s="206"/>
      <c r="X1768" s="206"/>
      <c r="Y1768" s="206"/>
      <c r="Z1768" s="206"/>
    </row>
    <row r="1769" customFormat="false" ht="15" hidden="false" customHeight="false" outlineLevel="0" collapsed="false">
      <c r="A1769" s="189" t="s">
        <v>1034</v>
      </c>
      <c r="B1769" s="190" t="s">
        <v>2491</v>
      </c>
      <c r="C1769" s="189" t="s">
        <v>602</v>
      </c>
      <c r="D1769" s="190" t="s">
        <v>7</v>
      </c>
      <c r="E1769" s="191" t="n">
        <v>1</v>
      </c>
      <c r="F1769" s="192" t="n">
        <v>19.04</v>
      </c>
      <c r="G1769" s="192" t="n">
        <v>19.04</v>
      </c>
      <c r="H1769" s="206"/>
      <c r="I1769" s="206"/>
      <c r="J1769" s="206"/>
      <c r="K1769" s="206"/>
      <c r="L1769" s="206"/>
      <c r="M1769" s="206"/>
      <c r="N1769" s="206"/>
      <c r="O1769" s="206"/>
      <c r="P1769" s="206"/>
      <c r="Q1769" s="206"/>
      <c r="R1769" s="206"/>
      <c r="S1769" s="206"/>
      <c r="T1769" s="206"/>
      <c r="U1769" s="206"/>
      <c r="V1769" s="206"/>
      <c r="W1769" s="206"/>
      <c r="X1769" s="206"/>
      <c r="Y1769" s="206"/>
      <c r="Z1769" s="206"/>
    </row>
    <row r="1770" customFormat="false" ht="15" hidden="false" customHeight="false" outlineLevel="0" collapsed="false">
      <c r="A1770" s="198" t="s">
        <v>1040</v>
      </c>
      <c r="B1770" s="199" t="s">
        <v>1917</v>
      </c>
      <c r="C1770" s="198" t="s">
        <v>1918</v>
      </c>
      <c r="D1770" s="199" t="s">
        <v>25</v>
      </c>
      <c r="E1770" s="200" t="n">
        <v>0.04</v>
      </c>
      <c r="F1770" s="201" t="n">
        <v>17.45</v>
      </c>
      <c r="G1770" s="201" t="n">
        <v>0.69</v>
      </c>
      <c r="H1770" s="206"/>
      <c r="I1770" s="206"/>
      <c r="J1770" s="206"/>
      <c r="K1770" s="206"/>
      <c r="L1770" s="206"/>
      <c r="M1770" s="206"/>
      <c r="N1770" s="206"/>
      <c r="O1770" s="206"/>
      <c r="P1770" s="206"/>
      <c r="Q1770" s="206"/>
      <c r="R1770" s="206"/>
      <c r="S1770" s="206"/>
      <c r="T1770" s="206"/>
      <c r="U1770" s="206"/>
      <c r="V1770" s="206"/>
      <c r="W1770" s="206"/>
      <c r="X1770" s="206"/>
      <c r="Y1770" s="206"/>
      <c r="Z1770" s="206"/>
    </row>
    <row r="1771" customFormat="false" ht="15" hidden="false" customHeight="false" outlineLevel="0" collapsed="false">
      <c r="A1771" s="198" t="s">
        <v>1040</v>
      </c>
      <c r="B1771" s="199" t="s">
        <v>1812</v>
      </c>
      <c r="C1771" s="198" t="s">
        <v>1813</v>
      </c>
      <c r="D1771" s="199" t="s">
        <v>25</v>
      </c>
      <c r="E1771" s="200" t="n">
        <v>0.04</v>
      </c>
      <c r="F1771" s="201" t="n">
        <v>21.76</v>
      </c>
      <c r="G1771" s="201" t="n">
        <v>0.87</v>
      </c>
      <c r="H1771" s="206"/>
      <c r="I1771" s="206"/>
      <c r="J1771" s="206"/>
      <c r="K1771" s="206"/>
      <c r="L1771" s="206"/>
      <c r="M1771" s="206"/>
      <c r="N1771" s="206"/>
      <c r="O1771" s="206"/>
      <c r="P1771" s="206"/>
      <c r="Q1771" s="206"/>
      <c r="R1771" s="206"/>
      <c r="S1771" s="206"/>
      <c r="T1771" s="206"/>
      <c r="U1771" s="206"/>
      <c r="V1771" s="206"/>
      <c r="W1771" s="206"/>
      <c r="X1771" s="206"/>
      <c r="Y1771" s="206"/>
      <c r="Z1771" s="206"/>
    </row>
    <row r="1772" customFormat="false" ht="15" hidden="false" customHeight="false" outlineLevel="0" collapsed="false">
      <c r="A1772" s="202" t="s">
        <v>1043</v>
      </c>
      <c r="B1772" s="203" t="s">
        <v>2319</v>
      </c>
      <c r="C1772" s="202" t="s">
        <v>2320</v>
      </c>
      <c r="D1772" s="203" t="s">
        <v>7</v>
      </c>
      <c r="E1772" s="204" t="n">
        <v>0.02</v>
      </c>
      <c r="F1772" s="205" t="n">
        <v>24.61</v>
      </c>
      <c r="G1772" s="205" t="n">
        <v>0.49</v>
      </c>
      <c r="H1772" s="206"/>
      <c r="I1772" s="206"/>
      <c r="J1772" s="206"/>
      <c r="K1772" s="206"/>
      <c r="L1772" s="206"/>
      <c r="M1772" s="206"/>
      <c r="N1772" s="206"/>
      <c r="O1772" s="206"/>
      <c r="P1772" s="206"/>
      <c r="Q1772" s="206"/>
      <c r="R1772" s="206"/>
      <c r="S1772" s="206"/>
      <c r="T1772" s="206"/>
      <c r="U1772" s="206"/>
      <c r="V1772" s="206"/>
      <c r="W1772" s="206"/>
      <c r="X1772" s="206"/>
      <c r="Y1772" s="206"/>
      <c r="Z1772" s="206"/>
    </row>
    <row r="1773" customFormat="false" ht="15" hidden="false" customHeight="false" outlineLevel="0" collapsed="false">
      <c r="A1773" s="202" t="s">
        <v>1043</v>
      </c>
      <c r="B1773" s="203" t="s">
        <v>2315</v>
      </c>
      <c r="C1773" s="202" t="s">
        <v>2316</v>
      </c>
      <c r="D1773" s="203" t="s">
        <v>7</v>
      </c>
      <c r="E1773" s="204" t="n">
        <v>1</v>
      </c>
      <c r="F1773" s="205" t="n">
        <v>2.49</v>
      </c>
      <c r="G1773" s="205" t="n">
        <v>2.49</v>
      </c>
      <c r="H1773" s="206"/>
      <c r="I1773" s="206"/>
      <c r="J1773" s="206"/>
      <c r="K1773" s="206"/>
      <c r="L1773" s="206"/>
      <c r="M1773" s="206"/>
      <c r="N1773" s="206"/>
      <c r="O1773" s="206"/>
      <c r="P1773" s="206"/>
      <c r="Q1773" s="206"/>
      <c r="R1773" s="206"/>
      <c r="S1773" s="206"/>
      <c r="T1773" s="206"/>
      <c r="U1773" s="206"/>
      <c r="V1773" s="206"/>
      <c r="W1773" s="206"/>
      <c r="X1773" s="206"/>
      <c r="Y1773" s="206"/>
      <c r="Z1773" s="206"/>
    </row>
    <row r="1774" customFormat="false" ht="15" hidden="false" customHeight="false" outlineLevel="0" collapsed="false">
      <c r="A1774" s="202" t="s">
        <v>1043</v>
      </c>
      <c r="B1774" s="203" t="s">
        <v>2492</v>
      </c>
      <c r="C1774" s="202" t="s">
        <v>2493</v>
      </c>
      <c r="D1774" s="203" t="s">
        <v>7</v>
      </c>
      <c r="E1774" s="204" t="n">
        <v>1</v>
      </c>
      <c r="F1774" s="205" t="n">
        <v>14.5</v>
      </c>
      <c r="G1774" s="205" t="n">
        <v>14.5</v>
      </c>
      <c r="H1774" s="206"/>
      <c r="I1774" s="206"/>
      <c r="J1774" s="206"/>
      <c r="K1774" s="206"/>
      <c r="L1774" s="206"/>
      <c r="M1774" s="206"/>
      <c r="N1774" s="206"/>
      <c r="O1774" s="206"/>
      <c r="P1774" s="206"/>
      <c r="Q1774" s="206"/>
      <c r="R1774" s="206"/>
      <c r="S1774" s="206"/>
      <c r="T1774" s="206"/>
      <c r="U1774" s="206"/>
      <c r="V1774" s="206"/>
      <c r="W1774" s="206"/>
      <c r="X1774" s="206"/>
      <c r="Y1774" s="206"/>
      <c r="Z1774" s="206"/>
    </row>
    <row r="1775" customFormat="false" ht="15" hidden="false" customHeight="false" outlineLevel="0" collapsed="false">
      <c r="A1775" s="193"/>
      <c r="B1775" s="194"/>
      <c r="C1775" s="193"/>
      <c r="D1775" s="193"/>
      <c r="E1775" s="195"/>
      <c r="F1775" s="196"/>
      <c r="G1775" s="196"/>
      <c r="H1775" s="206"/>
      <c r="I1775" s="206"/>
      <c r="J1775" s="206"/>
      <c r="K1775" s="206"/>
      <c r="L1775" s="206"/>
      <c r="M1775" s="206"/>
      <c r="N1775" s="206"/>
      <c r="O1775" s="206"/>
      <c r="P1775" s="206"/>
      <c r="Q1775" s="206"/>
      <c r="R1775" s="206"/>
      <c r="S1775" s="206"/>
      <c r="T1775" s="206"/>
      <c r="U1775" s="206"/>
      <c r="V1775" s="206"/>
      <c r="W1775" s="206"/>
      <c r="X1775" s="206"/>
      <c r="Y1775" s="206"/>
      <c r="Z1775" s="206"/>
    </row>
    <row r="1776" customFormat="false" ht="15" hidden="false" customHeight="false" outlineLevel="0" collapsed="false">
      <c r="A1776" s="183" t="s">
        <v>2494</v>
      </c>
      <c r="B1776" s="184" t="s">
        <v>1028</v>
      </c>
      <c r="C1776" s="183" t="s">
        <v>1029</v>
      </c>
      <c r="D1776" s="184" t="s">
        <v>1030</v>
      </c>
      <c r="E1776" s="185" t="s">
        <v>1031</v>
      </c>
      <c r="F1776" s="197" t="s">
        <v>1032</v>
      </c>
      <c r="G1776" s="197" t="s">
        <v>1033</v>
      </c>
      <c r="H1776" s="206"/>
      <c r="I1776" s="206"/>
      <c r="J1776" s="206"/>
      <c r="K1776" s="206"/>
      <c r="L1776" s="206"/>
      <c r="M1776" s="206"/>
      <c r="N1776" s="206"/>
      <c r="O1776" s="206"/>
      <c r="P1776" s="206"/>
      <c r="Q1776" s="206"/>
      <c r="R1776" s="206"/>
      <c r="S1776" s="206"/>
      <c r="T1776" s="206"/>
      <c r="U1776" s="206"/>
      <c r="V1776" s="206"/>
      <c r="W1776" s="206"/>
      <c r="X1776" s="206"/>
      <c r="Y1776" s="206"/>
      <c r="Z1776" s="206"/>
    </row>
    <row r="1777" customFormat="false" ht="15" hidden="false" customHeight="false" outlineLevel="0" collapsed="false">
      <c r="A1777" s="189" t="s">
        <v>1034</v>
      </c>
      <c r="B1777" s="190" t="s">
        <v>2495</v>
      </c>
      <c r="C1777" s="189" t="s">
        <v>604</v>
      </c>
      <c r="D1777" s="190" t="s">
        <v>7</v>
      </c>
      <c r="E1777" s="191" t="n">
        <v>1</v>
      </c>
      <c r="F1777" s="192" t="n">
        <v>164.32</v>
      </c>
      <c r="G1777" s="192" t="n">
        <v>164.32</v>
      </c>
      <c r="H1777" s="206"/>
      <c r="I1777" s="206"/>
      <c r="J1777" s="206"/>
      <c r="K1777" s="206"/>
      <c r="L1777" s="206"/>
      <c r="M1777" s="206"/>
      <c r="N1777" s="206"/>
      <c r="O1777" s="206"/>
      <c r="P1777" s="206"/>
      <c r="Q1777" s="206"/>
      <c r="R1777" s="206"/>
      <c r="S1777" s="206"/>
      <c r="T1777" s="206"/>
      <c r="U1777" s="206"/>
      <c r="V1777" s="206"/>
      <c r="W1777" s="206"/>
      <c r="X1777" s="206"/>
      <c r="Y1777" s="206"/>
      <c r="Z1777" s="206"/>
    </row>
    <row r="1778" customFormat="false" ht="15" hidden="false" customHeight="false" outlineLevel="0" collapsed="false">
      <c r="A1778" s="198" t="s">
        <v>1040</v>
      </c>
      <c r="B1778" s="199" t="s">
        <v>1877</v>
      </c>
      <c r="C1778" s="198" t="s">
        <v>1878</v>
      </c>
      <c r="D1778" s="199" t="s">
        <v>1147</v>
      </c>
      <c r="E1778" s="200" t="n">
        <v>0.0054</v>
      </c>
      <c r="F1778" s="201" t="n">
        <v>598.84</v>
      </c>
      <c r="G1778" s="201" t="n">
        <v>3.23</v>
      </c>
      <c r="H1778" s="206"/>
      <c r="I1778" s="206"/>
      <c r="J1778" s="206"/>
      <c r="K1778" s="206"/>
      <c r="L1778" s="206"/>
      <c r="M1778" s="206"/>
      <c r="N1778" s="206"/>
      <c r="O1778" s="206"/>
      <c r="P1778" s="206"/>
      <c r="Q1778" s="206"/>
      <c r="R1778" s="206"/>
      <c r="S1778" s="206"/>
      <c r="T1778" s="206"/>
      <c r="U1778" s="206"/>
      <c r="V1778" s="206"/>
      <c r="W1778" s="206"/>
      <c r="X1778" s="206"/>
      <c r="Y1778" s="206"/>
      <c r="Z1778" s="206"/>
    </row>
    <row r="1779" customFormat="false" ht="15" hidden="false" customHeight="false" outlineLevel="0" collapsed="false">
      <c r="A1779" s="198" t="s">
        <v>1040</v>
      </c>
      <c r="B1779" s="199" t="s">
        <v>1272</v>
      </c>
      <c r="C1779" s="198" t="s">
        <v>1273</v>
      </c>
      <c r="D1779" s="199" t="s">
        <v>25</v>
      </c>
      <c r="E1779" s="200" t="n">
        <v>0.453</v>
      </c>
      <c r="F1779" s="201" t="n">
        <v>22.37</v>
      </c>
      <c r="G1779" s="201" t="n">
        <v>10.13</v>
      </c>
      <c r="H1779" s="206"/>
      <c r="I1779" s="206"/>
      <c r="J1779" s="206"/>
      <c r="K1779" s="206"/>
      <c r="L1779" s="206"/>
      <c r="M1779" s="206"/>
      <c r="N1779" s="206"/>
      <c r="O1779" s="206"/>
      <c r="P1779" s="206"/>
      <c r="Q1779" s="206"/>
      <c r="R1779" s="206"/>
      <c r="S1779" s="206"/>
      <c r="T1779" s="206"/>
      <c r="U1779" s="206"/>
      <c r="V1779" s="206"/>
      <c r="W1779" s="206"/>
      <c r="X1779" s="206"/>
      <c r="Y1779" s="206"/>
      <c r="Z1779" s="206"/>
    </row>
    <row r="1780" customFormat="false" ht="15" hidden="false" customHeight="false" outlineLevel="0" collapsed="false">
      <c r="A1780" s="198" t="s">
        <v>1040</v>
      </c>
      <c r="B1780" s="199" t="s">
        <v>1274</v>
      </c>
      <c r="C1780" s="198" t="s">
        <v>1249</v>
      </c>
      <c r="D1780" s="199" t="s">
        <v>25</v>
      </c>
      <c r="E1780" s="200" t="n">
        <v>0.453</v>
      </c>
      <c r="F1780" s="201" t="n">
        <v>16.21</v>
      </c>
      <c r="G1780" s="201" t="n">
        <v>7.34</v>
      </c>
      <c r="H1780" s="206"/>
      <c r="I1780" s="206"/>
      <c r="J1780" s="206"/>
      <c r="K1780" s="206"/>
      <c r="L1780" s="206"/>
      <c r="M1780" s="206"/>
      <c r="N1780" s="206"/>
      <c r="O1780" s="206"/>
      <c r="P1780" s="206"/>
      <c r="Q1780" s="206"/>
      <c r="R1780" s="206"/>
      <c r="S1780" s="206"/>
      <c r="T1780" s="206"/>
      <c r="U1780" s="206"/>
      <c r="V1780" s="206"/>
      <c r="W1780" s="206"/>
      <c r="X1780" s="206"/>
      <c r="Y1780" s="206"/>
      <c r="Z1780" s="206"/>
    </row>
    <row r="1781" customFormat="false" ht="15" hidden="false" customHeight="false" outlineLevel="0" collapsed="false">
      <c r="A1781" s="202" t="s">
        <v>1043</v>
      </c>
      <c r="B1781" s="203" t="s">
        <v>2496</v>
      </c>
      <c r="C1781" s="202" t="s">
        <v>2497</v>
      </c>
      <c r="D1781" s="203" t="s">
        <v>7</v>
      </c>
      <c r="E1781" s="204" t="n">
        <v>1</v>
      </c>
      <c r="F1781" s="205" t="n">
        <v>143.62</v>
      </c>
      <c r="G1781" s="205" t="n">
        <v>143.62</v>
      </c>
      <c r="H1781" s="206"/>
      <c r="I1781" s="206"/>
      <c r="J1781" s="206"/>
      <c r="K1781" s="206"/>
      <c r="L1781" s="206"/>
      <c r="M1781" s="206"/>
      <c r="N1781" s="206"/>
      <c r="O1781" s="206"/>
      <c r="P1781" s="206"/>
      <c r="Q1781" s="206"/>
      <c r="R1781" s="206"/>
      <c r="S1781" s="206"/>
      <c r="T1781" s="206"/>
      <c r="U1781" s="206"/>
      <c r="V1781" s="206"/>
      <c r="W1781" s="206"/>
      <c r="X1781" s="206"/>
      <c r="Y1781" s="206"/>
      <c r="Z1781" s="206"/>
    </row>
    <row r="1782" customFormat="false" ht="15" hidden="false" customHeight="false" outlineLevel="0" collapsed="false">
      <c r="A1782" s="193"/>
      <c r="B1782" s="194"/>
      <c r="C1782" s="193"/>
      <c r="D1782" s="193"/>
      <c r="E1782" s="195"/>
      <c r="F1782" s="196"/>
      <c r="G1782" s="196"/>
      <c r="H1782" s="206"/>
      <c r="I1782" s="206"/>
      <c r="J1782" s="206"/>
      <c r="K1782" s="206"/>
      <c r="L1782" s="206"/>
      <c r="M1782" s="206"/>
      <c r="N1782" s="206"/>
      <c r="O1782" s="206"/>
      <c r="P1782" s="206"/>
      <c r="Q1782" s="206"/>
      <c r="R1782" s="206"/>
      <c r="S1782" s="206"/>
      <c r="T1782" s="206"/>
      <c r="U1782" s="206"/>
      <c r="V1782" s="206"/>
      <c r="W1782" s="206"/>
      <c r="X1782" s="206"/>
      <c r="Y1782" s="206"/>
      <c r="Z1782" s="206"/>
    </row>
    <row r="1783" customFormat="false" ht="15" hidden="false" customHeight="false" outlineLevel="0" collapsed="false">
      <c r="A1783" s="183" t="s">
        <v>2498</v>
      </c>
      <c r="B1783" s="184" t="s">
        <v>1028</v>
      </c>
      <c r="C1783" s="183" t="s">
        <v>1029</v>
      </c>
      <c r="D1783" s="184" t="s">
        <v>1030</v>
      </c>
      <c r="E1783" s="185" t="s">
        <v>1031</v>
      </c>
      <c r="F1783" s="197" t="s">
        <v>1032</v>
      </c>
      <c r="G1783" s="197" t="s">
        <v>1033</v>
      </c>
      <c r="H1783" s="206"/>
      <c r="I1783" s="206"/>
      <c r="J1783" s="206"/>
      <c r="K1783" s="206"/>
      <c r="L1783" s="206"/>
      <c r="M1783" s="206"/>
      <c r="N1783" s="206"/>
      <c r="O1783" s="206"/>
      <c r="P1783" s="206"/>
      <c r="Q1783" s="206"/>
      <c r="R1783" s="206"/>
      <c r="S1783" s="206"/>
      <c r="T1783" s="206"/>
      <c r="U1783" s="206"/>
      <c r="V1783" s="206"/>
      <c r="W1783" s="206"/>
      <c r="X1783" s="206"/>
      <c r="Y1783" s="206"/>
      <c r="Z1783" s="206"/>
    </row>
    <row r="1784" customFormat="false" ht="15" hidden="false" customHeight="false" outlineLevel="0" collapsed="false">
      <c r="A1784" s="189" t="s">
        <v>1034</v>
      </c>
      <c r="B1784" s="190" t="s">
        <v>736</v>
      </c>
      <c r="C1784" s="189" t="s">
        <v>1146</v>
      </c>
      <c r="D1784" s="190" t="s">
        <v>1147</v>
      </c>
      <c r="E1784" s="191" t="n">
        <v>1</v>
      </c>
      <c r="F1784" s="192" t="n">
        <v>64.12</v>
      </c>
      <c r="G1784" s="192" t="n">
        <v>64.12</v>
      </c>
      <c r="H1784" s="206"/>
      <c r="I1784" s="206"/>
      <c r="J1784" s="206"/>
      <c r="K1784" s="206"/>
      <c r="L1784" s="206"/>
      <c r="M1784" s="206"/>
      <c r="N1784" s="206"/>
      <c r="O1784" s="206"/>
      <c r="P1784" s="206"/>
      <c r="Q1784" s="206"/>
      <c r="R1784" s="206"/>
      <c r="S1784" s="206"/>
      <c r="T1784" s="206"/>
      <c r="U1784" s="206"/>
      <c r="V1784" s="206"/>
      <c r="W1784" s="206"/>
      <c r="X1784" s="206"/>
      <c r="Y1784" s="206"/>
      <c r="Z1784" s="206"/>
    </row>
    <row r="1785" customFormat="false" ht="15" hidden="false" customHeight="false" outlineLevel="0" collapsed="false">
      <c r="A1785" s="198" t="s">
        <v>1040</v>
      </c>
      <c r="B1785" s="199" t="s">
        <v>1274</v>
      </c>
      <c r="C1785" s="198" t="s">
        <v>1249</v>
      </c>
      <c r="D1785" s="199" t="s">
        <v>25</v>
      </c>
      <c r="E1785" s="200" t="n">
        <v>3.956</v>
      </c>
      <c r="F1785" s="201" t="n">
        <v>16.21</v>
      </c>
      <c r="G1785" s="201" t="n">
        <v>64.12</v>
      </c>
      <c r="H1785" s="206"/>
      <c r="I1785" s="206"/>
      <c r="J1785" s="206"/>
      <c r="K1785" s="206"/>
      <c r="L1785" s="206"/>
      <c r="M1785" s="206"/>
      <c r="N1785" s="206"/>
      <c r="O1785" s="206"/>
      <c r="P1785" s="206"/>
      <c r="Q1785" s="206"/>
      <c r="R1785" s="206"/>
      <c r="S1785" s="206"/>
      <c r="T1785" s="206"/>
      <c r="U1785" s="206"/>
      <c r="V1785" s="206"/>
      <c r="W1785" s="206"/>
      <c r="X1785" s="206"/>
      <c r="Y1785" s="206"/>
      <c r="Z1785" s="206"/>
    </row>
    <row r="1786" customFormat="false" ht="15" hidden="false" customHeight="false" outlineLevel="0" collapsed="false">
      <c r="A1786" s="193"/>
      <c r="B1786" s="194"/>
      <c r="C1786" s="193"/>
      <c r="D1786" s="193"/>
      <c r="E1786" s="195"/>
      <c r="F1786" s="196"/>
      <c r="G1786" s="196"/>
      <c r="H1786" s="206"/>
      <c r="I1786" s="206"/>
      <c r="J1786" s="206"/>
      <c r="K1786" s="206"/>
      <c r="L1786" s="206"/>
      <c r="M1786" s="206"/>
      <c r="N1786" s="206"/>
      <c r="O1786" s="206"/>
      <c r="P1786" s="206"/>
      <c r="Q1786" s="206"/>
      <c r="R1786" s="206"/>
      <c r="S1786" s="206"/>
      <c r="T1786" s="206"/>
      <c r="U1786" s="206"/>
      <c r="V1786" s="206"/>
      <c r="W1786" s="206"/>
      <c r="X1786" s="206"/>
      <c r="Y1786" s="206"/>
      <c r="Z1786" s="206"/>
    </row>
    <row r="1787" customFormat="false" ht="15" hidden="false" customHeight="false" outlineLevel="0" collapsed="false">
      <c r="A1787" s="183" t="s">
        <v>2499</v>
      </c>
      <c r="B1787" s="184" t="s">
        <v>1028</v>
      </c>
      <c r="C1787" s="183" t="s">
        <v>1029</v>
      </c>
      <c r="D1787" s="184" t="s">
        <v>1030</v>
      </c>
      <c r="E1787" s="185" t="s">
        <v>1031</v>
      </c>
      <c r="F1787" s="197" t="s">
        <v>1032</v>
      </c>
      <c r="G1787" s="197" t="s">
        <v>1033</v>
      </c>
      <c r="H1787" s="206"/>
      <c r="I1787" s="206"/>
      <c r="J1787" s="206"/>
      <c r="K1787" s="206"/>
      <c r="L1787" s="206"/>
      <c r="M1787" s="206"/>
      <c r="N1787" s="206"/>
      <c r="O1787" s="206"/>
      <c r="P1787" s="206"/>
      <c r="Q1787" s="206"/>
      <c r="R1787" s="206"/>
      <c r="S1787" s="206"/>
      <c r="T1787" s="206"/>
      <c r="U1787" s="206"/>
      <c r="V1787" s="206"/>
      <c r="W1787" s="206"/>
      <c r="X1787" s="206"/>
      <c r="Y1787" s="206"/>
      <c r="Z1787" s="206"/>
    </row>
    <row r="1788" customFormat="false" ht="15" hidden="false" customHeight="false" outlineLevel="0" collapsed="false">
      <c r="A1788" s="189" t="s">
        <v>1034</v>
      </c>
      <c r="B1788" s="190" t="s">
        <v>751</v>
      </c>
      <c r="C1788" s="189" t="s">
        <v>2500</v>
      </c>
      <c r="D1788" s="190" t="s">
        <v>1147</v>
      </c>
      <c r="E1788" s="191" t="n">
        <v>1</v>
      </c>
      <c r="F1788" s="192" t="n">
        <v>25.8</v>
      </c>
      <c r="G1788" s="192" t="n">
        <v>25.8</v>
      </c>
      <c r="H1788" s="206"/>
      <c r="I1788" s="206"/>
      <c r="J1788" s="206"/>
      <c r="K1788" s="206"/>
      <c r="L1788" s="206"/>
      <c r="M1788" s="206"/>
      <c r="N1788" s="206"/>
      <c r="O1788" s="206"/>
      <c r="P1788" s="206"/>
      <c r="Q1788" s="206"/>
      <c r="R1788" s="206"/>
      <c r="S1788" s="206"/>
      <c r="T1788" s="206"/>
      <c r="U1788" s="206"/>
      <c r="V1788" s="206"/>
      <c r="W1788" s="206"/>
      <c r="X1788" s="206"/>
      <c r="Y1788" s="206"/>
      <c r="Z1788" s="206"/>
    </row>
    <row r="1789" customFormat="false" ht="15" hidden="false" customHeight="false" outlineLevel="0" collapsed="false">
      <c r="A1789" s="198" t="s">
        <v>1040</v>
      </c>
      <c r="B1789" s="199" t="s">
        <v>2501</v>
      </c>
      <c r="C1789" s="198" t="s">
        <v>2502</v>
      </c>
      <c r="D1789" s="199" t="s">
        <v>1223</v>
      </c>
      <c r="E1789" s="200" t="n">
        <v>0.254</v>
      </c>
      <c r="F1789" s="201" t="n">
        <v>20.35</v>
      </c>
      <c r="G1789" s="201" t="n">
        <v>5.16</v>
      </c>
      <c r="H1789" s="206"/>
      <c r="I1789" s="206"/>
      <c r="J1789" s="206"/>
      <c r="K1789" s="206"/>
      <c r="L1789" s="206"/>
      <c r="M1789" s="206"/>
      <c r="N1789" s="206"/>
      <c r="O1789" s="206"/>
      <c r="P1789" s="206"/>
      <c r="Q1789" s="206"/>
      <c r="R1789" s="206"/>
      <c r="S1789" s="206"/>
      <c r="T1789" s="206"/>
      <c r="U1789" s="206"/>
      <c r="V1789" s="206"/>
      <c r="W1789" s="206"/>
      <c r="X1789" s="206"/>
      <c r="Y1789" s="206"/>
      <c r="Z1789" s="206"/>
    </row>
    <row r="1790" customFormat="false" ht="15" hidden="false" customHeight="false" outlineLevel="0" collapsed="false">
      <c r="A1790" s="198" t="s">
        <v>1040</v>
      </c>
      <c r="B1790" s="199" t="s">
        <v>2503</v>
      </c>
      <c r="C1790" s="198" t="s">
        <v>2504</v>
      </c>
      <c r="D1790" s="199" t="s">
        <v>1220</v>
      </c>
      <c r="E1790" s="200" t="n">
        <v>0.274</v>
      </c>
      <c r="F1790" s="201" t="n">
        <v>29.07</v>
      </c>
      <c r="G1790" s="201" t="n">
        <v>7.96</v>
      </c>
      <c r="H1790" s="206"/>
      <c r="I1790" s="206"/>
      <c r="J1790" s="206"/>
      <c r="K1790" s="206"/>
      <c r="L1790" s="206"/>
      <c r="M1790" s="206"/>
      <c r="N1790" s="206"/>
      <c r="O1790" s="206"/>
      <c r="P1790" s="206"/>
      <c r="Q1790" s="206"/>
      <c r="R1790" s="206"/>
      <c r="S1790" s="206"/>
      <c r="T1790" s="206"/>
      <c r="U1790" s="206"/>
      <c r="V1790" s="206"/>
      <c r="W1790" s="206"/>
      <c r="X1790" s="206"/>
      <c r="Y1790" s="206"/>
      <c r="Z1790" s="206"/>
    </row>
    <row r="1791" customFormat="false" ht="15" hidden="false" customHeight="false" outlineLevel="0" collapsed="false">
      <c r="A1791" s="198" t="s">
        <v>1040</v>
      </c>
      <c r="B1791" s="199" t="s">
        <v>2505</v>
      </c>
      <c r="C1791" s="198" t="s">
        <v>2506</v>
      </c>
      <c r="D1791" s="199" t="s">
        <v>1147</v>
      </c>
      <c r="E1791" s="200" t="n">
        <v>1</v>
      </c>
      <c r="F1791" s="201" t="n">
        <v>2.15</v>
      </c>
      <c r="G1791" s="201" t="n">
        <v>2.15</v>
      </c>
      <c r="H1791" s="206"/>
      <c r="I1791" s="206"/>
      <c r="J1791" s="206"/>
      <c r="K1791" s="206"/>
      <c r="L1791" s="206"/>
      <c r="M1791" s="206"/>
      <c r="N1791" s="206"/>
      <c r="O1791" s="206"/>
      <c r="P1791" s="206"/>
      <c r="Q1791" s="206"/>
      <c r="R1791" s="206"/>
      <c r="S1791" s="206"/>
      <c r="T1791" s="206"/>
      <c r="U1791" s="206"/>
      <c r="V1791" s="206"/>
      <c r="W1791" s="206"/>
      <c r="X1791" s="206"/>
      <c r="Y1791" s="206"/>
      <c r="Z1791" s="206"/>
    </row>
    <row r="1792" customFormat="false" ht="15" hidden="false" customHeight="false" outlineLevel="0" collapsed="false">
      <c r="A1792" s="198" t="s">
        <v>1040</v>
      </c>
      <c r="B1792" s="199" t="s">
        <v>1274</v>
      </c>
      <c r="C1792" s="198" t="s">
        <v>1249</v>
      </c>
      <c r="D1792" s="199" t="s">
        <v>25</v>
      </c>
      <c r="E1792" s="200" t="n">
        <v>0.65</v>
      </c>
      <c r="F1792" s="201" t="n">
        <v>16.21</v>
      </c>
      <c r="G1792" s="201" t="n">
        <v>10.53</v>
      </c>
      <c r="H1792" s="206"/>
      <c r="I1792" s="206"/>
      <c r="J1792" s="206"/>
      <c r="K1792" s="206"/>
      <c r="L1792" s="206"/>
      <c r="M1792" s="206"/>
      <c r="N1792" s="206"/>
      <c r="O1792" s="206"/>
      <c r="P1792" s="206"/>
      <c r="Q1792" s="206"/>
      <c r="R1792" s="206"/>
      <c r="S1792" s="206"/>
      <c r="T1792" s="206"/>
      <c r="U1792" s="206"/>
      <c r="V1792" s="206"/>
      <c r="W1792" s="206"/>
      <c r="X1792" s="206"/>
      <c r="Y1792" s="206"/>
      <c r="Z1792" s="206"/>
    </row>
    <row r="1793" customFormat="false" ht="15" hidden="false" customHeight="false" outlineLevel="0" collapsed="false">
      <c r="A1793" s="193"/>
      <c r="B1793" s="194"/>
      <c r="C1793" s="193"/>
      <c r="D1793" s="193"/>
      <c r="E1793" s="195"/>
      <c r="F1793" s="196"/>
      <c r="G1793" s="196"/>
      <c r="H1793" s="206"/>
      <c r="I1793" s="206"/>
      <c r="J1793" s="206"/>
      <c r="K1793" s="206"/>
      <c r="L1793" s="206"/>
      <c r="M1793" s="206"/>
      <c r="N1793" s="206"/>
      <c r="O1793" s="206"/>
      <c r="P1793" s="206"/>
      <c r="Q1793" s="206"/>
      <c r="R1793" s="206"/>
      <c r="S1793" s="206"/>
      <c r="T1793" s="206"/>
      <c r="U1793" s="206"/>
      <c r="V1793" s="206"/>
      <c r="W1793" s="206"/>
      <c r="X1793" s="206"/>
      <c r="Y1793" s="206"/>
      <c r="Z1793" s="206"/>
    </row>
    <row r="1794" customFormat="false" ht="15" hidden="false" customHeight="false" outlineLevel="0" collapsed="false">
      <c r="A1794" s="183" t="s">
        <v>2507</v>
      </c>
      <c r="B1794" s="184" t="s">
        <v>1028</v>
      </c>
      <c r="C1794" s="183" t="s">
        <v>1029</v>
      </c>
      <c r="D1794" s="184" t="s">
        <v>1030</v>
      </c>
      <c r="E1794" s="185" t="s">
        <v>1031</v>
      </c>
      <c r="F1794" s="197" t="s">
        <v>1032</v>
      </c>
      <c r="G1794" s="197" t="s">
        <v>1033</v>
      </c>
      <c r="H1794" s="206"/>
      <c r="I1794" s="206"/>
      <c r="J1794" s="206"/>
      <c r="K1794" s="206"/>
      <c r="L1794" s="206"/>
      <c r="M1794" s="206"/>
      <c r="N1794" s="206"/>
      <c r="O1794" s="206"/>
      <c r="P1794" s="206"/>
      <c r="Q1794" s="206"/>
      <c r="R1794" s="206"/>
      <c r="S1794" s="206"/>
      <c r="T1794" s="206"/>
      <c r="U1794" s="206"/>
      <c r="V1794" s="206"/>
      <c r="W1794" s="206"/>
      <c r="X1794" s="206"/>
      <c r="Y1794" s="206"/>
      <c r="Z1794" s="206"/>
    </row>
    <row r="1795" customFormat="false" ht="15" hidden="false" customHeight="false" outlineLevel="0" collapsed="false">
      <c r="A1795" s="189" t="s">
        <v>1034</v>
      </c>
      <c r="B1795" s="190" t="s">
        <v>2508</v>
      </c>
      <c r="C1795" s="189" t="s">
        <v>2509</v>
      </c>
      <c r="D1795" s="190" t="s">
        <v>7</v>
      </c>
      <c r="E1795" s="191" t="n">
        <v>1</v>
      </c>
      <c r="F1795" s="192" t="n">
        <v>514.85</v>
      </c>
      <c r="G1795" s="192" t="n">
        <v>514.85</v>
      </c>
      <c r="H1795" s="206"/>
      <c r="I1795" s="206"/>
      <c r="J1795" s="206"/>
      <c r="K1795" s="206"/>
      <c r="L1795" s="206"/>
      <c r="M1795" s="206"/>
      <c r="N1795" s="206"/>
      <c r="O1795" s="206"/>
      <c r="P1795" s="206"/>
      <c r="Q1795" s="206"/>
      <c r="R1795" s="206"/>
      <c r="S1795" s="206"/>
      <c r="T1795" s="206"/>
      <c r="U1795" s="206"/>
      <c r="V1795" s="206"/>
      <c r="W1795" s="206"/>
      <c r="X1795" s="206"/>
      <c r="Y1795" s="206"/>
      <c r="Z1795" s="206"/>
    </row>
    <row r="1796" customFormat="false" ht="15" hidden="false" customHeight="false" outlineLevel="0" collapsed="false">
      <c r="A1796" s="198" t="s">
        <v>1040</v>
      </c>
      <c r="B1796" s="199" t="s">
        <v>2510</v>
      </c>
      <c r="C1796" s="198" t="s">
        <v>2511</v>
      </c>
      <c r="D1796" s="199" t="s">
        <v>7</v>
      </c>
      <c r="E1796" s="200" t="n">
        <v>1</v>
      </c>
      <c r="F1796" s="201" t="n">
        <v>465.51</v>
      </c>
      <c r="G1796" s="201" t="n">
        <v>465.51</v>
      </c>
      <c r="H1796" s="206"/>
      <c r="I1796" s="206"/>
      <c r="J1796" s="206"/>
      <c r="K1796" s="206"/>
      <c r="L1796" s="206"/>
      <c r="M1796" s="206"/>
      <c r="N1796" s="206"/>
      <c r="O1796" s="206"/>
      <c r="P1796" s="206"/>
      <c r="Q1796" s="206"/>
      <c r="R1796" s="206"/>
      <c r="S1796" s="206"/>
      <c r="T1796" s="206"/>
      <c r="U1796" s="206"/>
      <c r="V1796" s="206"/>
      <c r="W1796" s="206"/>
      <c r="X1796" s="206"/>
      <c r="Y1796" s="206"/>
      <c r="Z1796" s="206"/>
    </row>
    <row r="1797" customFormat="false" ht="15" hidden="false" customHeight="false" outlineLevel="0" collapsed="false">
      <c r="A1797" s="198" t="s">
        <v>1040</v>
      </c>
      <c r="B1797" s="199" t="s">
        <v>2254</v>
      </c>
      <c r="C1797" s="198" t="s">
        <v>2255</v>
      </c>
      <c r="D1797" s="199" t="s">
        <v>7</v>
      </c>
      <c r="E1797" s="200" t="n">
        <v>1</v>
      </c>
      <c r="F1797" s="201" t="n">
        <v>49.34</v>
      </c>
      <c r="G1797" s="201" t="n">
        <v>49.34</v>
      </c>
      <c r="H1797" s="206"/>
      <c r="I1797" s="206"/>
      <c r="J1797" s="206"/>
      <c r="K1797" s="206"/>
      <c r="L1797" s="206"/>
      <c r="M1797" s="206"/>
      <c r="N1797" s="206"/>
      <c r="O1797" s="206"/>
      <c r="P1797" s="206"/>
      <c r="Q1797" s="206"/>
      <c r="R1797" s="206"/>
      <c r="S1797" s="206"/>
      <c r="T1797" s="206"/>
      <c r="U1797" s="206"/>
      <c r="V1797" s="206"/>
      <c r="W1797" s="206"/>
      <c r="X1797" s="206"/>
      <c r="Y1797" s="206"/>
      <c r="Z1797" s="206"/>
    </row>
    <row r="1798" customFormat="false" ht="15" hidden="false" customHeight="false" outlineLevel="0" collapsed="false">
      <c r="A1798" s="193"/>
      <c r="B1798" s="194"/>
      <c r="C1798" s="193"/>
      <c r="D1798" s="193"/>
      <c r="E1798" s="195"/>
      <c r="F1798" s="196"/>
      <c r="G1798" s="196"/>
      <c r="H1798" s="206"/>
      <c r="I1798" s="206"/>
      <c r="J1798" s="206"/>
      <c r="K1798" s="206"/>
      <c r="L1798" s="206"/>
      <c r="M1798" s="206"/>
      <c r="N1798" s="206"/>
      <c r="O1798" s="206"/>
      <c r="P1798" s="206"/>
      <c r="Q1798" s="206"/>
      <c r="R1798" s="206"/>
      <c r="S1798" s="206"/>
      <c r="T1798" s="206"/>
      <c r="U1798" s="206"/>
      <c r="V1798" s="206"/>
      <c r="W1798" s="206"/>
      <c r="X1798" s="206"/>
      <c r="Y1798" s="206"/>
      <c r="Z1798" s="206"/>
    </row>
    <row r="1799" customFormat="false" ht="15" hidden="false" customHeight="false" outlineLevel="0" collapsed="false">
      <c r="A1799" s="183" t="s">
        <v>2512</v>
      </c>
      <c r="B1799" s="184" t="s">
        <v>1028</v>
      </c>
      <c r="C1799" s="183" t="s">
        <v>1029</v>
      </c>
      <c r="D1799" s="184" t="s">
        <v>1030</v>
      </c>
      <c r="E1799" s="185" t="s">
        <v>1031</v>
      </c>
      <c r="F1799" s="197" t="s">
        <v>1032</v>
      </c>
      <c r="G1799" s="197" t="s">
        <v>1033</v>
      </c>
      <c r="H1799" s="206"/>
      <c r="I1799" s="206"/>
      <c r="J1799" s="206"/>
      <c r="K1799" s="206"/>
      <c r="L1799" s="206"/>
      <c r="M1799" s="206"/>
      <c r="N1799" s="206"/>
      <c r="O1799" s="206"/>
      <c r="P1799" s="206"/>
      <c r="Q1799" s="206"/>
      <c r="R1799" s="206"/>
      <c r="S1799" s="206"/>
      <c r="T1799" s="206"/>
      <c r="U1799" s="206"/>
      <c r="V1799" s="206"/>
      <c r="W1799" s="206"/>
      <c r="X1799" s="206"/>
      <c r="Y1799" s="206"/>
      <c r="Z1799" s="206"/>
    </row>
    <row r="1800" customFormat="false" ht="15" hidden="false" customHeight="false" outlineLevel="0" collapsed="false">
      <c r="A1800" s="189" t="s">
        <v>1034</v>
      </c>
      <c r="B1800" s="190" t="s">
        <v>2513</v>
      </c>
      <c r="C1800" s="189" t="s">
        <v>2514</v>
      </c>
      <c r="D1800" s="190" t="s">
        <v>7</v>
      </c>
      <c r="E1800" s="191" t="n">
        <v>1</v>
      </c>
      <c r="F1800" s="192" t="n">
        <v>43.12</v>
      </c>
      <c r="G1800" s="192" t="n">
        <v>43.12</v>
      </c>
      <c r="H1800" s="206"/>
      <c r="I1800" s="206"/>
      <c r="J1800" s="206"/>
      <c r="K1800" s="206"/>
      <c r="L1800" s="206"/>
      <c r="M1800" s="206"/>
      <c r="N1800" s="206"/>
      <c r="O1800" s="206"/>
      <c r="P1800" s="206"/>
      <c r="Q1800" s="206"/>
      <c r="R1800" s="206"/>
      <c r="S1800" s="206"/>
      <c r="T1800" s="206"/>
      <c r="U1800" s="206"/>
      <c r="V1800" s="206"/>
      <c r="W1800" s="206"/>
      <c r="X1800" s="206"/>
      <c r="Y1800" s="206"/>
      <c r="Z1800" s="206"/>
    </row>
    <row r="1801" customFormat="false" ht="15" hidden="false" customHeight="false" outlineLevel="0" collapsed="false">
      <c r="A1801" s="198" t="s">
        <v>1040</v>
      </c>
      <c r="B1801" s="199" t="s">
        <v>1812</v>
      </c>
      <c r="C1801" s="198" t="s">
        <v>1813</v>
      </c>
      <c r="D1801" s="199" t="s">
        <v>25</v>
      </c>
      <c r="E1801" s="200" t="n">
        <v>0.1536</v>
      </c>
      <c r="F1801" s="201" t="n">
        <v>21.76</v>
      </c>
      <c r="G1801" s="201" t="n">
        <v>3.34</v>
      </c>
      <c r="H1801" s="206"/>
      <c r="I1801" s="206"/>
      <c r="J1801" s="206"/>
      <c r="K1801" s="206"/>
      <c r="L1801" s="206"/>
      <c r="M1801" s="206"/>
      <c r="N1801" s="206"/>
      <c r="O1801" s="206"/>
      <c r="P1801" s="206"/>
      <c r="Q1801" s="206"/>
      <c r="R1801" s="206"/>
      <c r="S1801" s="206"/>
      <c r="T1801" s="206"/>
      <c r="U1801" s="206"/>
      <c r="V1801" s="206"/>
      <c r="W1801" s="206"/>
      <c r="X1801" s="206"/>
      <c r="Y1801" s="206"/>
      <c r="Z1801" s="206"/>
    </row>
    <row r="1802" customFormat="false" ht="15" hidden="false" customHeight="false" outlineLevel="0" collapsed="false">
      <c r="A1802" s="198" t="s">
        <v>1040</v>
      </c>
      <c r="B1802" s="199" t="s">
        <v>1274</v>
      </c>
      <c r="C1802" s="198" t="s">
        <v>1249</v>
      </c>
      <c r="D1802" s="199" t="s">
        <v>25</v>
      </c>
      <c r="E1802" s="200" t="n">
        <v>0.0484</v>
      </c>
      <c r="F1802" s="201" t="n">
        <v>16.21</v>
      </c>
      <c r="G1802" s="201" t="n">
        <v>0.78</v>
      </c>
      <c r="H1802" s="206"/>
      <c r="I1802" s="206"/>
      <c r="J1802" s="206"/>
      <c r="K1802" s="206"/>
      <c r="L1802" s="206"/>
      <c r="M1802" s="206"/>
      <c r="N1802" s="206"/>
      <c r="O1802" s="206"/>
      <c r="P1802" s="206"/>
      <c r="Q1802" s="206"/>
      <c r="R1802" s="206"/>
      <c r="S1802" s="206"/>
      <c r="T1802" s="206"/>
      <c r="U1802" s="206"/>
      <c r="V1802" s="206"/>
      <c r="W1802" s="206"/>
      <c r="X1802" s="206"/>
      <c r="Y1802" s="206"/>
      <c r="Z1802" s="206"/>
    </row>
    <row r="1803" customFormat="false" ht="15" hidden="false" customHeight="false" outlineLevel="0" collapsed="false">
      <c r="A1803" s="202" t="s">
        <v>1043</v>
      </c>
      <c r="B1803" s="203" t="s">
        <v>2515</v>
      </c>
      <c r="C1803" s="202" t="s">
        <v>2516</v>
      </c>
      <c r="D1803" s="203" t="s">
        <v>7</v>
      </c>
      <c r="E1803" s="204" t="n">
        <v>1</v>
      </c>
      <c r="F1803" s="205" t="n">
        <v>39</v>
      </c>
      <c r="G1803" s="205" t="n">
        <v>39</v>
      </c>
      <c r="H1803" s="206"/>
      <c r="I1803" s="206"/>
      <c r="J1803" s="206"/>
      <c r="K1803" s="206"/>
      <c r="L1803" s="206"/>
      <c r="M1803" s="206"/>
      <c r="N1803" s="206"/>
      <c r="O1803" s="206"/>
      <c r="P1803" s="206"/>
      <c r="Q1803" s="206"/>
      <c r="R1803" s="206"/>
      <c r="S1803" s="206"/>
      <c r="T1803" s="206"/>
      <c r="U1803" s="206"/>
      <c r="V1803" s="206"/>
      <c r="W1803" s="206"/>
      <c r="X1803" s="206"/>
      <c r="Y1803" s="206"/>
      <c r="Z1803" s="206"/>
    </row>
    <row r="1804" customFormat="false" ht="15" hidden="false" customHeight="false" outlineLevel="0" collapsed="false">
      <c r="A1804" s="193"/>
      <c r="B1804" s="194"/>
      <c r="C1804" s="193"/>
      <c r="D1804" s="193"/>
      <c r="E1804" s="195"/>
      <c r="F1804" s="196"/>
      <c r="G1804" s="196"/>
      <c r="H1804" s="206"/>
      <c r="I1804" s="206"/>
      <c r="J1804" s="206"/>
      <c r="K1804" s="206"/>
      <c r="L1804" s="206"/>
      <c r="M1804" s="206"/>
      <c r="N1804" s="206"/>
      <c r="O1804" s="206"/>
      <c r="P1804" s="206"/>
      <c r="Q1804" s="206"/>
      <c r="R1804" s="206"/>
      <c r="S1804" s="206"/>
      <c r="T1804" s="206"/>
      <c r="U1804" s="206"/>
      <c r="V1804" s="206"/>
      <c r="W1804" s="206"/>
      <c r="X1804" s="206"/>
      <c r="Y1804" s="206"/>
      <c r="Z1804" s="206"/>
    </row>
    <row r="1805" customFormat="false" ht="15" hidden="false" customHeight="false" outlineLevel="0" collapsed="false">
      <c r="A1805" s="183" t="s">
        <v>2517</v>
      </c>
      <c r="B1805" s="184" t="s">
        <v>1028</v>
      </c>
      <c r="C1805" s="183" t="s">
        <v>1029</v>
      </c>
      <c r="D1805" s="184" t="s">
        <v>1030</v>
      </c>
      <c r="E1805" s="185" t="s">
        <v>1031</v>
      </c>
      <c r="F1805" s="197" t="s">
        <v>1032</v>
      </c>
      <c r="G1805" s="197" t="s">
        <v>1033</v>
      </c>
      <c r="H1805" s="206"/>
      <c r="I1805" s="206"/>
      <c r="J1805" s="206"/>
      <c r="K1805" s="206"/>
      <c r="L1805" s="206"/>
      <c r="M1805" s="206"/>
      <c r="N1805" s="206"/>
      <c r="O1805" s="206"/>
      <c r="P1805" s="206"/>
      <c r="Q1805" s="206"/>
      <c r="R1805" s="206"/>
      <c r="S1805" s="206"/>
      <c r="T1805" s="206"/>
      <c r="U1805" s="206"/>
      <c r="V1805" s="206"/>
      <c r="W1805" s="206"/>
      <c r="X1805" s="206"/>
      <c r="Y1805" s="206"/>
      <c r="Z1805" s="206"/>
    </row>
    <row r="1806" customFormat="false" ht="15" hidden="false" customHeight="false" outlineLevel="0" collapsed="false">
      <c r="A1806" s="189" t="s">
        <v>1034</v>
      </c>
      <c r="B1806" s="190" t="s">
        <v>2518</v>
      </c>
      <c r="C1806" s="189" t="s">
        <v>617</v>
      </c>
      <c r="D1806" s="190" t="s">
        <v>1202</v>
      </c>
      <c r="E1806" s="191" t="n">
        <v>1</v>
      </c>
      <c r="F1806" s="192" t="n">
        <v>117.67</v>
      </c>
      <c r="G1806" s="192" t="n">
        <v>117.67</v>
      </c>
      <c r="H1806" s="206"/>
      <c r="I1806" s="206"/>
      <c r="J1806" s="206"/>
      <c r="K1806" s="206"/>
      <c r="L1806" s="206"/>
      <c r="M1806" s="206"/>
      <c r="N1806" s="206"/>
      <c r="O1806" s="206"/>
      <c r="P1806" s="206"/>
      <c r="Q1806" s="206"/>
      <c r="R1806" s="206"/>
      <c r="S1806" s="206"/>
      <c r="T1806" s="206"/>
      <c r="U1806" s="206"/>
      <c r="V1806" s="206"/>
      <c r="W1806" s="206"/>
      <c r="X1806" s="206"/>
      <c r="Y1806" s="206"/>
      <c r="Z1806" s="206"/>
    </row>
    <row r="1807" customFormat="false" ht="15" hidden="false" customHeight="false" outlineLevel="0" collapsed="false">
      <c r="A1807" s="198" t="s">
        <v>1040</v>
      </c>
      <c r="B1807" s="199" t="s">
        <v>1279</v>
      </c>
      <c r="C1807" s="198" t="s">
        <v>1273</v>
      </c>
      <c r="D1807" s="199" t="s">
        <v>1192</v>
      </c>
      <c r="E1807" s="200" t="n">
        <v>0.5</v>
      </c>
      <c r="F1807" s="201" t="n">
        <v>22.45</v>
      </c>
      <c r="G1807" s="201" t="n">
        <v>11.22</v>
      </c>
      <c r="H1807" s="206"/>
      <c r="I1807" s="206"/>
      <c r="J1807" s="206"/>
      <c r="K1807" s="206"/>
      <c r="L1807" s="206"/>
      <c r="M1807" s="206"/>
      <c r="N1807" s="206"/>
      <c r="O1807" s="206"/>
      <c r="P1807" s="206"/>
      <c r="Q1807" s="206"/>
      <c r="R1807" s="206"/>
      <c r="S1807" s="206"/>
      <c r="T1807" s="206"/>
      <c r="U1807" s="206"/>
      <c r="V1807" s="206"/>
      <c r="W1807" s="206"/>
      <c r="X1807" s="206"/>
      <c r="Y1807" s="206"/>
      <c r="Z1807" s="206"/>
    </row>
    <row r="1808" customFormat="false" ht="15" hidden="false" customHeight="false" outlineLevel="0" collapsed="false">
      <c r="A1808" s="202" t="s">
        <v>1043</v>
      </c>
      <c r="B1808" s="203" t="s">
        <v>2519</v>
      </c>
      <c r="C1808" s="202" t="s">
        <v>2520</v>
      </c>
      <c r="D1808" s="203" t="s">
        <v>1202</v>
      </c>
      <c r="E1808" s="204" t="n">
        <v>1</v>
      </c>
      <c r="F1808" s="205" t="n">
        <v>106.45</v>
      </c>
      <c r="G1808" s="205" t="n">
        <v>106.45</v>
      </c>
      <c r="H1808" s="206"/>
      <c r="I1808" s="206"/>
      <c r="J1808" s="206"/>
      <c r="K1808" s="206"/>
      <c r="L1808" s="206"/>
      <c r="M1808" s="206"/>
      <c r="N1808" s="206"/>
      <c r="O1808" s="206"/>
      <c r="P1808" s="206"/>
      <c r="Q1808" s="206"/>
      <c r="R1808" s="206"/>
      <c r="S1808" s="206"/>
      <c r="T1808" s="206"/>
      <c r="U1808" s="206"/>
      <c r="V1808" s="206"/>
      <c r="W1808" s="206"/>
      <c r="X1808" s="206"/>
      <c r="Y1808" s="206"/>
      <c r="Z1808" s="206"/>
    </row>
    <row r="1809" customFormat="false" ht="15" hidden="false" customHeight="false" outlineLevel="0" collapsed="false">
      <c r="A1809" s="193"/>
      <c r="B1809" s="194"/>
      <c r="C1809" s="193"/>
      <c r="D1809" s="193"/>
      <c r="E1809" s="195"/>
      <c r="F1809" s="196"/>
      <c r="G1809" s="196"/>
      <c r="H1809" s="206"/>
      <c r="I1809" s="206"/>
      <c r="J1809" s="206"/>
      <c r="K1809" s="206"/>
      <c r="L1809" s="206"/>
      <c r="M1809" s="206"/>
      <c r="N1809" s="206"/>
      <c r="O1809" s="206"/>
      <c r="P1809" s="206"/>
      <c r="Q1809" s="206"/>
      <c r="R1809" s="206"/>
      <c r="S1809" s="206"/>
      <c r="T1809" s="206"/>
      <c r="U1809" s="206"/>
      <c r="V1809" s="206"/>
      <c r="W1809" s="206"/>
      <c r="X1809" s="206"/>
      <c r="Y1809" s="206"/>
      <c r="Z1809" s="206"/>
    </row>
    <row r="1810" customFormat="false" ht="15" hidden="false" customHeight="false" outlineLevel="0" collapsed="false">
      <c r="A1810" s="183" t="s">
        <v>2521</v>
      </c>
      <c r="B1810" s="184" t="s">
        <v>1028</v>
      </c>
      <c r="C1810" s="183" t="s">
        <v>1029</v>
      </c>
      <c r="D1810" s="184" t="s">
        <v>1030</v>
      </c>
      <c r="E1810" s="185" t="s">
        <v>1031</v>
      </c>
      <c r="F1810" s="197" t="s">
        <v>1032</v>
      </c>
      <c r="G1810" s="197" t="s">
        <v>1033</v>
      </c>
      <c r="H1810" s="206"/>
      <c r="I1810" s="206"/>
      <c r="J1810" s="206"/>
      <c r="K1810" s="206"/>
      <c r="L1810" s="206"/>
      <c r="M1810" s="206"/>
      <c r="N1810" s="206"/>
      <c r="O1810" s="206"/>
      <c r="P1810" s="206"/>
      <c r="Q1810" s="206"/>
      <c r="R1810" s="206"/>
      <c r="S1810" s="206"/>
      <c r="T1810" s="206"/>
      <c r="U1810" s="206"/>
      <c r="V1810" s="206"/>
      <c r="W1810" s="206"/>
      <c r="X1810" s="206"/>
      <c r="Y1810" s="206"/>
      <c r="Z1810" s="206"/>
    </row>
    <row r="1811" customFormat="false" ht="15" hidden="false" customHeight="false" outlineLevel="0" collapsed="false">
      <c r="A1811" s="189" t="s">
        <v>1034</v>
      </c>
      <c r="B1811" s="190" t="s">
        <v>2522</v>
      </c>
      <c r="C1811" s="189" t="s">
        <v>620</v>
      </c>
      <c r="D1811" s="190" t="s">
        <v>7</v>
      </c>
      <c r="E1811" s="191" t="n">
        <v>1</v>
      </c>
      <c r="F1811" s="192" t="n">
        <v>146.97</v>
      </c>
      <c r="G1811" s="192" t="n">
        <v>146.97</v>
      </c>
      <c r="H1811" s="206"/>
      <c r="I1811" s="206"/>
      <c r="J1811" s="206"/>
      <c r="K1811" s="206"/>
      <c r="L1811" s="206"/>
      <c r="M1811" s="206"/>
      <c r="N1811" s="206"/>
      <c r="O1811" s="206"/>
      <c r="P1811" s="206"/>
      <c r="Q1811" s="206"/>
      <c r="R1811" s="206"/>
      <c r="S1811" s="206"/>
      <c r="T1811" s="206"/>
      <c r="U1811" s="206"/>
      <c r="V1811" s="206"/>
      <c r="W1811" s="206"/>
      <c r="X1811" s="206"/>
      <c r="Y1811" s="206"/>
      <c r="Z1811" s="206"/>
    </row>
    <row r="1812" customFormat="false" ht="15" hidden="false" customHeight="false" outlineLevel="0" collapsed="false">
      <c r="A1812" s="198" t="s">
        <v>1040</v>
      </c>
      <c r="B1812" s="199" t="s">
        <v>1193</v>
      </c>
      <c r="C1812" s="198" t="s">
        <v>1194</v>
      </c>
      <c r="D1812" s="199" t="s">
        <v>1192</v>
      </c>
      <c r="E1812" s="200" t="n">
        <v>0.4583333</v>
      </c>
      <c r="F1812" s="201" t="n">
        <v>21.81</v>
      </c>
      <c r="G1812" s="201" t="n">
        <v>9.99</v>
      </c>
      <c r="H1812" s="206"/>
      <c r="I1812" s="206"/>
      <c r="J1812" s="206"/>
      <c r="K1812" s="206"/>
      <c r="L1812" s="206"/>
      <c r="M1812" s="206"/>
      <c r="N1812" s="206"/>
      <c r="O1812" s="206"/>
      <c r="P1812" s="206"/>
      <c r="Q1812" s="206"/>
      <c r="R1812" s="206"/>
      <c r="S1812" s="206"/>
      <c r="T1812" s="206"/>
      <c r="U1812" s="206"/>
      <c r="V1812" s="206"/>
      <c r="W1812" s="206"/>
      <c r="X1812" s="206"/>
      <c r="Y1812" s="206"/>
      <c r="Z1812" s="206"/>
    </row>
    <row r="1813" customFormat="false" ht="15" hidden="false" customHeight="false" outlineLevel="0" collapsed="false">
      <c r="A1813" s="202" t="s">
        <v>1043</v>
      </c>
      <c r="B1813" s="203" t="s">
        <v>2523</v>
      </c>
      <c r="C1813" s="202" t="s">
        <v>2524</v>
      </c>
      <c r="D1813" s="203" t="s">
        <v>1199</v>
      </c>
      <c r="E1813" s="204" t="n">
        <v>1</v>
      </c>
      <c r="F1813" s="205" t="n">
        <v>0.19</v>
      </c>
      <c r="G1813" s="205" t="n">
        <v>0.11</v>
      </c>
      <c r="H1813" s="206"/>
      <c r="I1813" s="206"/>
      <c r="J1813" s="206"/>
      <c r="K1813" s="206"/>
      <c r="L1813" s="206"/>
      <c r="M1813" s="206"/>
      <c r="N1813" s="206"/>
      <c r="O1813" s="206"/>
      <c r="P1813" s="206"/>
      <c r="Q1813" s="206"/>
      <c r="R1813" s="206"/>
      <c r="S1813" s="206"/>
      <c r="T1813" s="206"/>
      <c r="U1813" s="206"/>
      <c r="V1813" s="206"/>
      <c r="W1813" s="206"/>
      <c r="X1813" s="206"/>
      <c r="Y1813" s="206"/>
      <c r="Z1813" s="206"/>
    </row>
    <row r="1814" customFormat="false" ht="15" hidden="false" customHeight="false" outlineLevel="0" collapsed="false">
      <c r="A1814" s="202" t="s">
        <v>1043</v>
      </c>
      <c r="B1814" s="203" t="s">
        <v>2017</v>
      </c>
      <c r="C1814" s="202" t="s">
        <v>2018</v>
      </c>
      <c r="D1814" s="203" t="s">
        <v>1483</v>
      </c>
      <c r="E1814" s="204" t="n">
        <v>0.6283185</v>
      </c>
      <c r="F1814" s="205" t="n">
        <v>136.87</v>
      </c>
      <c r="G1814" s="205" t="n">
        <v>136.87</v>
      </c>
      <c r="H1814" s="206"/>
      <c r="I1814" s="206"/>
      <c r="J1814" s="206"/>
      <c r="K1814" s="206"/>
      <c r="L1814" s="206"/>
      <c r="M1814" s="206"/>
      <c r="N1814" s="206"/>
      <c r="O1814" s="206"/>
      <c r="P1814" s="206"/>
      <c r="Q1814" s="206"/>
      <c r="R1814" s="206"/>
      <c r="S1814" s="206"/>
      <c r="T1814" s="206"/>
      <c r="U1814" s="206"/>
      <c r="V1814" s="206"/>
      <c r="W1814" s="206"/>
      <c r="X1814" s="206"/>
      <c r="Y1814" s="206"/>
      <c r="Z1814" s="206"/>
    </row>
    <row r="1815" customFormat="false" ht="15" hidden="false" customHeight="false" outlineLevel="0" collapsed="false">
      <c r="A1815" s="193"/>
      <c r="B1815" s="194"/>
      <c r="C1815" s="193"/>
      <c r="D1815" s="193"/>
      <c r="E1815" s="195"/>
      <c r="F1815" s="196"/>
      <c r="G1815" s="196"/>
      <c r="H1815" s="206"/>
      <c r="I1815" s="206"/>
      <c r="J1815" s="206"/>
      <c r="K1815" s="206"/>
      <c r="L1815" s="206"/>
      <c r="M1815" s="206"/>
      <c r="N1815" s="206"/>
      <c r="O1815" s="206"/>
      <c r="P1815" s="206"/>
      <c r="Q1815" s="206"/>
      <c r="R1815" s="206"/>
      <c r="S1815" s="206"/>
      <c r="T1815" s="206"/>
      <c r="U1815" s="206"/>
      <c r="V1815" s="206"/>
      <c r="W1815" s="206"/>
      <c r="X1815" s="206"/>
      <c r="Y1815" s="206"/>
      <c r="Z1815" s="206"/>
    </row>
    <row r="1816" customFormat="false" ht="15" hidden="false" customHeight="false" outlineLevel="0" collapsed="false">
      <c r="A1816" s="183" t="s">
        <v>2525</v>
      </c>
      <c r="B1816" s="184" t="s">
        <v>1028</v>
      </c>
      <c r="C1816" s="183" t="s">
        <v>1029</v>
      </c>
      <c r="D1816" s="184" t="s">
        <v>1030</v>
      </c>
      <c r="E1816" s="185" t="s">
        <v>1031</v>
      </c>
      <c r="F1816" s="197" t="s">
        <v>1032</v>
      </c>
      <c r="G1816" s="197" t="s">
        <v>1033</v>
      </c>
      <c r="H1816" s="206"/>
      <c r="I1816" s="206"/>
      <c r="J1816" s="206"/>
      <c r="K1816" s="206"/>
      <c r="L1816" s="206"/>
      <c r="M1816" s="206"/>
      <c r="N1816" s="206"/>
      <c r="O1816" s="206"/>
      <c r="P1816" s="206"/>
      <c r="Q1816" s="206"/>
      <c r="R1816" s="206"/>
      <c r="S1816" s="206"/>
      <c r="T1816" s="206"/>
      <c r="U1816" s="206"/>
      <c r="V1816" s="206"/>
      <c r="W1816" s="206"/>
      <c r="X1816" s="206"/>
      <c r="Y1816" s="206"/>
      <c r="Z1816" s="206"/>
    </row>
    <row r="1817" customFormat="false" ht="15" hidden="false" customHeight="false" outlineLevel="0" collapsed="false">
      <c r="A1817" s="189" t="s">
        <v>1034</v>
      </c>
      <c r="B1817" s="190" t="s">
        <v>2526</v>
      </c>
      <c r="C1817" s="189" t="s">
        <v>2527</v>
      </c>
      <c r="D1817" s="190" t="s">
        <v>7</v>
      </c>
      <c r="E1817" s="191" t="n">
        <v>1</v>
      </c>
      <c r="F1817" s="192" t="n">
        <v>629.25</v>
      </c>
      <c r="G1817" s="192" t="n">
        <v>629.25</v>
      </c>
      <c r="H1817" s="206"/>
      <c r="I1817" s="206"/>
      <c r="J1817" s="206"/>
      <c r="K1817" s="206"/>
      <c r="L1817" s="206"/>
      <c r="M1817" s="206"/>
      <c r="N1817" s="206"/>
      <c r="O1817" s="206"/>
      <c r="P1817" s="206"/>
      <c r="Q1817" s="206"/>
      <c r="R1817" s="206"/>
      <c r="S1817" s="206"/>
      <c r="T1817" s="206"/>
      <c r="U1817" s="206"/>
      <c r="V1817" s="206"/>
      <c r="W1817" s="206"/>
      <c r="X1817" s="206"/>
      <c r="Y1817" s="206"/>
      <c r="Z1817" s="206"/>
    </row>
    <row r="1818" customFormat="false" ht="15" hidden="false" customHeight="false" outlineLevel="0" collapsed="false">
      <c r="A1818" s="198" t="s">
        <v>1040</v>
      </c>
      <c r="B1818" s="199" t="s">
        <v>1812</v>
      </c>
      <c r="C1818" s="198" t="s">
        <v>1813</v>
      </c>
      <c r="D1818" s="199" t="s">
        <v>25</v>
      </c>
      <c r="E1818" s="200" t="n">
        <v>1.009</v>
      </c>
      <c r="F1818" s="201" t="n">
        <v>16.21</v>
      </c>
      <c r="G1818" s="201" t="n">
        <v>5.15</v>
      </c>
      <c r="H1818" s="206"/>
      <c r="I1818" s="206"/>
      <c r="J1818" s="206"/>
      <c r="K1818" s="206"/>
      <c r="L1818" s="206"/>
      <c r="M1818" s="206"/>
      <c r="N1818" s="206"/>
      <c r="O1818" s="206"/>
      <c r="P1818" s="206"/>
      <c r="Q1818" s="206"/>
      <c r="R1818" s="206"/>
      <c r="S1818" s="206"/>
      <c r="T1818" s="206"/>
      <c r="U1818" s="206"/>
      <c r="V1818" s="206"/>
      <c r="W1818" s="206"/>
      <c r="X1818" s="206"/>
      <c r="Y1818" s="206"/>
      <c r="Z1818" s="206"/>
    </row>
    <row r="1819" customFormat="false" ht="15" hidden="false" customHeight="false" outlineLevel="0" collapsed="false">
      <c r="A1819" s="198" t="s">
        <v>1040</v>
      </c>
      <c r="B1819" s="199" t="s">
        <v>1274</v>
      </c>
      <c r="C1819" s="198" t="s">
        <v>1249</v>
      </c>
      <c r="D1819" s="199" t="s">
        <v>25</v>
      </c>
      <c r="E1819" s="200" t="n">
        <v>0.3179</v>
      </c>
      <c r="F1819" s="201" t="n">
        <v>21.76</v>
      </c>
      <c r="G1819" s="201" t="n">
        <v>21.95</v>
      </c>
      <c r="H1819" s="206"/>
      <c r="I1819" s="206"/>
      <c r="J1819" s="206"/>
      <c r="K1819" s="206"/>
      <c r="L1819" s="206"/>
      <c r="M1819" s="206"/>
      <c r="N1819" s="206"/>
      <c r="O1819" s="206"/>
      <c r="P1819" s="206"/>
      <c r="Q1819" s="206"/>
      <c r="R1819" s="206"/>
      <c r="S1819" s="206"/>
      <c r="T1819" s="206"/>
      <c r="U1819" s="206"/>
      <c r="V1819" s="206"/>
      <c r="W1819" s="206"/>
      <c r="X1819" s="206"/>
      <c r="Y1819" s="206"/>
      <c r="Z1819" s="206"/>
    </row>
    <row r="1820" customFormat="false" ht="15" hidden="false" customHeight="false" outlineLevel="0" collapsed="false">
      <c r="A1820" s="202" t="s">
        <v>1043</v>
      </c>
      <c r="B1820" s="203" t="s">
        <v>2528</v>
      </c>
      <c r="C1820" s="202" t="s">
        <v>2529</v>
      </c>
      <c r="D1820" s="203" t="s">
        <v>7</v>
      </c>
      <c r="E1820" s="204" t="n">
        <v>1</v>
      </c>
      <c r="F1820" s="205" t="n">
        <v>9.45</v>
      </c>
      <c r="G1820" s="205" t="n">
        <v>9.45</v>
      </c>
      <c r="H1820" s="206"/>
      <c r="I1820" s="206"/>
      <c r="J1820" s="206"/>
      <c r="K1820" s="206"/>
      <c r="L1820" s="206"/>
      <c r="M1820" s="206"/>
      <c r="N1820" s="206"/>
      <c r="O1820" s="206"/>
      <c r="P1820" s="206"/>
      <c r="Q1820" s="206"/>
      <c r="R1820" s="206"/>
      <c r="S1820" s="206"/>
      <c r="T1820" s="206"/>
      <c r="U1820" s="206"/>
      <c r="V1820" s="206"/>
      <c r="W1820" s="206"/>
      <c r="X1820" s="206"/>
      <c r="Y1820" s="206"/>
      <c r="Z1820" s="206"/>
    </row>
    <row r="1821" customFormat="false" ht="15" hidden="false" customHeight="false" outlineLevel="0" collapsed="false">
      <c r="A1821" s="202" t="s">
        <v>1043</v>
      </c>
      <c r="B1821" s="203" t="s">
        <v>2258</v>
      </c>
      <c r="C1821" s="202" t="s">
        <v>2259</v>
      </c>
      <c r="D1821" s="203" t="s">
        <v>7</v>
      </c>
      <c r="E1821" s="204" t="n">
        <v>0.0365</v>
      </c>
      <c r="F1821" s="205" t="n">
        <v>3.85</v>
      </c>
      <c r="G1821" s="205" t="n">
        <v>0.14</v>
      </c>
      <c r="H1821" s="206"/>
      <c r="I1821" s="206"/>
      <c r="J1821" s="206"/>
      <c r="K1821" s="206"/>
      <c r="L1821" s="206"/>
      <c r="M1821" s="206"/>
      <c r="N1821" s="206"/>
      <c r="O1821" s="206"/>
      <c r="P1821" s="206"/>
      <c r="Q1821" s="206"/>
      <c r="R1821" s="206"/>
      <c r="S1821" s="206"/>
      <c r="T1821" s="206"/>
      <c r="U1821" s="206"/>
      <c r="V1821" s="206"/>
      <c r="W1821" s="206"/>
      <c r="X1821" s="206"/>
      <c r="Y1821" s="206"/>
      <c r="Z1821" s="206"/>
    </row>
    <row r="1822" customFormat="false" ht="15" hidden="false" customHeight="false" outlineLevel="0" collapsed="false">
      <c r="A1822" s="202" t="s">
        <v>1043</v>
      </c>
      <c r="B1822" s="203" t="s">
        <v>2530</v>
      </c>
      <c r="C1822" s="202" t="s">
        <v>2531</v>
      </c>
      <c r="D1822" s="203" t="s">
        <v>7</v>
      </c>
      <c r="E1822" s="204" t="n">
        <v>1</v>
      </c>
      <c r="F1822" s="205" t="n">
        <v>342.99</v>
      </c>
      <c r="G1822" s="205" t="n">
        <v>342.99</v>
      </c>
      <c r="H1822" s="206"/>
      <c r="I1822" s="206"/>
      <c r="J1822" s="206"/>
      <c r="K1822" s="206"/>
      <c r="L1822" s="206"/>
      <c r="M1822" s="206"/>
      <c r="N1822" s="206"/>
      <c r="O1822" s="206"/>
      <c r="P1822" s="206"/>
      <c r="Q1822" s="206"/>
      <c r="R1822" s="206"/>
      <c r="S1822" s="206"/>
      <c r="T1822" s="206"/>
      <c r="U1822" s="206"/>
      <c r="V1822" s="206"/>
      <c r="W1822" s="206"/>
      <c r="X1822" s="206"/>
      <c r="Y1822" s="206"/>
      <c r="Z1822" s="206"/>
    </row>
    <row r="1823" customFormat="false" ht="15" hidden="false" customHeight="false" outlineLevel="0" collapsed="false">
      <c r="A1823" s="202" t="s">
        <v>1043</v>
      </c>
      <c r="B1823" s="203" t="s">
        <v>2532</v>
      </c>
      <c r="C1823" s="202" t="s">
        <v>2533</v>
      </c>
      <c r="D1823" s="203" t="s">
        <v>7</v>
      </c>
      <c r="E1823" s="204" t="n">
        <v>2</v>
      </c>
      <c r="F1823" s="205" t="n">
        <v>20.33</v>
      </c>
      <c r="G1823" s="205" t="n">
        <v>40.66</v>
      </c>
      <c r="H1823" s="206"/>
      <c r="I1823" s="206"/>
      <c r="J1823" s="206"/>
      <c r="K1823" s="206"/>
      <c r="L1823" s="206"/>
      <c r="M1823" s="206"/>
      <c r="N1823" s="206"/>
      <c r="O1823" s="206"/>
      <c r="P1823" s="206"/>
      <c r="Q1823" s="206"/>
      <c r="R1823" s="206"/>
      <c r="S1823" s="206"/>
      <c r="T1823" s="206"/>
      <c r="U1823" s="206"/>
      <c r="V1823" s="206"/>
      <c r="W1823" s="206"/>
      <c r="X1823" s="206"/>
      <c r="Y1823" s="206"/>
      <c r="Z1823" s="206"/>
    </row>
    <row r="1824" customFormat="false" ht="15" hidden="false" customHeight="false" outlineLevel="0" collapsed="false">
      <c r="A1824" s="202" t="s">
        <v>1043</v>
      </c>
      <c r="B1824" s="203" t="s">
        <v>1185</v>
      </c>
      <c r="C1824" s="202" t="s">
        <v>1186</v>
      </c>
      <c r="D1824" s="203" t="s">
        <v>7</v>
      </c>
      <c r="E1824" s="204" t="n">
        <v>1</v>
      </c>
      <c r="F1824" s="205" t="n">
        <v>208.91</v>
      </c>
      <c r="G1824" s="205" t="n">
        <v>208.91</v>
      </c>
      <c r="H1824" s="206"/>
      <c r="I1824" s="206"/>
      <c r="J1824" s="206"/>
      <c r="K1824" s="206"/>
      <c r="L1824" s="206"/>
      <c r="M1824" s="206"/>
      <c r="N1824" s="206"/>
      <c r="O1824" s="206"/>
      <c r="P1824" s="206"/>
      <c r="Q1824" s="206"/>
      <c r="R1824" s="206"/>
      <c r="S1824" s="206"/>
      <c r="T1824" s="206"/>
      <c r="U1824" s="206"/>
      <c r="V1824" s="206"/>
      <c r="W1824" s="206"/>
      <c r="X1824" s="206"/>
      <c r="Y1824" s="206"/>
      <c r="Z1824" s="206"/>
    </row>
    <row r="1825" customFormat="false" ht="15" hidden="false" customHeight="false" outlineLevel="0" collapsed="false">
      <c r="A1825" s="193"/>
      <c r="B1825" s="194"/>
      <c r="C1825" s="193"/>
      <c r="D1825" s="193"/>
      <c r="E1825" s="195"/>
      <c r="F1825" s="196"/>
      <c r="G1825" s="196"/>
      <c r="H1825" s="206"/>
      <c r="I1825" s="206"/>
      <c r="J1825" s="206"/>
      <c r="K1825" s="206"/>
      <c r="L1825" s="206"/>
      <c r="M1825" s="206"/>
      <c r="N1825" s="206"/>
      <c r="O1825" s="206"/>
      <c r="P1825" s="206"/>
      <c r="Q1825" s="206"/>
      <c r="R1825" s="206"/>
      <c r="S1825" s="206"/>
      <c r="T1825" s="206"/>
      <c r="U1825" s="206"/>
      <c r="V1825" s="206"/>
      <c r="W1825" s="206"/>
      <c r="X1825" s="206"/>
      <c r="Y1825" s="206"/>
      <c r="Z1825" s="206"/>
    </row>
    <row r="1826" customFormat="false" ht="15" hidden="false" customHeight="false" outlineLevel="0" collapsed="false">
      <c r="A1826" s="183" t="s">
        <v>2534</v>
      </c>
      <c r="B1826" s="184" t="s">
        <v>1028</v>
      </c>
      <c r="C1826" s="183" t="s">
        <v>1029</v>
      </c>
      <c r="D1826" s="184" t="s">
        <v>1030</v>
      </c>
      <c r="E1826" s="185" t="s">
        <v>1031</v>
      </c>
      <c r="F1826" s="197" t="s">
        <v>1032</v>
      </c>
      <c r="G1826" s="197" t="s">
        <v>1033</v>
      </c>
      <c r="H1826" s="206"/>
      <c r="I1826" s="206"/>
      <c r="J1826" s="206"/>
      <c r="K1826" s="206"/>
      <c r="L1826" s="206"/>
      <c r="M1826" s="206"/>
      <c r="N1826" s="206"/>
      <c r="O1826" s="206"/>
      <c r="P1826" s="206"/>
      <c r="Q1826" s="206"/>
      <c r="R1826" s="206"/>
      <c r="S1826" s="206"/>
      <c r="T1826" s="206"/>
      <c r="U1826" s="206"/>
      <c r="V1826" s="206"/>
      <c r="W1826" s="206"/>
      <c r="X1826" s="206"/>
      <c r="Y1826" s="206"/>
      <c r="Z1826" s="206"/>
    </row>
    <row r="1827" customFormat="false" ht="15" hidden="false" customHeight="false" outlineLevel="0" collapsed="false">
      <c r="A1827" s="189" t="s">
        <v>1034</v>
      </c>
      <c r="B1827" s="190" t="s">
        <v>2535</v>
      </c>
      <c r="C1827" s="189" t="s">
        <v>2536</v>
      </c>
      <c r="D1827" s="190" t="s">
        <v>1202</v>
      </c>
      <c r="E1827" s="191" t="n">
        <v>1</v>
      </c>
      <c r="F1827" s="192" t="n">
        <v>81.44</v>
      </c>
      <c r="G1827" s="192" t="n">
        <v>81.44</v>
      </c>
      <c r="H1827" s="206"/>
      <c r="I1827" s="206"/>
      <c r="J1827" s="206"/>
      <c r="K1827" s="206"/>
      <c r="L1827" s="206"/>
      <c r="M1827" s="206"/>
      <c r="N1827" s="206"/>
      <c r="O1827" s="206"/>
      <c r="P1827" s="206"/>
      <c r="Q1827" s="206"/>
      <c r="R1827" s="206"/>
      <c r="S1827" s="206"/>
      <c r="T1827" s="206"/>
      <c r="U1827" s="206"/>
      <c r="V1827" s="206"/>
      <c r="W1827" s="206"/>
      <c r="X1827" s="206"/>
      <c r="Y1827" s="206"/>
      <c r="Z1827" s="206"/>
    </row>
    <row r="1828" customFormat="false" ht="15" hidden="false" customHeight="false" outlineLevel="0" collapsed="false">
      <c r="A1828" s="198" t="s">
        <v>1040</v>
      </c>
      <c r="B1828" s="199" t="s">
        <v>1190</v>
      </c>
      <c r="C1828" s="198" t="s">
        <v>1191</v>
      </c>
      <c r="D1828" s="199" t="s">
        <v>1192</v>
      </c>
      <c r="E1828" s="200" t="n">
        <v>0.4</v>
      </c>
      <c r="F1828" s="201" t="n">
        <v>17.5</v>
      </c>
      <c r="G1828" s="201" t="n">
        <v>7</v>
      </c>
      <c r="H1828" s="206"/>
      <c r="I1828" s="206"/>
      <c r="J1828" s="206"/>
      <c r="K1828" s="206"/>
      <c r="L1828" s="206"/>
      <c r="M1828" s="206"/>
      <c r="N1828" s="206"/>
      <c r="O1828" s="206"/>
      <c r="P1828" s="206"/>
      <c r="Q1828" s="206"/>
      <c r="R1828" s="206"/>
      <c r="S1828" s="206"/>
      <c r="T1828" s="206"/>
      <c r="U1828" s="206"/>
      <c r="V1828" s="206"/>
      <c r="W1828" s="206"/>
      <c r="X1828" s="206"/>
      <c r="Y1828" s="206"/>
      <c r="Z1828" s="206"/>
    </row>
    <row r="1829" customFormat="false" ht="15" hidden="false" customHeight="false" outlineLevel="0" collapsed="false">
      <c r="A1829" s="198" t="s">
        <v>1040</v>
      </c>
      <c r="B1829" s="199" t="s">
        <v>1193</v>
      </c>
      <c r="C1829" s="198" t="s">
        <v>1194</v>
      </c>
      <c r="D1829" s="199" t="s">
        <v>1192</v>
      </c>
      <c r="E1829" s="200" t="n">
        <v>0.8</v>
      </c>
      <c r="F1829" s="201" t="n">
        <v>21.81</v>
      </c>
      <c r="G1829" s="201" t="n">
        <v>17.44</v>
      </c>
      <c r="H1829" s="206"/>
      <c r="I1829" s="206"/>
      <c r="J1829" s="206"/>
      <c r="K1829" s="206"/>
      <c r="L1829" s="206"/>
      <c r="M1829" s="206"/>
      <c r="N1829" s="206"/>
      <c r="O1829" s="206"/>
      <c r="P1829" s="206"/>
      <c r="Q1829" s="206"/>
      <c r="R1829" s="206"/>
      <c r="S1829" s="206"/>
      <c r="T1829" s="206"/>
      <c r="U1829" s="206"/>
      <c r="V1829" s="206"/>
      <c r="W1829" s="206"/>
      <c r="X1829" s="206"/>
      <c r="Y1829" s="206"/>
      <c r="Z1829" s="206"/>
    </row>
    <row r="1830" customFormat="false" ht="15" hidden="false" customHeight="false" outlineLevel="0" collapsed="false">
      <c r="A1830" s="202" t="s">
        <v>1043</v>
      </c>
      <c r="B1830" s="203" t="s">
        <v>2017</v>
      </c>
      <c r="C1830" s="202" t="s">
        <v>2018</v>
      </c>
      <c r="D1830" s="203" t="s">
        <v>1483</v>
      </c>
      <c r="E1830" s="204" t="n">
        <v>0.4</v>
      </c>
      <c r="F1830" s="205" t="n">
        <v>0.19</v>
      </c>
      <c r="G1830" s="205" t="n">
        <v>0.07</v>
      </c>
      <c r="H1830" s="206"/>
      <c r="I1830" s="206"/>
      <c r="J1830" s="206"/>
      <c r="K1830" s="206"/>
      <c r="L1830" s="206"/>
      <c r="M1830" s="206"/>
      <c r="N1830" s="206"/>
      <c r="O1830" s="206"/>
      <c r="P1830" s="206"/>
      <c r="Q1830" s="206"/>
      <c r="R1830" s="206"/>
      <c r="S1830" s="206"/>
      <c r="T1830" s="206"/>
      <c r="U1830" s="206"/>
      <c r="V1830" s="206"/>
      <c r="W1830" s="206"/>
      <c r="X1830" s="206"/>
      <c r="Y1830" s="206"/>
      <c r="Z1830" s="206"/>
    </row>
    <row r="1831" customFormat="false" ht="15" hidden="false" customHeight="false" outlineLevel="0" collapsed="false">
      <c r="A1831" s="202" t="s">
        <v>1043</v>
      </c>
      <c r="B1831" s="203" t="s">
        <v>2537</v>
      </c>
      <c r="C1831" s="202" t="s">
        <v>2538</v>
      </c>
      <c r="D1831" s="203" t="s">
        <v>1199</v>
      </c>
      <c r="E1831" s="204" t="n">
        <v>1</v>
      </c>
      <c r="F1831" s="205" t="n">
        <v>56.93</v>
      </c>
      <c r="G1831" s="205" t="n">
        <v>56.93</v>
      </c>
      <c r="H1831" s="206"/>
      <c r="I1831" s="206"/>
      <c r="J1831" s="206"/>
      <c r="K1831" s="206"/>
      <c r="L1831" s="206"/>
      <c r="M1831" s="206"/>
      <c r="N1831" s="206"/>
      <c r="O1831" s="206"/>
      <c r="P1831" s="206"/>
      <c r="Q1831" s="206"/>
      <c r="R1831" s="206"/>
      <c r="S1831" s="206"/>
      <c r="T1831" s="206"/>
      <c r="U1831" s="206"/>
      <c r="V1831" s="206"/>
      <c r="W1831" s="206"/>
      <c r="X1831" s="206"/>
      <c r="Y1831" s="206"/>
      <c r="Z1831" s="206"/>
    </row>
    <row r="1832" customFormat="false" ht="15" hidden="false" customHeight="false" outlineLevel="0" collapsed="false">
      <c r="A1832" s="193"/>
      <c r="B1832" s="194"/>
      <c r="C1832" s="193"/>
      <c r="D1832" s="193"/>
      <c r="E1832" s="195"/>
      <c r="F1832" s="196"/>
      <c r="G1832" s="196"/>
      <c r="H1832" s="206"/>
      <c r="I1832" s="206"/>
      <c r="J1832" s="206"/>
      <c r="K1832" s="206"/>
      <c r="L1832" s="206"/>
      <c r="M1832" s="206"/>
      <c r="N1832" s="206"/>
      <c r="O1832" s="206"/>
      <c r="P1832" s="206"/>
      <c r="Q1832" s="206"/>
      <c r="R1832" s="206"/>
      <c r="S1832" s="206"/>
      <c r="T1832" s="206"/>
      <c r="U1832" s="206"/>
      <c r="V1832" s="206"/>
      <c r="W1832" s="206"/>
      <c r="X1832" s="206"/>
      <c r="Y1832" s="206"/>
      <c r="Z1832" s="206"/>
    </row>
    <row r="1833" customFormat="false" ht="15" hidden="false" customHeight="false" outlineLevel="0" collapsed="false">
      <c r="A1833" s="183" t="s">
        <v>2539</v>
      </c>
      <c r="B1833" s="184" t="s">
        <v>1028</v>
      </c>
      <c r="C1833" s="183" t="s">
        <v>1029</v>
      </c>
      <c r="D1833" s="184" t="s">
        <v>1030</v>
      </c>
      <c r="E1833" s="185" t="s">
        <v>1031</v>
      </c>
      <c r="F1833" s="197" t="s">
        <v>1032</v>
      </c>
      <c r="G1833" s="197" t="s">
        <v>1033</v>
      </c>
      <c r="H1833" s="206"/>
      <c r="I1833" s="206"/>
      <c r="J1833" s="206"/>
      <c r="K1833" s="206"/>
      <c r="L1833" s="206"/>
      <c r="M1833" s="206"/>
      <c r="N1833" s="206"/>
      <c r="O1833" s="206"/>
      <c r="P1833" s="206"/>
      <c r="Q1833" s="206"/>
      <c r="R1833" s="206"/>
      <c r="S1833" s="206"/>
      <c r="T1833" s="206"/>
      <c r="U1833" s="206"/>
      <c r="V1833" s="206"/>
      <c r="W1833" s="206"/>
      <c r="X1833" s="206"/>
      <c r="Y1833" s="206"/>
      <c r="Z1833" s="206"/>
    </row>
    <row r="1834" customFormat="false" ht="15" hidden="false" customHeight="false" outlineLevel="0" collapsed="false">
      <c r="A1834" s="189" t="s">
        <v>1034</v>
      </c>
      <c r="B1834" s="190" t="s">
        <v>1172</v>
      </c>
      <c r="C1834" s="189" t="s">
        <v>1173</v>
      </c>
      <c r="D1834" s="190" t="s">
        <v>7</v>
      </c>
      <c r="E1834" s="191" t="n">
        <v>1</v>
      </c>
      <c r="F1834" s="192" t="n">
        <v>86.68</v>
      </c>
      <c r="G1834" s="192" t="n">
        <v>86.68</v>
      </c>
      <c r="H1834" s="206"/>
      <c r="I1834" s="206"/>
      <c r="J1834" s="206"/>
      <c r="K1834" s="206"/>
      <c r="L1834" s="206"/>
      <c r="M1834" s="206"/>
      <c r="N1834" s="206"/>
      <c r="O1834" s="206"/>
      <c r="P1834" s="206"/>
      <c r="Q1834" s="206"/>
      <c r="R1834" s="206"/>
      <c r="S1834" s="206"/>
      <c r="T1834" s="206"/>
      <c r="U1834" s="206"/>
      <c r="V1834" s="206"/>
      <c r="W1834" s="206"/>
      <c r="X1834" s="206"/>
      <c r="Y1834" s="206"/>
      <c r="Z1834" s="206"/>
    </row>
    <row r="1835" customFormat="false" ht="15" hidden="false" customHeight="false" outlineLevel="0" collapsed="false">
      <c r="A1835" s="198" t="s">
        <v>1040</v>
      </c>
      <c r="B1835" s="199" t="s">
        <v>1812</v>
      </c>
      <c r="C1835" s="198" t="s">
        <v>1813</v>
      </c>
      <c r="D1835" s="199" t="s">
        <v>25</v>
      </c>
      <c r="E1835" s="200" t="n">
        <v>0.4467</v>
      </c>
      <c r="F1835" s="201" t="n">
        <v>21.76</v>
      </c>
      <c r="G1835" s="201" t="n">
        <v>9.72</v>
      </c>
      <c r="H1835" s="206"/>
      <c r="I1835" s="206"/>
      <c r="J1835" s="206"/>
      <c r="K1835" s="206"/>
      <c r="L1835" s="206"/>
      <c r="M1835" s="206"/>
      <c r="N1835" s="206"/>
      <c r="O1835" s="206"/>
      <c r="P1835" s="206"/>
      <c r="Q1835" s="206"/>
      <c r="R1835" s="206"/>
      <c r="S1835" s="206"/>
      <c r="T1835" s="206"/>
      <c r="U1835" s="206"/>
      <c r="V1835" s="206"/>
      <c r="W1835" s="206"/>
      <c r="X1835" s="206"/>
      <c r="Y1835" s="206"/>
      <c r="Z1835" s="206"/>
    </row>
    <row r="1836" customFormat="false" ht="15" hidden="false" customHeight="false" outlineLevel="0" collapsed="false">
      <c r="A1836" s="198" t="s">
        <v>1040</v>
      </c>
      <c r="B1836" s="199" t="s">
        <v>1274</v>
      </c>
      <c r="C1836" s="198" t="s">
        <v>1249</v>
      </c>
      <c r="D1836" s="199" t="s">
        <v>25</v>
      </c>
      <c r="E1836" s="200" t="n">
        <v>0.1407</v>
      </c>
      <c r="F1836" s="201" t="n">
        <v>16.21</v>
      </c>
      <c r="G1836" s="201" t="n">
        <v>2.28</v>
      </c>
      <c r="H1836" s="206"/>
      <c r="I1836" s="206"/>
      <c r="J1836" s="206"/>
      <c r="K1836" s="206"/>
      <c r="L1836" s="206"/>
      <c r="M1836" s="206"/>
      <c r="N1836" s="206"/>
      <c r="O1836" s="206"/>
      <c r="P1836" s="206"/>
      <c r="Q1836" s="206"/>
      <c r="R1836" s="206"/>
      <c r="S1836" s="206"/>
      <c r="T1836" s="206"/>
      <c r="U1836" s="206"/>
      <c r="V1836" s="206"/>
      <c r="W1836" s="206"/>
      <c r="X1836" s="206"/>
      <c r="Y1836" s="206"/>
      <c r="Z1836" s="206"/>
    </row>
    <row r="1837" customFormat="false" ht="15" hidden="false" customHeight="false" outlineLevel="0" collapsed="false">
      <c r="A1837" s="202" t="s">
        <v>1043</v>
      </c>
      <c r="B1837" s="203" t="s">
        <v>2540</v>
      </c>
      <c r="C1837" s="202" t="s">
        <v>2541</v>
      </c>
      <c r="D1837" s="203" t="s">
        <v>7</v>
      </c>
      <c r="E1837" s="204" t="n">
        <v>1</v>
      </c>
      <c r="F1837" s="205" t="n">
        <v>74.6</v>
      </c>
      <c r="G1837" s="205" t="n">
        <v>74.6</v>
      </c>
      <c r="H1837" s="206"/>
      <c r="I1837" s="206"/>
      <c r="J1837" s="206"/>
      <c r="K1837" s="206"/>
      <c r="L1837" s="206"/>
      <c r="M1837" s="206"/>
      <c r="N1837" s="206"/>
      <c r="O1837" s="206"/>
      <c r="P1837" s="206"/>
      <c r="Q1837" s="206"/>
      <c r="R1837" s="206"/>
      <c r="S1837" s="206"/>
      <c r="T1837" s="206"/>
      <c r="U1837" s="206"/>
      <c r="V1837" s="206"/>
      <c r="W1837" s="206"/>
      <c r="X1837" s="206"/>
      <c r="Y1837" s="206"/>
      <c r="Z1837" s="206"/>
    </row>
    <row r="1838" customFormat="false" ht="15" hidden="false" customHeight="false" outlineLevel="0" collapsed="false">
      <c r="A1838" s="202" t="s">
        <v>1043</v>
      </c>
      <c r="B1838" s="203" t="s">
        <v>2258</v>
      </c>
      <c r="C1838" s="202" t="s">
        <v>2259</v>
      </c>
      <c r="D1838" s="203" t="s">
        <v>7</v>
      </c>
      <c r="E1838" s="204" t="n">
        <v>0.021</v>
      </c>
      <c r="F1838" s="205" t="n">
        <v>3.85</v>
      </c>
      <c r="G1838" s="205" t="n">
        <v>0.08</v>
      </c>
      <c r="H1838" s="206"/>
      <c r="I1838" s="206"/>
      <c r="J1838" s="206"/>
      <c r="K1838" s="206"/>
      <c r="L1838" s="206"/>
      <c r="M1838" s="206"/>
      <c r="N1838" s="206"/>
      <c r="O1838" s="206"/>
      <c r="P1838" s="206"/>
      <c r="Q1838" s="206"/>
      <c r="R1838" s="206"/>
      <c r="S1838" s="206"/>
      <c r="T1838" s="206"/>
      <c r="U1838" s="206"/>
      <c r="V1838" s="206"/>
      <c r="W1838" s="206"/>
      <c r="X1838" s="206"/>
      <c r="Y1838" s="206"/>
      <c r="Z1838" s="206"/>
    </row>
    <row r="1839" customFormat="false" ht="15" hidden="false" customHeight="false" outlineLevel="0" collapsed="false">
      <c r="A1839" s="193"/>
      <c r="B1839" s="194"/>
      <c r="C1839" s="193"/>
      <c r="D1839" s="193"/>
      <c r="E1839" s="195"/>
      <c r="F1839" s="196"/>
      <c r="G1839" s="196"/>
      <c r="H1839" s="206"/>
      <c r="I1839" s="206"/>
      <c r="J1839" s="206"/>
      <c r="K1839" s="206"/>
      <c r="L1839" s="206"/>
      <c r="M1839" s="206"/>
      <c r="N1839" s="206"/>
      <c r="O1839" s="206"/>
      <c r="P1839" s="206"/>
      <c r="Q1839" s="206"/>
      <c r="R1839" s="206"/>
      <c r="S1839" s="206"/>
      <c r="T1839" s="206"/>
      <c r="U1839" s="206"/>
      <c r="V1839" s="206"/>
      <c r="W1839" s="206"/>
      <c r="X1839" s="206"/>
      <c r="Y1839" s="206"/>
      <c r="Z1839" s="206"/>
    </row>
    <row r="1840" customFormat="false" ht="15" hidden="false" customHeight="false" outlineLevel="0" collapsed="false">
      <c r="A1840" s="183" t="s">
        <v>2542</v>
      </c>
      <c r="B1840" s="184" t="s">
        <v>1028</v>
      </c>
      <c r="C1840" s="183" t="s">
        <v>1029</v>
      </c>
      <c r="D1840" s="184" t="s">
        <v>1030</v>
      </c>
      <c r="E1840" s="185" t="s">
        <v>1031</v>
      </c>
      <c r="F1840" s="197" t="s">
        <v>1032</v>
      </c>
      <c r="G1840" s="197" t="s">
        <v>1033</v>
      </c>
      <c r="H1840" s="206"/>
      <c r="I1840" s="206"/>
      <c r="J1840" s="206"/>
      <c r="K1840" s="206"/>
      <c r="L1840" s="206"/>
      <c r="M1840" s="206"/>
      <c r="N1840" s="206"/>
      <c r="O1840" s="206"/>
      <c r="P1840" s="206"/>
      <c r="Q1840" s="206"/>
      <c r="R1840" s="206"/>
      <c r="S1840" s="206"/>
      <c r="T1840" s="206"/>
      <c r="U1840" s="206"/>
      <c r="V1840" s="206"/>
      <c r="W1840" s="206"/>
      <c r="X1840" s="206"/>
      <c r="Y1840" s="206"/>
      <c r="Z1840" s="206"/>
    </row>
    <row r="1841" customFormat="false" ht="15" hidden="false" customHeight="false" outlineLevel="0" collapsed="false">
      <c r="A1841" s="189" t="s">
        <v>1034</v>
      </c>
      <c r="B1841" s="190" t="s">
        <v>2543</v>
      </c>
      <c r="C1841" s="189" t="s">
        <v>2544</v>
      </c>
      <c r="D1841" s="190" t="s">
        <v>7</v>
      </c>
      <c r="E1841" s="191" t="n">
        <v>1</v>
      </c>
      <c r="F1841" s="192" t="n">
        <v>752.7</v>
      </c>
      <c r="G1841" s="192" t="n">
        <v>752.7</v>
      </c>
      <c r="H1841" s="206"/>
      <c r="I1841" s="206"/>
      <c r="J1841" s="206"/>
      <c r="K1841" s="206"/>
      <c r="L1841" s="206"/>
      <c r="M1841" s="206"/>
      <c r="N1841" s="206"/>
      <c r="O1841" s="206"/>
      <c r="P1841" s="206"/>
      <c r="Q1841" s="206"/>
      <c r="R1841" s="206"/>
      <c r="S1841" s="206"/>
      <c r="T1841" s="206"/>
      <c r="U1841" s="206"/>
      <c r="V1841" s="206"/>
      <c r="W1841" s="206"/>
      <c r="X1841" s="206"/>
      <c r="Y1841" s="206"/>
      <c r="Z1841" s="206"/>
    </row>
    <row r="1842" customFormat="false" ht="15" hidden="false" customHeight="false" outlineLevel="0" collapsed="false">
      <c r="A1842" s="198" t="s">
        <v>1040</v>
      </c>
      <c r="B1842" s="199" t="s">
        <v>2545</v>
      </c>
      <c r="C1842" s="198" t="s">
        <v>2546</v>
      </c>
      <c r="D1842" s="199" t="s">
        <v>7</v>
      </c>
      <c r="E1842" s="200" t="n">
        <v>1</v>
      </c>
      <c r="F1842" s="201" t="n">
        <v>187.45</v>
      </c>
      <c r="G1842" s="201" t="n">
        <v>187.45</v>
      </c>
      <c r="H1842" s="206"/>
      <c r="I1842" s="206"/>
      <c r="J1842" s="206"/>
      <c r="K1842" s="206"/>
      <c r="L1842" s="206"/>
      <c r="M1842" s="206"/>
      <c r="N1842" s="206"/>
      <c r="O1842" s="206"/>
      <c r="P1842" s="206"/>
      <c r="Q1842" s="206"/>
      <c r="R1842" s="206"/>
      <c r="S1842" s="206"/>
      <c r="T1842" s="206"/>
      <c r="U1842" s="206"/>
      <c r="V1842" s="206"/>
      <c r="W1842" s="206"/>
      <c r="X1842" s="206"/>
      <c r="Y1842" s="206"/>
      <c r="Z1842" s="206"/>
    </row>
    <row r="1843" customFormat="false" ht="15" hidden="false" customHeight="false" outlineLevel="0" collapsed="false">
      <c r="A1843" s="198" t="s">
        <v>1040</v>
      </c>
      <c r="B1843" s="199" t="s">
        <v>2547</v>
      </c>
      <c r="C1843" s="198" t="s">
        <v>2548</v>
      </c>
      <c r="D1843" s="199" t="s">
        <v>7</v>
      </c>
      <c r="E1843" s="200" t="n">
        <v>1</v>
      </c>
      <c r="F1843" s="201" t="n">
        <v>347.22</v>
      </c>
      <c r="G1843" s="201" t="n">
        <v>347.22</v>
      </c>
      <c r="H1843" s="206"/>
      <c r="I1843" s="206"/>
      <c r="J1843" s="206"/>
      <c r="K1843" s="206"/>
      <c r="L1843" s="206"/>
      <c r="M1843" s="206"/>
      <c r="N1843" s="206"/>
      <c r="O1843" s="206"/>
      <c r="P1843" s="206"/>
      <c r="Q1843" s="206"/>
      <c r="R1843" s="206"/>
      <c r="S1843" s="206"/>
      <c r="T1843" s="206"/>
      <c r="U1843" s="206"/>
      <c r="V1843" s="206"/>
      <c r="W1843" s="206"/>
      <c r="X1843" s="206"/>
      <c r="Y1843" s="206"/>
      <c r="Z1843" s="206"/>
    </row>
    <row r="1844" customFormat="false" ht="15" hidden="false" customHeight="false" outlineLevel="0" collapsed="false">
      <c r="A1844" s="198" t="s">
        <v>1040</v>
      </c>
      <c r="B1844" s="199" t="s">
        <v>2254</v>
      </c>
      <c r="C1844" s="198" t="s">
        <v>2255</v>
      </c>
      <c r="D1844" s="199" t="s">
        <v>7</v>
      </c>
      <c r="E1844" s="200" t="n">
        <v>1</v>
      </c>
      <c r="F1844" s="201" t="n">
        <v>107.23</v>
      </c>
      <c r="G1844" s="201" t="n">
        <v>107.23</v>
      </c>
      <c r="H1844" s="206"/>
      <c r="I1844" s="206"/>
      <c r="J1844" s="206"/>
      <c r="K1844" s="206"/>
      <c r="L1844" s="206"/>
      <c r="M1844" s="206"/>
      <c r="N1844" s="206"/>
      <c r="O1844" s="206"/>
      <c r="P1844" s="206"/>
      <c r="Q1844" s="206"/>
      <c r="R1844" s="206"/>
      <c r="S1844" s="206"/>
      <c r="T1844" s="206"/>
      <c r="U1844" s="206"/>
      <c r="V1844" s="206"/>
      <c r="W1844" s="206"/>
      <c r="X1844" s="206"/>
      <c r="Y1844" s="206"/>
      <c r="Z1844" s="206"/>
    </row>
    <row r="1845" customFormat="false" ht="15" hidden="false" customHeight="false" outlineLevel="0" collapsed="false">
      <c r="A1845" s="198" t="s">
        <v>1040</v>
      </c>
      <c r="B1845" s="199" t="s">
        <v>2549</v>
      </c>
      <c r="C1845" s="198" t="s">
        <v>2550</v>
      </c>
      <c r="D1845" s="199" t="s">
        <v>7</v>
      </c>
      <c r="E1845" s="200" t="n">
        <v>1</v>
      </c>
      <c r="F1845" s="201" t="n">
        <v>61.46</v>
      </c>
      <c r="G1845" s="201" t="n">
        <v>61.46</v>
      </c>
      <c r="H1845" s="206"/>
      <c r="I1845" s="206"/>
      <c r="J1845" s="206"/>
      <c r="K1845" s="206"/>
      <c r="L1845" s="206"/>
      <c r="M1845" s="206"/>
      <c r="N1845" s="206"/>
      <c r="O1845" s="206"/>
      <c r="P1845" s="206"/>
      <c r="Q1845" s="206"/>
      <c r="R1845" s="206"/>
      <c r="S1845" s="206"/>
      <c r="T1845" s="206"/>
      <c r="U1845" s="206"/>
      <c r="V1845" s="206"/>
      <c r="W1845" s="206"/>
      <c r="X1845" s="206"/>
      <c r="Y1845" s="206"/>
      <c r="Z1845" s="206"/>
    </row>
    <row r="1846" customFormat="false" ht="15" hidden="false" customHeight="false" outlineLevel="0" collapsed="false">
      <c r="A1846" s="198" t="s">
        <v>1040</v>
      </c>
      <c r="B1846" s="199" t="s">
        <v>2551</v>
      </c>
      <c r="C1846" s="198" t="s">
        <v>2552</v>
      </c>
      <c r="D1846" s="199" t="s">
        <v>7</v>
      </c>
      <c r="E1846" s="200" t="n">
        <v>1</v>
      </c>
      <c r="F1846" s="201" t="n">
        <v>49.34</v>
      </c>
      <c r="G1846" s="201" t="n">
        <v>49.34</v>
      </c>
      <c r="H1846" s="206"/>
      <c r="I1846" s="206"/>
      <c r="J1846" s="206"/>
      <c r="K1846" s="206"/>
      <c r="L1846" s="206"/>
      <c r="M1846" s="206"/>
      <c r="N1846" s="206"/>
      <c r="O1846" s="206"/>
      <c r="P1846" s="206"/>
      <c r="Q1846" s="206"/>
      <c r="R1846" s="206"/>
      <c r="S1846" s="206"/>
      <c r="T1846" s="206"/>
      <c r="U1846" s="206"/>
      <c r="V1846" s="206"/>
      <c r="W1846" s="206"/>
      <c r="X1846" s="206"/>
      <c r="Y1846" s="206"/>
      <c r="Z1846" s="206"/>
    </row>
    <row r="1847" customFormat="false" ht="15" hidden="false" customHeight="false" outlineLevel="0" collapsed="false">
      <c r="A1847" s="193"/>
      <c r="B1847" s="194"/>
      <c r="C1847" s="193"/>
      <c r="D1847" s="193"/>
      <c r="E1847" s="195"/>
      <c r="F1847" s="196"/>
      <c r="G1847" s="196"/>
      <c r="H1847" s="206"/>
      <c r="I1847" s="206"/>
      <c r="J1847" s="206"/>
      <c r="K1847" s="206"/>
      <c r="L1847" s="206"/>
      <c r="M1847" s="206"/>
      <c r="N1847" s="206"/>
      <c r="O1847" s="206"/>
      <c r="P1847" s="206"/>
      <c r="Q1847" s="206"/>
      <c r="R1847" s="206"/>
      <c r="S1847" s="206"/>
      <c r="T1847" s="206"/>
      <c r="U1847" s="206"/>
      <c r="V1847" s="206"/>
      <c r="W1847" s="206"/>
      <c r="X1847" s="206"/>
      <c r="Y1847" s="206"/>
      <c r="Z1847" s="206"/>
    </row>
    <row r="1848" customFormat="false" ht="15" hidden="false" customHeight="false" outlineLevel="0" collapsed="false">
      <c r="A1848" s="183" t="s">
        <v>2553</v>
      </c>
      <c r="B1848" s="184" t="s">
        <v>1028</v>
      </c>
      <c r="C1848" s="183" t="s">
        <v>1029</v>
      </c>
      <c r="D1848" s="184" t="s">
        <v>1030</v>
      </c>
      <c r="E1848" s="185" t="s">
        <v>1031</v>
      </c>
      <c r="F1848" s="197" t="s">
        <v>1032</v>
      </c>
      <c r="G1848" s="197" t="s">
        <v>1033</v>
      </c>
      <c r="H1848" s="206"/>
      <c r="I1848" s="206"/>
      <c r="J1848" s="206"/>
      <c r="K1848" s="206"/>
      <c r="L1848" s="206"/>
      <c r="M1848" s="206"/>
      <c r="N1848" s="206"/>
      <c r="O1848" s="206"/>
      <c r="P1848" s="206"/>
      <c r="Q1848" s="206"/>
      <c r="R1848" s="206"/>
      <c r="S1848" s="206"/>
      <c r="T1848" s="206"/>
      <c r="U1848" s="206"/>
      <c r="V1848" s="206"/>
      <c r="W1848" s="206"/>
      <c r="X1848" s="206"/>
      <c r="Y1848" s="206"/>
      <c r="Z1848" s="206"/>
    </row>
    <row r="1849" customFormat="false" ht="15" hidden="false" customHeight="false" outlineLevel="0" collapsed="false">
      <c r="A1849" s="189" t="s">
        <v>1034</v>
      </c>
      <c r="B1849" s="190" t="s">
        <v>2554</v>
      </c>
      <c r="C1849" s="189" t="s">
        <v>632</v>
      </c>
      <c r="D1849" s="190" t="s">
        <v>7</v>
      </c>
      <c r="E1849" s="191" t="n">
        <v>1</v>
      </c>
      <c r="F1849" s="192" t="n">
        <v>277.45</v>
      </c>
      <c r="G1849" s="192" t="n">
        <v>277.45</v>
      </c>
      <c r="H1849" s="206"/>
      <c r="I1849" s="206"/>
      <c r="J1849" s="206"/>
      <c r="K1849" s="206"/>
      <c r="L1849" s="206"/>
      <c r="M1849" s="206"/>
      <c r="N1849" s="206"/>
      <c r="O1849" s="206"/>
      <c r="P1849" s="206"/>
      <c r="Q1849" s="206"/>
      <c r="R1849" s="206"/>
      <c r="S1849" s="206"/>
      <c r="T1849" s="206"/>
      <c r="U1849" s="206"/>
      <c r="V1849" s="206"/>
      <c r="W1849" s="206"/>
      <c r="X1849" s="206"/>
      <c r="Y1849" s="206"/>
      <c r="Z1849" s="206"/>
    </row>
    <row r="1850" customFormat="false" ht="15" hidden="false" customHeight="false" outlineLevel="0" collapsed="false">
      <c r="A1850" s="198" t="s">
        <v>1040</v>
      </c>
      <c r="B1850" s="199" t="s">
        <v>1190</v>
      </c>
      <c r="C1850" s="198" t="s">
        <v>1191</v>
      </c>
      <c r="D1850" s="199" t="s">
        <v>1192</v>
      </c>
      <c r="E1850" s="200" t="n">
        <v>0.5238095</v>
      </c>
      <c r="F1850" s="201" t="n">
        <v>17.5</v>
      </c>
      <c r="G1850" s="201" t="n">
        <v>9.16</v>
      </c>
      <c r="H1850" s="206"/>
      <c r="I1850" s="206"/>
      <c r="J1850" s="206"/>
      <c r="K1850" s="206"/>
      <c r="L1850" s="206"/>
      <c r="M1850" s="206"/>
      <c r="N1850" s="206"/>
      <c r="O1850" s="206"/>
      <c r="P1850" s="206"/>
      <c r="Q1850" s="206"/>
      <c r="R1850" s="206"/>
      <c r="S1850" s="206"/>
      <c r="T1850" s="206"/>
      <c r="U1850" s="206"/>
      <c r="V1850" s="206"/>
      <c r="W1850" s="206"/>
      <c r="X1850" s="206"/>
      <c r="Y1850" s="206"/>
      <c r="Z1850" s="206"/>
    </row>
    <row r="1851" customFormat="false" ht="15" hidden="false" customHeight="false" outlineLevel="0" collapsed="false">
      <c r="A1851" s="198" t="s">
        <v>1040</v>
      </c>
      <c r="B1851" s="199" t="s">
        <v>1193</v>
      </c>
      <c r="C1851" s="198" t="s">
        <v>1194</v>
      </c>
      <c r="D1851" s="199" t="s">
        <v>1192</v>
      </c>
      <c r="E1851" s="200" t="n">
        <v>1.047619</v>
      </c>
      <c r="F1851" s="201" t="n">
        <v>21.81</v>
      </c>
      <c r="G1851" s="201" t="n">
        <v>22.84</v>
      </c>
      <c r="H1851" s="206"/>
      <c r="I1851" s="206"/>
      <c r="J1851" s="206"/>
      <c r="K1851" s="206"/>
      <c r="L1851" s="206"/>
      <c r="M1851" s="206"/>
      <c r="N1851" s="206"/>
      <c r="O1851" s="206"/>
      <c r="P1851" s="206"/>
      <c r="Q1851" s="206"/>
      <c r="R1851" s="206"/>
      <c r="S1851" s="206"/>
      <c r="T1851" s="206"/>
      <c r="U1851" s="206"/>
      <c r="V1851" s="206"/>
      <c r="W1851" s="206"/>
      <c r="X1851" s="206"/>
      <c r="Y1851" s="206"/>
      <c r="Z1851" s="206"/>
    </row>
    <row r="1852" customFormat="false" ht="15" hidden="false" customHeight="false" outlineLevel="0" collapsed="false">
      <c r="A1852" s="202" t="s">
        <v>1043</v>
      </c>
      <c r="B1852" s="203" t="s">
        <v>2555</v>
      </c>
      <c r="C1852" s="202" t="s">
        <v>2556</v>
      </c>
      <c r="D1852" s="203" t="s">
        <v>1202</v>
      </c>
      <c r="E1852" s="204" t="n">
        <v>1</v>
      </c>
      <c r="F1852" s="205" t="n">
        <v>26.69</v>
      </c>
      <c r="G1852" s="205" t="n">
        <v>8.69</v>
      </c>
      <c r="H1852" s="206"/>
      <c r="I1852" s="206"/>
      <c r="J1852" s="206"/>
      <c r="K1852" s="206"/>
      <c r="L1852" s="206"/>
      <c r="M1852" s="206"/>
      <c r="N1852" s="206"/>
      <c r="O1852" s="206"/>
      <c r="P1852" s="206"/>
      <c r="Q1852" s="206"/>
      <c r="R1852" s="206"/>
      <c r="S1852" s="206"/>
      <c r="T1852" s="206"/>
      <c r="U1852" s="206"/>
      <c r="V1852" s="206"/>
      <c r="W1852" s="206"/>
      <c r="X1852" s="206"/>
      <c r="Y1852" s="206"/>
      <c r="Z1852" s="206"/>
    </row>
    <row r="1853" customFormat="false" ht="15" hidden="false" customHeight="false" outlineLevel="0" collapsed="false">
      <c r="A1853" s="202" t="s">
        <v>1043</v>
      </c>
      <c r="B1853" s="203" t="s">
        <v>2017</v>
      </c>
      <c r="C1853" s="202" t="s">
        <v>2018</v>
      </c>
      <c r="D1853" s="203" t="s">
        <v>1483</v>
      </c>
      <c r="E1853" s="204" t="n">
        <v>0.7979645</v>
      </c>
      <c r="F1853" s="205" t="n">
        <v>0.19</v>
      </c>
      <c r="G1853" s="205" t="n">
        <v>0.15</v>
      </c>
      <c r="H1853" s="206"/>
      <c r="I1853" s="206"/>
      <c r="J1853" s="206"/>
      <c r="K1853" s="206"/>
      <c r="L1853" s="206"/>
      <c r="M1853" s="206"/>
      <c r="N1853" s="206"/>
      <c r="O1853" s="206"/>
      <c r="P1853" s="206"/>
      <c r="Q1853" s="206"/>
      <c r="R1853" s="206"/>
      <c r="S1853" s="206"/>
      <c r="T1853" s="206"/>
      <c r="U1853" s="206"/>
      <c r="V1853" s="206"/>
      <c r="W1853" s="206"/>
      <c r="X1853" s="206"/>
      <c r="Y1853" s="206"/>
      <c r="Z1853" s="206"/>
    </row>
    <row r="1854" customFormat="false" ht="15" hidden="false" customHeight="false" outlineLevel="0" collapsed="false">
      <c r="A1854" s="202" t="s">
        <v>1043</v>
      </c>
      <c r="B1854" s="203" t="s">
        <v>2557</v>
      </c>
      <c r="C1854" s="202" t="s">
        <v>2558</v>
      </c>
      <c r="D1854" s="203" t="s">
        <v>1260</v>
      </c>
      <c r="E1854" s="204" t="n">
        <v>0.32574</v>
      </c>
      <c r="F1854" s="205" t="n">
        <v>75.18</v>
      </c>
      <c r="G1854" s="205" t="n">
        <v>0.14</v>
      </c>
      <c r="H1854" s="206"/>
      <c r="I1854" s="206"/>
      <c r="J1854" s="206"/>
      <c r="K1854" s="206"/>
      <c r="L1854" s="206"/>
      <c r="M1854" s="206"/>
      <c r="N1854" s="206"/>
      <c r="O1854" s="206"/>
      <c r="P1854" s="206"/>
      <c r="Q1854" s="206"/>
      <c r="R1854" s="206"/>
      <c r="S1854" s="206"/>
      <c r="T1854" s="206"/>
      <c r="U1854" s="206"/>
      <c r="V1854" s="206"/>
      <c r="W1854" s="206"/>
      <c r="X1854" s="206"/>
      <c r="Y1854" s="206"/>
      <c r="Z1854" s="206"/>
    </row>
    <row r="1855" customFormat="false" ht="15" hidden="false" customHeight="false" outlineLevel="0" collapsed="false">
      <c r="A1855" s="202" t="s">
        <v>1043</v>
      </c>
      <c r="B1855" s="203" t="s">
        <v>2559</v>
      </c>
      <c r="C1855" s="202" t="s">
        <v>2560</v>
      </c>
      <c r="D1855" s="203" t="s">
        <v>1199</v>
      </c>
      <c r="E1855" s="204" t="n">
        <v>1</v>
      </c>
      <c r="F1855" s="205" t="n">
        <v>140.21</v>
      </c>
      <c r="G1855" s="205" t="n">
        <v>140.21</v>
      </c>
      <c r="H1855" s="206"/>
      <c r="I1855" s="206"/>
      <c r="J1855" s="206"/>
      <c r="K1855" s="206"/>
      <c r="L1855" s="206"/>
      <c r="M1855" s="206"/>
      <c r="N1855" s="206"/>
      <c r="O1855" s="206"/>
      <c r="P1855" s="206"/>
      <c r="Q1855" s="206"/>
      <c r="R1855" s="206"/>
      <c r="S1855" s="206"/>
      <c r="T1855" s="206"/>
      <c r="U1855" s="206"/>
      <c r="V1855" s="206"/>
      <c r="W1855" s="206"/>
      <c r="X1855" s="206"/>
      <c r="Y1855" s="206"/>
      <c r="Z1855" s="206"/>
    </row>
    <row r="1856" customFormat="false" ht="15" hidden="false" customHeight="false" outlineLevel="0" collapsed="false">
      <c r="A1856" s="202" t="s">
        <v>1043</v>
      </c>
      <c r="B1856" s="203" t="s">
        <v>2561</v>
      </c>
      <c r="C1856" s="202" t="s">
        <v>2562</v>
      </c>
      <c r="D1856" s="203" t="s">
        <v>1260</v>
      </c>
      <c r="E1856" s="204" t="n">
        <v>0.001975</v>
      </c>
      <c r="F1856" s="205" t="n">
        <v>33.71</v>
      </c>
      <c r="G1856" s="205" t="n">
        <v>33.71</v>
      </c>
      <c r="H1856" s="206"/>
      <c r="I1856" s="206"/>
      <c r="J1856" s="206"/>
      <c r="K1856" s="206"/>
      <c r="L1856" s="206"/>
      <c r="M1856" s="206"/>
      <c r="N1856" s="206"/>
      <c r="O1856" s="206"/>
      <c r="P1856" s="206"/>
      <c r="Q1856" s="206"/>
      <c r="R1856" s="206"/>
      <c r="S1856" s="206"/>
      <c r="T1856" s="206"/>
      <c r="U1856" s="206"/>
      <c r="V1856" s="206"/>
      <c r="W1856" s="206"/>
      <c r="X1856" s="206"/>
      <c r="Y1856" s="206"/>
      <c r="Z1856" s="206"/>
    </row>
    <row r="1857" customFormat="false" ht="15" hidden="false" customHeight="false" outlineLevel="0" collapsed="false">
      <c r="A1857" s="202" t="s">
        <v>1043</v>
      </c>
      <c r="B1857" s="203" t="s">
        <v>2563</v>
      </c>
      <c r="C1857" s="202" t="s">
        <v>2564</v>
      </c>
      <c r="D1857" s="203" t="s">
        <v>1199</v>
      </c>
      <c r="E1857" s="204" t="n">
        <v>1</v>
      </c>
      <c r="F1857" s="205" t="n">
        <v>62.55</v>
      </c>
      <c r="G1857" s="205" t="n">
        <v>62.55</v>
      </c>
      <c r="H1857" s="206"/>
      <c r="I1857" s="206"/>
      <c r="J1857" s="206"/>
      <c r="K1857" s="206"/>
      <c r="L1857" s="206"/>
      <c r="M1857" s="206"/>
      <c r="N1857" s="206"/>
      <c r="O1857" s="206"/>
      <c r="P1857" s="206"/>
      <c r="Q1857" s="206"/>
      <c r="R1857" s="206"/>
      <c r="S1857" s="206"/>
      <c r="T1857" s="206"/>
      <c r="U1857" s="206"/>
      <c r="V1857" s="206"/>
      <c r="W1857" s="206"/>
      <c r="X1857" s="206"/>
      <c r="Y1857" s="206"/>
      <c r="Z1857" s="206"/>
    </row>
    <row r="1858" customFormat="false" ht="15" hidden="false" customHeight="false" outlineLevel="0" collapsed="false">
      <c r="A1858" s="193"/>
      <c r="B1858" s="194"/>
      <c r="C1858" s="193"/>
      <c r="D1858" s="193"/>
      <c r="E1858" s="195"/>
      <c r="F1858" s="196"/>
      <c r="G1858" s="196"/>
      <c r="H1858" s="206"/>
      <c r="I1858" s="206"/>
      <c r="J1858" s="206"/>
      <c r="K1858" s="206"/>
      <c r="L1858" s="206"/>
      <c r="M1858" s="206"/>
      <c r="N1858" s="206"/>
      <c r="O1858" s="206"/>
      <c r="P1858" s="206"/>
      <c r="Q1858" s="206"/>
      <c r="R1858" s="206"/>
      <c r="S1858" s="206"/>
      <c r="T1858" s="206"/>
      <c r="U1858" s="206"/>
      <c r="V1858" s="206"/>
      <c r="W1858" s="206"/>
      <c r="X1858" s="206"/>
      <c r="Y1858" s="206"/>
      <c r="Z1858" s="206"/>
    </row>
    <row r="1859" customFormat="false" ht="15" hidden="false" customHeight="false" outlineLevel="0" collapsed="false">
      <c r="A1859" s="183" t="s">
        <v>2565</v>
      </c>
      <c r="B1859" s="184" t="s">
        <v>1028</v>
      </c>
      <c r="C1859" s="183" t="s">
        <v>1029</v>
      </c>
      <c r="D1859" s="184" t="s">
        <v>1030</v>
      </c>
      <c r="E1859" s="185" t="s">
        <v>1031</v>
      </c>
      <c r="F1859" s="197" t="s">
        <v>1032</v>
      </c>
      <c r="G1859" s="197" t="s">
        <v>1033</v>
      </c>
      <c r="H1859" s="206"/>
      <c r="I1859" s="206"/>
      <c r="J1859" s="206"/>
      <c r="K1859" s="206"/>
      <c r="L1859" s="206"/>
      <c r="M1859" s="206"/>
      <c r="N1859" s="206"/>
      <c r="O1859" s="206"/>
      <c r="P1859" s="206"/>
      <c r="Q1859" s="206"/>
      <c r="R1859" s="206"/>
      <c r="S1859" s="206"/>
      <c r="T1859" s="206"/>
      <c r="U1859" s="206"/>
      <c r="V1859" s="206"/>
      <c r="W1859" s="206"/>
      <c r="X1859" s="206"/>
      <c r="Y1859" s="206"/>
      <c r="Z1859" s="206"/>
    </row>
    <row r="1860" customFormat="false" ht="15" hidden="false" customHeight="false" outlineLevel="0" collapsed="false">
      <c r="A1860" s="189" t="s">
        <v>1034</v>
      </c>
      <c r="B1860" s="190" t="s">
        <v>2566</v>
      </c>
      <c r="C1860" s="189" t="s">
        <v>635</v>
      </c>
      <c r="D1860" s="190" t="s">
        <v>7</v>
      </c>
      <c r="E1860" s="191" t="n">
        <v>1</v>
      </c>
      <c r="F1860" s="192" t="n">
        <v>673.55</v>
      </c>
      <c r="G1860" s="192" t="n">
        <v>673.55</v>
      </c>
      <c r="H1860" s="206"/>
      <c r="I1860" s="206"/>
      <c r="J1860" s="206"/>
      <c r="K1860" s="206"/>
      <c r="L1860" s="206"/>
      <c r="M1860" s="206"/>
      <c r="N1860" s="206"/>
      <c r="O1860" s="206"/>
      <c r="P1860" s="206"/>
      <c r="Q1860" s="206"/>
      <c r="R1860" s="206"/>
      <c r="S1860" s="206"/>
      <c r="T1860" s="206"/>
      <c r="U1860" s="206"/>
      <c r="V1860" s="206"/>
      <c r="W1860" s="206"/>
      <c r="X1860" s="206"/>
      <c r="Y1860" s="206"/>
      <c r="Z1860" s="206"/>
    </row>
    <row r="1861" customFormat="false" ht="15" hidden="false" customHeight="false" outlineLevel="0" collapsed="false">
      <c r="A1861" s="198" t="s">
        <v>1040</v>
      </c>
      <c r="B1861" s="199" t="s">
        <v>1190</v>
      </c>
      <c r="C1861" s="198" t="s">
        <v>1191</v>
      </c>
      <c r="D1861" s="199" t="s">
        <v>1192</v>
      </c>
      <c r="E1861" s="200" t="n">
        <v>0.53</v>
      </c>
      <c r="F1861" s="201" t="n">
        <v>17.5</v>
      </c>
      <c r="G1861" s="201" t="n">
        <v>9.27</v>
      </c>
      <c r="H1861" s="206"/>
      <c r="I1861" s="206"/>
      <c r="J1861" s="206"/>
      <c r="K1861" s="206"/>
      <c r="L1861" s="206"/>
      <c r="M1861" s="206"/>
      <c r="N1861" s="206"/>
      <c r="O1861" s="206"/>
      <c r="P1861" s="206"/>
      <c r="Q1861" s="206"/>
      <c r="R1861" s="206"/>
      <c r="S1861" s="206"/>
      <c r="T1861" s="206"/>
      <c r="U1861" s="206"/>
      <c r="V1861" s="206"/>
      <c r="W1861" s="206"/>
      <c r="X1861" s="206"/>
      <c r="Y1861" s="206"/>
      <c r="Z1861" s="206"/>
    </row>
    <row r="1862" customFormat="false" ht="15" hidden="false" customHeight="false" outlineLevel="0" collapsed="false">
      <c r="A1862" s="198" t="s">
        <v>1040</v>
      </c>
      <c r="B1862" s="199" t="s">
        <v>1193</v>
      </c>
      <c r="C1862" s="198" t="s">
        <v>1194</v>
      </c>
      <c r="D1862" s="199" t="s">
        <v>1192</v>
      </c>
      <c r="E1862" s="200" t="n">
        <v>1.05</v>
      </c>
      <c r="F1862" s="201" t="n">
        <v>21.81</v>
      </c>
      <c r="G1862" s="201" t="n">
        <v>22.9</v>
      </c>
      <c r="H1862" s="206"/>
      <c r="I1862" s="206"/>
      <c r="J1862" s="206"/>
      <c r="K1862" s="206"/>
      <c r="L1862" s="206"/>
      <c r="M1862" s="206"/>
      <c r="N1862" s="206"/>
      <c r="O1862" s="206"/>
      <c r="P1862" s="206"/>
      <c r="Q1862" s="206"/>
      <c r="R1862" s="206"/>
      <c r="S1862" s="206"/>
      <c r="T1862" s="206"/>
      <c r="U1862" s="206"/>
      <c r="V1862" s="206"/>
      <c r="W1862" s="206"/>
      <c r="X1862" s="206"/>
      <c r="Y1862" s="206"/>
      <c r="Z1862" s="206"/>
    </row>
    <row r="1863" customFormat="false" ht="15" hidden="false" customHeight="false" outlineLevel="0" collapsed="false">
      <c r="A1863" s="202" t="s">
        <v>1043</v>
      </c>
      <c r="B1863" s="203" t="s">
        <v>2017</v>
      </c>
      <c r="C1863" s="202" t="s">
        <v>2018</v>
      </c>
      <c r="D1863" s="203" t="s">
        <v>1483</v>
      </c>
      <c r="E1863" s="204" t="n">
        <v>0.19</v>
      </c>
      <c r="F1863" s="205" t="n">
        <v>0.19</v>
      </c>
      <c r="G1863" s="205" t="n">
        <v>0.03</v>
      </c>
      <c r="H1863" s="206"/>
      <c r="I1863" s="206"/>
      <c r="J1863" s="206"/>
      <c r="K1863" s="206"/>
      <c r="L1863" s="206"/>
      <c r="M1863" s="206"/>
      <c r="N1863" s="206"/>
      <c r="O1863" s="206"/>
      <c r="P1863" s="206"/>
      <c r="Q1863" s="206"/>
      <c r="R1863" s="206"/>
      <c r="S1863" s="206"/>
      <c r="T1863" s="206"/>
      <c r="U1863" s="206"/>
      <c r="V1863" s="206"/>
      <c r="W1863" s="206"/>
      <c r="X1863" s="206"/>
      <c r="Y1863" s="206"/>
      <c r="Z1863" s="206"/>
    </row>
    <row r="1864" customFormat="false" ht="15" hidden="false" customHeight="false" outlineLevel="0" collapsed="false">
      <c r="A1864" s="202" t="s">
        <v>1043</v>
      </c>
      <c r="B1864" s="203" t="s">
        <v>2557</v>
      </c>
      <c r="C1864" s="202" t="s">
        <v>2558</v>
      </c>
      <c r="D1864" s="203" t="s">
        <v>1260</v>
      </c>
      <c r="E1864" s="204" t="n">
        <v>0.32</v>
      </c>
      <c r="F1864" s="205" t="n">
        <v>26.69</v>
      </c>
      <c r="G1864" s="205" t="n">
        <v>8.54</v>
      </c>
      <c r="H1864" s="206"/>
      <c r="I1864" s="206"/>
      <c r="J1864" s="206"/>
      <c r="K1864" s="206"/>
      <c r="L1864" s="206"/>
      <c r="M1864" s="206"/>
      <c r="N1864" s="206"/>
      <c r="O1864" s="206"/>
      <c r="P1864" s="206"/>
      <c r="Q1864" s="206"/>
      <c r="R1864" s="206"/>
      <c r="S1864" s="206"/>
      <c r="T1864" s="206"/>
      <c r="U1864" s="206"/>
      <c r="V1864" s="206"/>
      <c r="W1864" s="206"/>
      <c r="X1864" s="206"/>
      <c r="Y1864" s="206"/>
      <c r="Z1864" s="206"/>
    </row>
    <row r="1865" customFormat="false" ht="15" hidden="false" customHeight="false" outlineLevel="0" collapsed="false">
      <c r="A1865" s="202" t="s">
        <v>1043</v>
      </c>
      <c r="B1865" s="203" t="s">
        <v>2559</v>
      </c>
      <c r="C1865" s="202" t="s">
        <v>2560</v>
      </c>
      <c r="D1865" s="203" t="s">
        <v>1199</v>
      </c>
      <c r="E1865" s="204" t="n">
        <v>1</v>
      </c>
      <c r="F1865" s="205" t="n">
        <v>140.21</v>
      </c>
      <c r="G1865" s="205" t="n">
        <v>140.21</v>
      </c>
      <c r="H1865" s="206"/>
      <c r="I1865" s="206"/>
      <c r="J1865" s="206"/>
      <c r="K1865" s="206"/>
      <c r="L1865" s="206"/>
      <c r="M1865" s="206"/>
      <c r="N1865" s="206"/>
      <c r="O1865" s="206"/>
      <c r="P1865" s="206"/>
      <c r="Q1865" s="206"/>
      <c r="R1865" s="206"/>
      <c r="S1865" s="206"/>
      <c r="T1865" s="206"/>
      <c r="U1865" s="206"/>
      <c r="V1865" s="206"/>
      <c r="W1865" s="206"/>
      <c r="X1865" s="206"/>
      <c r="Y1865" s="206"/>
      <c r="Z1865" s="206"/>
    </row>
    <row r="1866" customFormat="false" ht="15" hidden="false" customHeight="false" outlineLevel="0" collapsed="false">
      <c r="A1866" s="202" t="s">
        <v>1043</v>
      </c>
      <c r="B1866" s="203" t="s">
        <v>2561</v>
      </c>
      <c r="C1866" s="202" t="s">
        <v>2562</v>
      </c>
      <c r="D1866" s="203" t="s">
        <v>1260</v>
      </c>
      <c r="E1866" s="204" t="n">
        <v>0.001975</v>
      </c>
      <c r="F1866" s="205" t="n">
        <v>75.18</v>
      </c>
      <c r="G1866" s="205" t="n">
        <v>0.14</v>
      </c>
      <c r="H1866" s="206"/>
      <c r="I1866" s="206"/>
      <c r="J1866" s="206"/>
      <c r="K1866" s="206"/>
      <c r="L1866" s="206"/>
      <c r="M1866" s="206"/>
      <c r="N1866" s="206"/>
      <c r="O1866" s="206"/>
      <c r="P1866" s="206"/>
      <c r="Q1866" s="206"/>
      <c r="R1866" s="206"/>
      <c r="S1866" s="206"/>
      <c r="T1866" s="206"/>
      <c r="U1866" s="206"/>
      <c r="V1866" s="206"/>
      <c r="W1866" s="206"/>
      <c r="X1866" s="206"/>
      <c r="Y1866" s="206"/>
      <c r="Z1866" s="206"/>
    </row>
    <row r="1867" customFormat="false" ht="15" hidden="false" customHeight="false" outlineLevel="0" collapsed="false">
      <c r="A1867" s="202" t="s">
        <v>1043</v>
      </c>
      <c r="B1867" s="203" t="s">
        <v>2563</v>
      </c>
      <c r="C1867" s="202" t="s">
        <v>2564</v>
      </c>
      <c r="D1867" s="203" t="s">
        <v>1199</v>
      </c>
      <c r="E1867" s="204" t="n">
        <v>1</v>
      </c>
      <c r="F1867" s="205" t="n">
        <v>33.71</v>
      </c>
      <c r="G1867" s="205" t="n">
        <v>33.71</v>
      </c>
      <c r="H1867" s="206"/>
      <c r="I1867" s="206"/>
      <c r="J1867" s="206"/>
      <c r="K1867" s="206"/>
      <c r="L1867" s="206"/>
      <c r="M1867" s="206"/>
      <c r="N1867" s="206"/>
      <c r="O1867" s="206"/>
      <c r="P1867" s="206"/>
      <c r="Q1867" s="206"/>
      <c r="R1867" s="206"/>
      <c r="S1867" s="206"/>
      <c r="T1867" s="206"/>
      <c r="U1867" s="206"/>
      <c r="V1867" s="206"/>
      <c r="W1867" s="206"/>
      <c r="X1867" s="206"/>
      <c r="Y1867" s="206"/>
      <c r="Z1867" s="206"/>
    </row>
    <row r="1868" customFormat="false" ht="15" hidden="false" customHeight="false" outlineLevel="0" collapsed="false">
      <c r="A1868" s="202" t="s">
        <v>1043</v>
      </c>
      <c r="B1868" s="203" t="s">
        <v>2567</v>
      </c>
      <c r="C1868" s="202" t="s">
        <v>2568</v>
      </c>
      <c r="D1868" s="203" t="s">
        <v>7</v>
      </c>
      <c r="E1868" s="204" t="n">
        <v>1</v>
      </c>
      <c r="F1868" s="205" t="n">
        <v>458.75</v>
      </c>
      <c r="G1868" s="205" t="n">
        <v>458.75</v>
      </c>
      <c r="H1868" s="206"/>
      <c r="I1868" s="206"/>
      <c r="J1868" s="206"/>
      <c r="K1868" s="206"/>
      <c r="L1868" s="206"/>
      <c r="M1868" s="206"/>
      <c r="N1868" s="206"/>
      <c r="O1868" s="206"/>
      <c r="P1868" s="206"/>
      <c r="Q1868" s="206"/>
      <c r="R1868" s="206"/>
      <c r="S1868" s="206"/>
      <c r="T1868" s="206"/>
      <c r="U1868" s="206"/>
      <c r="V1868" s="206"/>
      <c r="W1868" s="206"/>
      <c r="X1868" s="206"/>
      <c r="Y1868" s="206"/>
      <c r="Z1868" s="206"/>
    </row>
    <row r="1869" customFormat="false" ht="15" hidden="false" customHeight="false" outlineLevel="0" collapsed="false">
      <c r="A1869" s="193"/>
      <c r="B1869" s="194"/>
      <c r="C1869" s="193"/>
      <c r="D1869" s="193"/>
      <c r="E1869" s="195"/>
      <c r="F1869" s="196"/>
      <c r="G1869" s="196"/>
      <c r="H1869" s="206"/>
      <c r="I1869" s="206"/>
      <c r="J1869" s="206"/>
      <c r="K1869" s="206"/>
      <c r="L1869" s="206"/>
      <c r="M1869" s="206"/>
      <c r="N1869" s="206"/>
      <c r="O1869" s="206"/>
      <c r="P1869" s="206"/>
      <c r="Q1869" s="206"/>
      <c r="R1869" s="206"/>
      <c r="S1869" s="206"/>
      <c r="T1869" s="206"/>
      <c r="U1869" s="206"/>
      <c r="V1869" s="206"/>
      <c r="W1869" s="206"/>
      <c r="X1869" s="206"/>
      <c r="Y1869" s="206"/>
      <c r="Z1869" s="206"/>
    </row>
    <row r="1870" customFormat="false" ht="15" hidden="false" customHeight="false" outlineLevel="0" collapsed="false">
      <c r="A1870" s="183" t="s">
        <v>2569</v>
      </c>
      <c r="B1870" s="184" t="s">
        <v>1028</v>
      </c>
      <c r="C1870" s="183" t="s">
        <v>1029</v>
      </c>
      <c r="D1870" s="184" t="s">
        <v>1030</v>
      </c>
      <c r="E1870" s="185" t="s">
        <v>1031</v>
      </c>
      <c r="F1870" s="197" t="s">
        <v>1032</v>
      </c>
      <c r="G1870" s="197" t="s">
        <v>1033</v>
      </c>
      <c r="H1870" s="206"/>
      <c r="I1870" s="206"/>
      <c r="J1870" s="206"/>
      <c r="K1870" s="206"/>
      <c r="L1870" s="206"/>
      <c r="M1870" s="206"/>
      <c r="N1870" s="206"/>
      <c r="O1870" s="206"/>
      <c r="P1870" s="206"/>
      <c r="Q1870" s="206"/>
      <c r="R1870" s="206"/>
      <c r="S1870" s="206"/>
      <c r="T1870" s="206"/>
      <c r="U1870" s="206"/>
      <c r="V1870" s="206"/>
      <c r="W1870" s="206"/>
      <c r="X1870" s="206"/>
      <c r="Y1870" s="206"/>
      <c r="Z1870" s="206"/>
    </row>
    <row r="1871" customFormat="false" ht="15" hidden="false" customHeight="false" outlineLevel="0" collapsed="false">
      <c r="A1871" s="189" t="s">
        <v>1034</v>
      </c>
      <c r="B1871" s="190" t="s">
        <v>2570</v>
      </c>
      <c r="C1871" s="189" t="s">
        <v>638</v>
      </c>
      <c r="D1871" s="190" t="s">
        <v>7</v>
      </c>
      <c r="E1871" s="191" t="n">
        <v>1</v>
      </c>
      <c r="F1871" s="192" t="n">
        <v>357.39</v>
      </c>
      <c r="G1871" s="192" t="n">
        <v>357.39</v>
      </c>
      <c r="H1871" s="206"/>
      <c r="I1871" s="206"/>
      <c r="J1871" s="206"/>
      <c r="K1871" s="206"/>
      <c r="L1871" s="206"/>
      <c r="M1871" s="206"/>
      <c r="N1871" s="206"/>
      <c r="O1871" s="206"/>
      <c r="P1871" s="206"/>
      <c r="Q1871" s="206"/>
      <c r="R1871" s="206"/>
      <c r="S1871" s="206"/>
      <c r="T1871" s="206"/>
      <c r="U1871" s="206"/>
      <c r="V1871" s="206"/>
      <c r="W1871" s="206"/>
      <c r="X1871" s="206"/>
      <c r="Y1871" s="206"/>
      <c r="Z1871" s="206"/>
    </row>
    <row r="1872" customFormat="false" ht="15" hidden="false" customHeight="false" outlineLevel="0" collapsed="false">
      <c r="A1872" s="198" t="s">
        <v>1040</v>
      </c>
      <c r="B1872" s="199" t="s">
        <v>1190</v>
      </c>
      <c r="C1872" s="198" t="s">
        <v>1191</v>
      </c>
      <c r="D1872" s="199" t="s">
        <v>1192</v>
      </c>
      <c r="E1872" s="200" t="n">
        <v>0.6111111</v>
      </c>
      <c r="F1872" s="201" t="n">
        <v>17.5</v>
      </c>
      <c r="G1872" s="201" t="n">
        <v>10.69</v>
      </c>
      <c r="H1872" s="206"/>
      <c r="I1872" s="206"/>
      <c r="J1872" s="206"/>
      <c r="K1872" s="206"/>
      <c r="L1872" s="206"/>
      <c r="M1872" s="206"/>
      <c r="N1872" s="206"/>
      <c r="O1872" s="206"/>
      <c r="P1872" s="206"/>
      <c r="Q1872" s="206"/>
      <c r="R1872" s="206"/>
      <c r="S1872" s="206"/>
      <c r="T1872" s="206"/>
      <c r="U1872" s="206"/>
      <c r="V1872" s="206"/>
      <c r="W1872" s="206"/>
      <c r="X1872" s="206"/>
      <c r="Y1872" s="206"/>
      <c r="Z1872" s="206"/>
    </row>
    <row r="1873" customFormat="false" ht="15" hidden="false" customHeight="false" outlineLevel="0" collapsed="false">
      <c r="A1873" s="198" t="s">
        <v>1040</v>
      </c>
      <c r="B1873" s="199" t="s">
        <v>1193</v>
      </c>
      <c r="C1873" s="198" t="s">
        <v>1194</v>
      </c>
      <c r="D1873" s="199" t="s">
        <v>1192</v>
      </c>
      <c r="E1873" s="200" t="n">
        <v>0.6111111</v>
      </c>
      <c r="F1873" s="201" t="n">
        <v>21.81</v>
      </c>
      <c r="G1873" s="201" t="n">
        <v>13.32</v>
      </c>
      <c r="H1873" s="206"/>
      <c r="I1873" s="206"/>
      <c r="J1873" s="206"/>
      <c r="K1873" s="206"/>
      <c r="L1873" s="206"/>
      <c r="M1873" s="206"/>
      <c r="N1873" s="206"/>
      <c r="O1873" s="206"/>
      <c r="P1873" s="206"/>
      <c r="Q1873" s="206"/>
      <c r="R1873" s="206"/>
      <c r="S1873" s="206"/>
      <c r="T1873" s="206"/>
      <c r="U1873" s="206"/>
      <c r="V1873" s="206"/>
      <c r="W1873" s="206"/>
      <c r="X1873" s="206"/>
      <c r="Y1873" s="206"/>
      <c r="Z1873" s="206"/>
    </row>
    <row r="1874" customFormat="false" ht="15" hidden="false" customHeight="false" outlineLevel="0" collapsed="false">
      <c r="A1874" s="202" t="s">
        <v>1043</v>
      </c>
      <c r="B1874" s="203" t="s">
        <v>2571</v>
      </c>
      <c r="C1874" s="202" t="s">
        <v>2572</v>
      </c>
      <c r="D1874" s="203" t="s">
        <v>1202</v>
      </c>
      <c r="E1874" s="204" t="n">
        <v>1</v>
      </c>
      <c r="F1874" s="205" t="n">
        <v>0.19</v>
      </c>
      <c r="G1874" s="205" t="n">
        <v>0.53</v>
      </c>
      <c r="H1874" s="206"/>
      <c r="I1874" s="206"/>
      <c r="J1874" s="206"/>
      <c r="K1874" s="206"/>
      <c r="L1874" s="206"/>
      <c r="M1874" s="206"/>
      <c r="N1874" s="206"/>
      <c r="O1874" s="206"/>
      <c r="P1874" s="206"/>
      <c r="Q1874" s="206"/>
      <c r="R1874" s="206"/>
      <c r="S1874" s="206"/>
      <c r="T1874" s="206"/>
      <c r="U1874" s="206"/>
      <c r="V1874" s="206"/>
      <c r="W1874" s="206"/>
      <c r="X1874" s="206"/>
      <c r="Y1874" s="206"/>
      <c r="Z1874" s="206"/>
    </row>
    <row r="1875" customFormat="false" ht="15" hidden="false" customHeight="false" outlineLevel="0" collapsed="false">
      <c r="A1875" s="202" t="s">
        <v>1043</v>
      </c>
      <c r="B1875" s="203" t="s">
        <v>2017</v>
      </c>
      <c r="C1875" s="202" t="s">
        <v>2018</v>
      </c>
      <c r="D1875" s="203" t="s">
        <v>1483</v>
      </c>
      <c r="E1875" s="204" t="n">
        <v>2.7928759</v>
      </c>
      <c r="F1875" s="205" t="n">
        <v>26.69</v>
      </c>
      <c r="G1875" s="205" t="n">
        <v>8.69</v>
      </c>
      <c r="H1875" s="206"/>
      <c r="I1875" s="206"/>
      <c r="J1875" s="206"/>
      <c r="K1875" s="206"/>
      <c r="L1875" s="206"/>
      <c r="M1875" s="206"/>
      <c r="N1875" s="206"/>
      <c r="O1875" s="206"/>
      <c r="P1875" s="206"/>
      <c r="Q1875" s="206"/>
      <c r="R1875" s="206"/>
      <c r="S1875" s="206"/>
      <c r="T1875" s="206"/>
      <c r="U1875" s="206"/>
      <c r="V1875" s="206"/>
      <c r="W1875" s="206"/>
      <c r="X1875" s="206"/>
      <c r="Y1875" s="206"/>
      <c r="Z1875" s="206"/>
    </row>
    <row r="1876" customFormat="false" ht="15" hidden="false" customHeight="false" outlineLevel="0" collapsed="false">
      <c r="A1876" s="202" t="s">
        <v>1043</v>
      </c>
      <c r="B1876" s="203" t="s">
        <v>2557</v>
      </c>
      <c r="C1876" s="202" t="s">
        <v>2558</v>
      </c>
      <c r="D1876" s="203" t="s">
        <v>1260</v>
      </c>
      <c r="E1876" s="204" t="n">
        <v>0.32574</v>
      </c>
      <c r="F1876" s="205" t="n">
        <v>75.18</v>
      </c>
      <c r="G1876" s="205" t="n">
        <v>0.51</v>
      </c>
      <c r="H1876" s="206"/>
      <c r="I1876" s="206"/>
      <c r="J1876" s="206"/>
      <c r="K1876" s="206"/>
      <c r="L1876" s="206"/>
      <c r="M1876" s="206"/>
      <c r="N1876" s="206"/>
      <c r="O1876" s="206"/>
      <c r="P1876" s="206"/>
      <c r="Q1876" s="206"/>
      <c r="R1876" s="206"/>
      <c r="S1876" s="206"/>
      <c r="T1876" s="206"/>
      <c r="U1876" s="206"/>
      <c r="V1876" s="206"/>
      <c r="W1876" s="206"/>
      <c r="X1876" s="206"/>
      <c r="Y1876" s="206"/>
      <c r="Z1876" s="206"/>
    </row>
    <row r="1877" customFormat="false" ht="15" hidden="false" customHeight="false" outlineLevel="0" collapsed="false">
      <c r="A1877" s="202" t="s">
        <v>1043</v>
      </c>
      <c r="B1877" s="203" t="s">
        <v>2573</v>
      </c>
      <c r="C1877" s="202" t="s">
        <v>2574</v>
      </c>
      <c r="D1877" s="203" t="s">
        <v>1199</v>
      </c>
      <c r="E1877" s="204" t="n">
        <v>1</v>
      </c>
      <c r="F1877" s="205" t="n">
        <v>176.02</v>
      </c>
      <c r="G1877" s="205" t="n">
        <v>176.02</v>
      </c>
      <c r="H1877" s="206"/>
      <c r="I1877" s="206"/>
      <c r="J1877" s="206"/>
      <c r="K1877" s="206"/>
      <c r="L1877" s="206"/>
      <c r="M1877" s="206"/>
      <c r="N1877" s="206"/>
      <c r="O1877" s="206"/>
      <c r="P1877" s="206"/>
      <c r="Q1877" s="206"/>
      <c r="R1877" s="206"/>
      <c r="S1877" s="206"/>
      <c r="T1877" s="206"/>
      <c r="U1877" s="206"/>
      <c r="V1877" s="206"/>
      <c r="W1877" s="206"/>
      <c r="X1877" s="206"/>
      <c r="Y1877" s="206"/>
      <c r="Z1877" s="206"/>
    </row>
    <row r="1878" customFormat="false" ht="15" hidden="false" customHeight="false" outlineLevel="0" collapsed="false">
      <c r="A1878" s="202" t="s">
        <v>1043</v>
      </c>
      <c r="B1878" s="203" t="s">
        <v>2561</v>
      </c>
      <c r="C1878" s="202" t="s">
        <v>2562</v>
      </c>
      <c r="D1878" s="203" t="s">
        <v>1260</v>
      </c>
      <c r="E1878" s="204" t="n">
        <v>0.0069124</v>
      </c>
      <c r="F1878" s="205" t="n">
        <v>44.49</v>
      </c>
      <c r="G1878" s="205" t="n">
        <v>44.49</v>
      </c>
      <c r="H1878" s="206"/>
      <c r="I1878" s="206"/>
      <c r="J1878" s="206"/>
      <c r="K1878" s="206"/>
      <c r="L1878" s="206"/>
      <c r="M1878" s="206"/>
      <c r="N1878" s="206"/>
      <c r="O1878" s="206"/>
      <c r="P1878" s="206"/>
      <c r="Q1878" s="206"/>
      <c r="R1878" s="206"/>
      <c r="S1878" s="206"/>
      <c r="T1878" s="206"/>
      <c r="U1878" s="206"/>
      <c r="V1878" s="206"/>
      <c r="W1878" s="206"/>
      <c r="X1878" s="206"/>
      <c r="Y1878" s="206"/>
      <c r="Z1878" s="206"/>
    </row>
    <row r="1879" customFormat="false" ht="15" hidden="false" customHeight="false" outlineLevel="0" collapsed="false">
      <c r="A1879" s="202" t="s">
        <v>1043</v>
      </c>
      <c r="B1879" s="203" t="s">
        <v>2575</v>
      </c>
      <c r="C1879" s="202" t="s">
        <v>2576</v>
      </c>
      <c r="D1879" s="203" t="s">
        <v>1199</v>
      </c>
      <c r="E1879" s="204" t="n">
        <v>1</v>
      </c>
      <c r="F1879" s="205" t="n">
        <v>103.14</v>
      </c>
      <c r="G1879" s="205" t="n">
        <v>103.14</v>
      </c>
      <c r="H1879" s="206"/>
      <c r="I1879" s="206"/>
      <c r="J1879" s="206"/>
      <c r="K1879" s="206"/>
      <c r="L1879" s="206"/>
      <c r="M1879" s="206"/>
      <c r="N1879" s="206"/>
      <c r="O1879" s="206"/>
      <c r="P1879" s="206"/>
      <c r="Q1879" s="206"/>
      <c r="R1879" s="206"/>
      <c r="S1879" s="206"/>
      <c r="T1879" s="206"/>
      <c r="U1879" s="206"/>
      <c r="V1879" s="206"/>
      <c r="W1879" s="206"/>
      <c r="X1879" s="206"/>
      <c r="Y1879" s="206"/>
      <c r="Z1879" s="206"/>
    </row>
    <row r="1880" customFormat="false" ht="15" hidden="false" customHeight="false" outlineLevel="0" collapsed="false">
      <c r="A1880" s="193"/>
      <c r="B1880" s="194"/>
      <c r="C1880" s="193"/>
      <c r="D1880" s="193"/>
      <c r="E1880" s="195"/>
      <c r="F1880" s="196"/>
      <c r="G1880" s="196"/>
      <c r="H1880" s="206"/>
      <c r="I1880" s="206"/>
      <c r="J1880" s="206"/>
      <c r="K1880" s="206"/>
      <c r="L1880" s="206"/>
      <c r="M1880" s="206"/>
      <c r="N1880" s="206"/>
      <c r="O1880" s="206"/>
      <c r="P1880" s="206"/>
      <c r="Q1880" s="206"/>
      <c r="R1880" s="206"/>
      <c r="S1880" s="206"/>
      <c r="T1880" s="206"/>
      <c r="U1880" s="206"/>
      <c r="V1880" s="206"/>
      <c r="W1880" s="206"/>
      <c r="X1880" s="206"/>
      <c r="Y1880" s="206"/>
      <c r="Z1880" s="206"/>
    </row>
    <row r="1881" customFormat="false" ht="15" hidden="false" customHeight="false" outlineLevel="0" collapsed="false">
      <c r="A1881" s="183" t="s">
        <v>2577</v>
      </c>
      <c r="B1881" s="184" t="s">
        <v>1028</v>
      </c>
      <c r="C1881" s="183" t="s">
        <v>1029</v>
      </c>
      <c r="D1881" s="184" t="s">
        <v>1030</v>
      </c>
      <c r="E1881" s="185" t="s">
        <v>1031</v>
      </c>
      <c r="F1881" s="197" t="s">
        <v>1032</v>
      </c>
      <c r="G1881" s="197" t="s">
        <v>1033</v>
      </c>
      <c r="H1881" s="206"/>
      <c r="I1881" s="206"/>
      <c r="J1881" s="206"/>
      <c r="K1881" s="206"/>
      <c r="L1881" s="206"/>
      <c r="M1881" s="206"/>
      <c r="N1881" s="206"/>
      <c r="O1881" s="206"/>
      <c r="P1881" s="206"/>
      <c r="Q1881" s="206"/>
      <c r="R1881" s="206"/>
      <c r="S1881" s="206"/>
      <c r="T1881" s="206"/>
      <c r="U1881" s="206"/>
      <c r="V1881" s="206"/>
      <c r="W1881" s="206"/>
      <c r="X1881" s="206"/>
      <c r="Y1881" s="206"/>
      <c r="Z1881" s="206"/>
    </row>
    <row r="1882" customFormat="false" ht="15" hidden="false" customHeight="false" outlineLevel="0" collapsed="false">
      <c r="A1882" s="189" t="s">
        <v>1034</v>
      </c>
      <c r="B1882" s="190" t="s">
        <v>2578</v>
      </c>
      <c r="C1882" s="189" t="s">
        <v>641</v>
      </c>
      <c r="D1882" s="190" t="s">
        <v>7</v>
      </c>
      <c r="E1882" s="191" t="n">
        <v>1</v>
      </c>
      <c r="F1882" s="192" t="n">
        <v>1821.39</v>
      </c>
      <c r="G1882" s="192" t="n">
        <v>1821.39</v>
      </c>
      <c r="H1882" s="206"/>
      <c r="I1882" s="206"/>
      <c r="J1882" s="206"/>
      <c r="K1882" s="206"/>
      <c r="L1882" s="206"/>
      <c r="M1882" s="206"/>
      <c r="N1882" s="206"/>
      <c r="O1882" s="206"/>
      <c r="P1882" s="206"/>
      <c r="Q1882" s="206"/>
      <c r="R1882" s="206"/>
      <c r="S1882" s="206"/>
      <c r="T1882" s="206"/>
      <c r="U1882" s="206"/>
      <c r="V1882" s="206"/>
      <c r="W1882" s="206"/>
      <c r="X1882" s="206"/>
      <c r="Y1882" s="206"/>
      <c r="Z1882" s="206"/>
    </row>
    <row r="1883" customFormat="false" ht="15" hidden="false" customHeight="false" outlineLevel="0" collapsed="false">
      <c r="A1883" s="198" t="s">
        <v>1040</v>
      </c>
      <c r="B1883" s="199" t="s">
        <v>1190</v>
      </c>
      <c r="C1883" s="198" t="s">
        <v>1191</v>
      </c>
      <c r="D1883" s="199" t="s">
        <v>1192</v>
      </c>
      <c r="E1883" s="200" t="n">
        <v>0.61</v>
      </c>
      <c r="F1883" s="201" t="n">
        <v>17.5</v>
      </c>
      <c r="G1883" s="201" t="n">
        <v>10.67</v>
      </c>
      <c r="H1883" s="206"/>
      <c r="I1883" s="206"/>
      <c r="J1883" s="206"/>
      <c r="K1883" s="206"/>
      <c r="L1883" s="206"/>
      <c r="M1883" s="206"/>
      <c r="N1883" s="206"/>
      <c r="O1883" s="206"/>
      <c r="P1883" s="206"/>
      <c r="Q1883" s="206"/>
      <c r="R1883" s="206"/>
      <c r="S1883" s="206"/>
      <c r="T1883" s="206"/>
      <c r="U1883" s="206"/>
      <c r="V1883" s="206"/>
      <c r="W1883" s="206"/>
      <c r="X1883" s="206"/>
      <c r="Y1883" s="206"/>
      <c r="Z1883" s="206"/>
    </row>
    <row r="1884" customFormat="false" ht="15" hidden="false" customHeight="false" outlineLevel="0" collapsed="false">
      <c r="A1884" s="198" t="s">
        <v>1040</v>
      </c>
      <c r="B1884" s="199" t="s">
        <v>1193</v>
      </c>
      <c r="C1884" s="198" t="s">
        <v>1194</v>
      </c>
      <c r="D1884" s="199" t="s">
        <v>1192</v>
      </c>
      <c r="E1884" s="200" t="n">
        <v>0.61</v>
      </c>
      <c r="F1884" s="201" t="n">
        <v>21.81</v>
      </c>
      <c r="G1884" s="201" t="n">
        <v>13.3</v>
      </c>
      <c r="H1884" s="206"/>
      <c r="I1884" s="206"/>
      <c r="J1884" s="206"/>
      <c r="K1884" s="206"/>
      <c r="L1884" s="206"/>
      <c r="M1884" s="206"/>
      <c r="N1884" s="206"/>
      <c r="O1884" s="206"/>
      <c r="P1884" s="206"/>
      <c r="Q1884" s="206"/>
      <c r="R1884" s="206"/>
      <c r="S1884" s="206"/>
      <c r="T1884" s="206"/>
      <c r="U1884" s="206"/>
      <c r="V1884" s="206"/>
      <c r="W1884" s="206"/>
      <c r="X1884" s="206"/>
      <c r="Y1884" s="206"/>
      <c r="Z1884" s="206"/>
    </row>
    <row r="1885" customFormat="false" ht="15" hidden="false" customHeight="false" outlineLevel="0" collapsed="false">
      <c r="A1885" s="202" t="s">
        <v>1043</v>
      </c>
      <c r="B1885" s="203" t="s">
        <v>2579</v>
      </c>
      <c r="C1885" s="202" t="s">
        <v>2580</v>
      </c>
      <c r="D1885" s="203" t="s">
        <v>7</v>
      </c>
      <c r="E1885" s="204" t="n">
        <v>1</v>
      </c>
      <c r="F1885" s="205" t="n">
        <v>1399.85</v>
      </c>
      <c r="G1885" s="205" t="n">
        <v>1399.85</v>
      </c>
      <c r="H1885" s="206"/>
      <c r="I1885" s="206"/>
      <c r="J1885" s="206"/>
      <c r="K1885" s="206"/>
      <c r="L1885" s="206"/>
      <c r="M1885" s="206"/>
      <c r="N1885" s="206"/>
      <c r="O1885" s="206"/>
      <c r="P1885" s="206"/>
      <c r="Q1885" s="206"/>
      <c r="R1885" s="206"/>
      <c r="S1885" s="206"/>
      <c r="T1885" s="206"/>
      <c r="U1885" s="206"/>
      <c r="V1885" s="206"/>
      <c r="W1885" s="206"/>
      <c r="X1885" s="206"/>
      <c r="Y1885" s="206"/>
      <c r="Z1885" s="206"/>
    </row>
    <row r="1886" customFormat="false" ht="15" hidden="false" customHeight="false" outlineLevel="0" collapsed="false">
      <c r="A1886" s="202" t="s">
        <v>1043</v>
      </c>
      <c r="B1886" s="203" t="s">
        <v>2017</v>
      </c>
      <c r="C1886" s="202" t="s">
        <v>2018</v>
      </c>
      <c r="D1886" s="203" t="s">
        <v>1483</v>
      </c>
      <c r="E1886" s="204" t="n">
        <v>2.7928759</v>
      </c>
      <c r="F1886" s="205" t="n">
        <v>0.19</v>
      </c>
      <c r="G1886" s="205" t="n">
        <v>0.53</v>
      </c>
      <c r="H1886" s="206"/>
      <c r="I1886" s="206"/>
      <c r="J1886" s="206"/>
      <c r="K1886" s="206"/>
      <c r="L1886" s="206"/>
      <c r="M1886" s="206"/>
      <c r="N1886" s="206"/>
      <c r="O1886" s="206"/>
      <c r="P1886" s="206"/>
      <c r="Q1886" s="206"/>
      <c r="R1886" s="206"/>
      <c r="S1886" s="206"/>
      <c r="T1886" s="206"/>
      <c r="U1886" s="206"/>
      <c r="V1886" s="206"/>
      <c r="W1886" s="206"/>
      <c r="X1886" s="206"/>
      <c r="Y1886" s="206"/>
      <c r="Z1886" s="206"/>
    </row>
    <row r="1887" customFormat="false" ht="15" hidden="false" customHeight="false" outlineLevel="0" collapsed="false">
      <c r="A1887" s="202" t="s">
        <v>1043</v>
      </c>
      <c r="B1887" s="203" t="s">
        <v>2573</v>
      </c>
      <c r="C1887" s="202" t="s">
        <v>2574</v>
      </c>
      <c r="D1887" s="203" t="s">
        <v>1199</v>
      </c>
      <c r="E1887" s="204" t="n">
        <v>1</v>
      </c>
      <c r="F1887" s="205" t="n">
        <v>176.02</v>
      </c>
      <c r="G1887" s="205" t="n">
        <v>176.02</v>
      </c>
      <c r="H1887" s="206"/>
      <c r="I1887" s="206"/>
      <c r="J1887" s="206"/>
      <c r="K1887" s="206"/>
      <c r="L1887" s="206"/>
      <c r="M1887" s="206"/>
      <c r="N1887" s="206"/>
      <c r="O1887" s="206"/>
      <c r="P1887" s="206"/>
      <c r="Q1887" s="206"/>
      <c r="R1887" s="206"/>
      <c r="S1887" s="206"/>
      <c r="T1887" s="206"/>
      <c r="U1887" s="206"/>
      <c r="V1887" s="206"/>
      <c r="W1887" s="206"/>
      <c r="X1887" s="206"/>
      <c r="Y1887" s="206"/>
      <c r="Z1887" s="206"/>
    </row>
    <row r="1888" customFormat="false" ht="15" hidden="false" customHeight="false" outlineLevel="0" collapsed="false">
      <c r="A1888" s="202" t="s">
        <v>1043</v>
      </c>
      <c r="B1888" s="203" t="s">
        <v>2561</v>
      </c>
      <c r="C1888" s="202" t="s">
        <v>2562</v>
      </c>
      <c r="D1888" s="203" t="s">
        <v>1260</v>
      </c>
      <c r="E1888" s="204" t="n">
        <v>0.0069124</v>
      </c>
      <c r="F1888" s="205" t="n">
        <v>75.18</v>
      </c>
      <c r="G1888" s="205" t="n">
        <v>0.51</v>
      </c>
      <c r="H1888" s="206"/>
      <c r="I1888" s="206"/>
      <c r="J1888" s="206"/>
      <c r="K1888" s="206"/>
      <c r="L1888" s="206"/>
      <c r="M1888" s="206"/>
      <c r="N1888" s="206"/>
      <c r="O1888" s="206"/>
      <c r="P1888" s="206"/>
      <c r="Q1888" s="206"/>
      <c r="R1888" s="206"/>
      <c r="S1888" s="206"/>
      <c r="T1888" s="206"/>
      <c r="U1888" s="206"/>
      <c r="V1888" s="206"/>
      <c r="W1888" s="206"/>
      <c r="X1888" s="206"/>
      <c r="Y1888" s="206"/>
      <c r="Z1888" s="206"/>
    </row>
    <row r="1889" customFormat="false" ht="15" hidden="false" customHeight="false" outlineLevel="0" collapsed="false">
      <c r="A1889" s="202" t="s">
        <v>1043</v>
      </c>
      <c r="B1889" s="203" t="s">
        <v>2573</v>
      </c>
      <c r="C1889" s="202" t="s">
        <v>2574</v>
      </c>
      <c r="D1889" s="203" t="s">
        <v>1199</v>
      </c>
      <c r="E1889" s="204" t="n">
        <v>1</v>
      </c>
      <c r="F1889" s="205" t="n">
        <v>176.02</v>
      </c>
      <c r="G1889" s="205" t="n">
        <v>176.02</v>
      </c>
      <c r="H1889" s="206"/>
      <c r="I1889" s="206"/>
      <c r="J1889" s="206"/>
      <c r="K1889" s="206"/>
      <c r="L1889" s="206"/>
      <c r="M1889" s="206"/>
      <c r="N1889" s="206"/>
      <c r="O1889" s="206"/>
      <c r="P1889" s="206"/>
      <c r="Q1889" s="206"/>
      <c r="R1889" s="206"/>
      <c r="S1889" s="206"/>
      <c r="T1889" s="206"/>
      <c r="U1889" s="206"/>
      <c r="V1889" s="206"/>
      <c r="W1889" s="206"/>
      <c r="X1889" s="206"/>
      <c r="Y1889" s="206"/>
      <c r="Z1889" s="206"/>
    </row>
    <row r="1890" customFormat="false" ht="15" hidden="false" customHeight="false" outlineLevel="0" collapsed="false">
      <c r="A1890" s="202" t="s">
        <v>1043</v>
      </c>
      <c r="B1890" s="203" t="s">
        <v>2575</v>
      </c>
      <c r="C1890" s="202" t="s">
        <v>2576</v>
      </c>
      <c r="D1890" s="203" t="s">
        <v>1199</v>
      </c>
      <c r="E1890" s="204" t="n">
        <v>1</v>
      </c>
      <c r="F1890" s="205" t="n">
        <v>44.49</v>
      </c>
      <c r="G1890" s="205" t="n">
        <v>44.49</v>
      </c>
      <c r="H1890" s="206"/>
      <c r="I1890" s="206"/>
      <c r="J1890" s="206"/>
      <c r="K1890" s="206"/>
      <c r="L1890" s="206"/>
      <c r="M1890" s="206"/>
      <c r="N1890" s="206"/>
      <c r="O1890" s="206"/>
      <c r="P1890" s="206"/>
      <c r="Q1890" s="206"/>
      <c r="R1890" s="206"/>
      <c r="S1890" s="206"/>
      <c r="T1890" s="206"/>
      <c r="U1890" s="206"/>
      <c r="V1890" s="206"/>
      <c r="W1890" s="206"/>
      <c r="X1890" s="206"/>
      <c r="Y1890" s="206"/>
      <c r="Z1890" s="206"/>
    </row>
    <row r="1891" customFormat="false" ht="15" hidden="false" customHeight="false" outlineLevel="0" collapsed="false">
      <c r="A1891" s="193"/>
      <c r="B1891" s="194"/>
      <c r="C1891" s="193"/>
      <c r="D1891" s="193"/>
      <c r="E1891" s="195"/>
      <c r="F1891" s="196"/>
      <c r="G1891" s="196"/>
      <c r="H1891" s="206"/>
      <c r="I1891" s="206"/>
      <c r="J1891" s="206"/>
      <c r="K1891" s="206"/>
      <c r="L1891" s="206"/>
      <c r="M1891" s="206"/>
      <c r="N1891" s="206"/>
      <c r="O1891" s="206"/>
      <c r="P1891" s="206"/>
      <c r="Q1891" s="206"/>
      <c r="R1891" s="206"/>
      <c r="S1891" s="206"/>
      <c r="T1891" s="206"/>
      <c r="U1891" s="206"/>
      <c r="V1891" s="206"/>
      <c r="W1891" s="206"/>
      <c r="X1891" s="206"/>
      <c r="Y1891" s="206"/>
      <c r="Z1891" s="206"/>
    </row>
    <row r="1892" customFormat="false" ht="15" hidden="false" customHeight="false" outlineLevel="0" collapsed="false">
      <c r="A1892" s="183" t="s">
        <v>2581</v>
      </c>
      <c r="B1892" s="184" t="s">
        <v>1028</v>
      </c>
      <c r="C1892" s="183" t="s">
        <v>1029</v>
      </c>
      <c r="D1892" s="184" t="s">
        <v>1030</v>
      </c>
      <c r="E1892" s="185" t="s">
        <v>1031</v>
      </c>
      <c r="F1892" s="197" t="s">
        <v>1032</v>
      </c>
      <c r="G1892" s="197" t="s">
        <v>1033</v>
      </c>
      <c r="H1892" s="206"/>
      <c r="I1892" s="206"/>
      <c r="J1892" s="206"/>
      <c r="K1892" s="206"/>
      <c r="L1892" s="206"/>
      <c r="M1892" s="206"/>
      <c r="N1892" s="206"/>
      <c r="O1892" s="206"/>
      <c r="P1892" s="206"/>
      <c r="Q1892" s="206"/>
      <c r="R1892" s="206"/>
      <c r="S1892" s="206"/>
      <c r="T1892" s="206"/>
      <c r="U1892" s="206"/>
      <c r="V1892" s="206"/>
      <c r="W1892" s="206"/>
      <c r="X1892" s="206"/>
      <c r="Y1892" s="206"/>
      <c r="Z1892" s="206"/>
    </row>
    <row r="1893" customFormat="false" ht="15" hidden="false" customHeight="false" outlineLevel="0" collapsed="false">
      <c r="A1893" s="189" t="s">
        <v>1034</v>
      </c>
      <c r="B1893" s="190" t="s">
        <v>2582</v>
      </c>
      <c r="C1893" s="189" t="s">
        <v>644</v>
      </c>
      <c r="D1893" s="190" t="s">
        <v>7</v>
      </c>
      <c r="E1893" s="191" t="n">
        <v>1</v>
      </c>
      <c r="F1893" s="192" t="n">
        <v>1912.99</v>
      </c>
      <c r="G1893" s="192" t="n">
        <v>1912.99</v>
      </c>
      <c r="H1893" s="206"/>
      <c r="I1893" s="206"/>
      <c r="J1893" s="206"/>
      <c r="K1893" s="206"/>
      <c r="L1893" s="206"/>
      <c r="M1893" s="206"/>
      <c r="N1893" s="206"/>
      <c r="O1893" s="206"/>
      <c r="P1893" s="206"/>
      <c r="Q1893" s="206"/>
      <c r="R1893" s="206"/>
      <c r="S1893" s="206"/>
      <c r="T1893" s="206"/>
      <c r="U1893" s="206"/>
      <c r="V1893" s="206"/>
      <c r="W1893" s="206"/>
      <c r="X1893" s="206"/>
      <c r="Y1893" s="206"/>
      <c r="Z1893" s="206"/>
    </row>
    <row r="1894" customFormat="false" ht="15" hidden="false" customHeight="false" outlineLevel="0" collapsed="false">
      <c r="A1894" s="198" t="s">
        <v>1040</v>
      </c>
      <c r="B1894" s="199" t="s">
        <v>1190</v>
      </c>
      <c r="C1894" s="198" t="s">
        <v>1191</v>
      </c>
      <c r="D1894" s="199" t="s">
        <v>1192</v>
      </c>
      <c r="E1894" s="200" t="n">
        <v>0.61</v>
      </c>
      <c r="F1894" s="201" t="n">
        <v>17.5</v>
      </c>
      <c r="G1894" s="201" t="n">
        <v>10.67</v>
      </c>
      <c r="H1894" s="206"/>
      <c r="I1894" s="206"/>
      <c r="J1894" s="206"/>
      <c r="K1894" s="206"/>
      <c r="L1894" s="206"/>
      <c r="M1894" s="206"/>
      <c r="N1894" s="206"/>
      <c r="O1894" s="206"/>
      <c r="P1894" s="206"/>
      <c r="Q1894" s="206"/>
      <c r="R1894" s="206"/>
      <c r="S1894" s="206"/>
      <c r="T1894" s="206"/>
      <c r="U1894" s="206"/>
      <c r="V1894" s="206"/>
      <c r="W1894" s="206"/>
      <c r="X1894" s="206"/>
      <c r="Y1894" s="206"/>
      <c r="Z1894" s="206"/>
    </row>
    <row r="1895" customFormat="false" ht="15" hidden="false" customHeight="false" outlineLevel="0" collapsed="false">
      <c r="A1895" s="198" t="s">
        <v>1040</v>
      </c>
      <c r="B1895" s="199" t="s">
        <v>1193</v>
      </c>
      <c r="C1895" s="198" t="s">
        <v>1194</v>
      </c>
      <c r="D1895" s="199" t="s">
        <v>1192</v>
      </c>
      <c r="E1895" s="200" t="n">
        <v>0.61</v>
      </c>
      <c r="F1895" s="201" t="n">
        <v>21.81</v>
      </c>
      <c r="G1895" s="201" t="n">
        <v>13.3</v>
      </c>
      <c r="H1895" s="206"/>
      <c r="I1895" s="206"/>
      <c r="J1895" s="206"/>
      <c r="K1895" s="206"/>
      <c r="L1895" s="206"/>
      <c r="M1895" s="206"/>
      <c r="N1895" s="206"/>
      <c r="O1895" s="206"/>
      <c r="P1895" s="206"/>
      <c r="Q1895" s="206"/>
      <c r="R1895" s="206"/>
      <c r="S1895" s="206"/>
      <c r="T1895" s="206"/>
      <c r="U1895" s="206"/>
      <c r="V1895" s="206"/>
      <c r="W1895" s="206"/>
      <c r="X1895" s="206"/>
      <c r="Y1895" s="206"/>
      <c r="Z1895" s="206"/>
    </row>
    <row r="1896" customFormat="false" ht="15" hidden="false" customHeight="false" outlineLevel="0" collapsed="false">
      <c r="A1896" s="202" t="s">
        <v>1043</v>
      </c>
      <c r="B1896" s="203" t="s">
        <v>2017</v>
      </c>
      <c r="C1896" s="202" t="s">
        <v>2018</v>
      </c>
      <c r="D1896" s="203" t="s">
        <v>1483</v>
      </c>
      <c r="E1896" s="204" t="n">
        <v>2.7928759</v>
      </c>
      <c r="F1896" s="205" t="n">
        <v>0.19</v>
      </c>
      <c r="G1896" s="205" t="n">
        <v>0.53</v>
      </c>
      <c r="H1896" s="206"/>
      <c r="I1896" s="206"/>
      <c r="J1896" s="206"/>
      <c r="K1896" s="206"/>
      <c r="L1896" s="206"/>
      <c r="M1896" s="206"/>
      <c r="N1896" s="206"/>
      <c r="O1896" s="206"/>
      <c r="P1896" s="206"/>
      <c r="Q1896" s="206"/>
      <c r="R1896" s="206"/>
      <c r="S1896" s="206"/>
      <c r="T1896" s="206"/>
      <c r="U1896" s="206"/>
      <c r="V1896" s="206"/>
      <c r="W1896" s="206"/>
      <c r="X1896" s="206"/>
      <c r="Y1896" s="206"/>
      <c r="Z1896" s="206"/>
    </row>
    <row r="1897" customFormat="false" ht="15" hidden="false" customHeight="false" outlineLevel="0" collapsed="false">
      <c r="A1897" s="202" t="s">
        <v>1043</v>
      </c>
      <c r="B1897" s="203" t="s">
        <v>2573</v>
      </c>
      <c r="C1897" s="202" t="s">
        <v>2574</v>
      </c>
      <c r="D1897" s="203" t="s">
        <v>1199</v>
      </c>
      <c r="E1897" s="204" t="n">
        <v>1</v>
      </c>
      <c r="F1897" s="205" t="n">
        <v>176.02</v>
      </c>
      <c r="G1897" s="205" t="n">
        <v>176.02</v>
      </c>
      <c r="H1897" s="206"/>
      <c r="I1897" s="206"/>
      <c r="J1897" s="206"/>
      <c r="K1897" s="206"/>
      <c r="L1897" s="206"/>
      <c r="M1897" s="206"/>
      <c r="N1897" s="206"/>
      <c r="O1897" s="206"/>
      <c r="P1897" s="206"/>
      <c r="Q1897" s="206"/>
      <c r="R1897" s="206"/>
      <c r="S1897" s="206"/>
      <c r="T1897" s="206"/>
      <c r="U1897" s="206"/>
      <c r="V1897" s="206"/>
      <c r="W1897" s="206"/>
      <c r="X1897" s="206"/>
      <c r="Y1897" s="206"/>
      <c r="Z1897" s="206"/>
    </row>
    <row r="1898" customFormat="false" ht="15" hidden="false" customHeight="false" outlineLevel="0" collapsed="false">
      <c r="A1898" s="202" t="s">
        <v>1043</v>
      </c>
      <c r="B1898" s="203" t="s">
        <v>2561</v>
      </c>
      <c r="C1898" s="202" t="s">
        <v>2562</v>
      </c>
      <c r="D1898" s="203" t="s">
        <v>1260</v>
      </c>
      <c r="E1898" s="204" t="n">
        <v>0.0069124</v>
      </c>
      <c r="F1898" s="205" t="n">
        <v>75.18</v>
      </c>
      <c r="G1898" s="205" t="n">
        <v>0.51</v>
      </c>
      <c r="H1898" s="206"/>
      <c r="I1898" s="206"/>
      <c r="J1898" s="206"/>
      <c r="K1898" s="206"/>
      <c r="L1898" s="206"/>
      <c r="M1898" s="206"/>
      <c r="N1898" s="206"/>
      <c r="O1898" s="206"/>
      <c r="P1898" s="206"/>
      <c r="Q1898" s="206"/>
      <c r="R1898" s="206"/>
      <c r="S1898" s="206"/>
      <c r="T1898" s="206"/>
      <c r="U1898" s="206"/>
      <c r="V1898" s="206"/>
      <c r="W1898" s="206"/>
      <c r="X1898" s="206"/>
      <c r="Y1898" s="206"/>
      <c r="Z1898" s="206"/>
    </row>
    <row r="1899" customFormat="false" ht="15" hidden="false" customHeight="false" outlineLevel="0" collapsed="false">
      <c r="A1899" s="202" t="s">
        <v>1043</v>
      </c>
      <c r="B1899" s="203" t="s">
        <v>2573</v>
      </c>
      <c r="C1899" s="202" t="s">
        <v>2574</v>
      </c>
      <c r="D1899" s="203" t="s">
        <v>1199</v>
      </c>
      <c r="E1899" s="204" t="n">
        <v>1</v>
      </c>
      <c r="F1899" s="205" t="n">
        <v>176.02</v>
      </c>
      <c r="G1899" s="205" t="n">
        <v>176.02</v>
      </c>
      <c r="H1899" s="206"/>
      <c r="I1899" s="206"/>
      <c r="J1899" s="206"/>
      <c r="K1899" s="206"/>
      <c r="L1899" s="206"/>
      <c r="M1899" s="206"/>
      <c r="N1899" s="206"/>
      <c r="O1899" s="206"/>
      <c r="P1899" s="206"/>
      <c r="Q1899" s="206"/>
      <c r="R1899" s="206"/>
      <c r="S1899" s="206"/>
      <c r="T1899" s="206"/>
      <c r="U1899" s="206"/>
      <c r="V1899" s="206"/>
      <c r="W1899" s="206"/>
      <c r="X1899" s="206"/>
      <c r="Y1899" s="206"/>
      <c r="Z1899" s="206"/>
    </row>
    <row r="1900" customFormat="false" ht="15" hidden="false" customHeight="false" outlineLevel="0" collapsed="false">
      <c r="A1900" s="202" t="s">
        <v>1043</v>
      </c>
      <c r="B1900" s="203" t="s">
        <v>2575</v>
      </c>
      <c r="C1900" s="202" t="s">
        <v>2576</v>
      </c>
      <c r="D1900" s="203" t="s">
        <v>1199</v>
      </c>
      <c r="E1900" s="204" t="n">
        <v>1</v>
      </c>
      <c r="F1900" s="205" t="n">
        <v>44.49</v>
      </c>
      <c r="G1900" s="205" t="n">
        <v>44.49</v>
      </c>
      <c r="H1900" s="206"/>
      <c r="I1900" s="206"/>
      <c r="J1900" s="206"/>
      <c r="K1900" s="206"/>
      <c r="L1900" s="206"/>
      <c r="M1900" s="206"/>
      <c r="N1900" s="206"/>
      <c r="O1900" s="206"/>
      <c r="P1900" s="206"/>
      <c r="Q1900" s="206"/>
      <c r="R1900" s="206"/>
      <c r="S1900" s="206"/>
      <c r="T1900" s="206"/>
      <c r="U1900" s="206"/>
      <c r="V1900" s="206"/>
      <c r="W1900" s="206"/>
      <c r="X1900" s="206"/>
      <c r="Y1900" s="206"/>
      <c r="Z1900" s="206"/>
    </row>
    <row r="1901" customFormat="false" ht="15" hidden="false" customHeight="false" outlineLevel="0" collapsed="false">
      <c r="A1901" s="202" t="s">
        <v>1043</v>
      </c>
      <c r="B1901" s="203" t="s">
        <v>2583</v>
      </c>
      <c r="C1901" s="202" t="s">
        <v>2584</v>
      </c>
      <c r="D1901" s="203" t="s">
        <v>7</v>
      </c>
      <c r="E1901" s="204" t="n">
        <v>1</v>
      </c>
      <c r="F1901" s="205" t="n">
        <v>1491.45</v>
      </c>
      <c r="G1901" s="205" t="n">
        <v>1491.45</v>
      </c>
      <c r="H1901" s="206"/>
      <c r="I1901" s="206"/>
      <c r="J1901" s="206"/>
      <c r="K1901" s="206"/>
      <c r="L1901" s="206"/>
      <c r="M1901" s="206"/>
      <c r="N1901" s="206"/>
      <c r="O1901" s="206"/>
      <c r="P1901" s="206"/>
      <c r="Q1901" s="206"/>
      <c r="R1901" s="206"/>
      <c r="S1901" s="206"/>
      <c r="T1901" s="206"/>
      <c r="U1901" s="206"/>
      <c r="V1901" s="206"/>
      <c r="W1901" s="206"/>
      <c r="X1901" s="206"/>
      <c r="Y1901" s="206"/>
      <c r="Z1901" s="206"/>
    </row>
    <row r="1902" customFormat="false" ht="15" hidden="false" customHeight="false" outlineLevel="0" collapsed="false">
      <c r="A1902" s="193"/>
      <c r="B1902" s="194"/>
      <c r="C1902" s="193"/>
      <c r="D1902" s="193"/>
      <c r="E1902" s="195"/>
      <c r="F1902" s="196"/>
      <c r="G1902" s="196"/>
      <c r="H1902" s="206"/>
      <c r="I1902" s="206"/>
      <c r="J1902" s="206"/>
      <c r="K1902" s="206"/>
      <c r="L1902" s="206"/>
      <c r="M1902" s="206"/>
      <c r="N1902" s="206"/>
      <c r="O1902" s="206"/>
      <c r="P1902" s="206"/>
      <c r="Q1902" s="206"/>
      <c r="R1902" s="206"/>
      <c r="S1902" s="206"/>
      <c r="T1902" s="206"/>
      <c r="U1902" s="206"/>
      <c r="V1902" s="206"/>
      <c r="W1902" s="206"/>
      <c r="X1902" s="206"/>
      <c r="Y1902" s="206"/>
      <c r="Z1902" s="206"/>
    </row>
    <row r="1903" customFormat="false" ht="15" hidden="false" customHeight="false" outlineLevel="0" collapsed="false">
      <c r="A1903" s="183" t="s">
        <v>2585</v>
      </c>
      <c r="B1903" s="184" t="s">
        <v>1028</v>
      </c>
      <c r="C1903" s="183" t="s">
        <v>1029</v>
      </c>
      <c r="D1903" s="184" t="s">
        <v>1030</v>
      </c>
      <c r="E1903" s="185" t="s">
        <v>1031</v>
      </c>
      <c r="F1903" s="197" t="s">
        <v>1032</v>
      </c>
      <c r="G1903" s="197" t="s">
        <v>1033</v>
      </c>
      <c r="H1903" s="206"/>
      <c r="I1903" s="206"/>
      <c r="J1903" s="206"/>
      <c r="K1903" s="206"/>
      <c r="L1903" s="206"/>
      <c r="M1903" s="206"/>
      <c r="N1903" s="206"/>
      <c r="O1903" s="206"/>
      <c r="P1903" s="206"/>
      <c r="Q1903" s="206"/>
      <c r="R1903" s="206"/>
      <c r="S1903" s="206"/>
      <c r="T1903" s="206"/>
      <c r="U1903" s="206"/>
      <c r="V1903" s="206"/>
      <c r="W1903" s="206"/>
      <c r="X1903" s="206"/>
      <c r="Y1903" s="206"/>
      <c r="Z1903" s="206"/>
    </row>
    <row r="1904" customFormat="false" ht="15" hidden="false" customHeight="false" outlineLevel="0" collapsed="false">
      <c r="A1904" s="189" t="s">
        <v>1034</v>
      </c>
      <c r="B1904" s="190" t="s">
        <v>2586</v>
      </c>
      <c r="C1904" s="189" t="s">
        <v>646</v>
      </c>
      <c r="D1904" s="190" t="s">
        <v>7</v>
      </c>
      <c r="E1904" s="191" t="n">
        <v>1</v>
      </c>
      <c r="F1904" s="192" t="n">
        <v>807.99</v>
      </c>
      <c r="G1904" s="192" t="n">
        <v>807.99</v>
      </c>
      <c r="H1904" s="206"/>
      <c r="I1904" s="206"/>
      <c r="J1904" s="206"/>
      <c r="K1904" s="206"/>
      <c r="L1904" s="206"/>
      <c r="M1904" s="206"/>
      <c r="N1904" s="206"/>
      <c r="O1904" s="206"/>
      <c r="P1904" s="206"/>
      <c r="Q1904" s="206"/>
      <c r="R1904" s="206"/>
      <c r="S1904" s="206"/>
      <c r="T1904" s="206"/>
      <c r="U1904" s="206"/>
      <c r="V1904" s="206"/>
      <c r="W1904" s="206"/>
      <c r="X1904" s="206"/>
      <c r="Y1904" s="206"/>
      <c r="Z1904" s="206"/>
    </row>
    <row r="1905" customFormat="false" ht="15" hidden="false" customHeight="false" outlineLevel="0" collapsed="false">
      <c r="A1905" s="198" t="s">
        <v>1040</v>
      </c>
      <c r="B1905" s="199" t="s">
        <v>2547</v>
      </c>
      <c r="C1905" s="198" t="s">
        <v>2548</v>
      </c>
      <c r="D1905" s="199" t="s">
        <v>7</v>
      </c>
      <c r="E1905" s="200" t="n">
        <v>1</v>
      </c>
      <c r="F1905" s="201" t="n">
        <v>187.45</v>
      </c>
      <c r="G1905" s="201" t="n">
        <v>187.45</v>
      </c>
      <c r="H1905" s="206"/>
      <c r="I1905" s="206"/>
      <c r="J1905" s="206"/>
      <c r="K1905" s="206"/>
      <c r="L1905" s="206"/>
      <c r="M1905" s="206"/>
      <c r="N1905" s="206"/>
      <c r="O1905" s="206"/>
      <c r="P1905" s="206"/>
      <c r="Q1905" s="206"/>
      <c r="R1905" s="206"/>
      <c r="S1905" s="206"/>
      <c r="T1905" s="206"/>
      <c r="U1905" s="206"/>
      <c r="V1905" s="206"/>
      <c r="W1905" s="206"/>
      <c r="X1905" s="206"/>
      <c r="Y1905" s="206"/>
      <c r="Z1905" s="206"/>
    </row>
    <row r="1906" customFormat="false" ht="15" hidden="false" customHeight="false" outlineLevel="0" collapsed="false">
      <c r="A1906" s="198" t="s">
        <v>1040</v>
      </c>
      <c r="B1906" s="199" t="s">
        <v>2587</v>
      </c>
      <c r="C1906" s="198" t="s">
        <v>2588</v>
      </c>
      <c r="D1906" s="199" t="s">
        <v>7</v>
      </c>
      <c r="E1906" s="200" t="n">
        <v>1</v>
      </c>
      <c r="F1906" s="201" t="n">
        <v>485.24</v>
      </c>
      <c r="G1906" s="201" t="n">
        <v>485.24</v>
      </c>
      <c r="H1906" s="206"/>
      <c r="I1906" s="206"/>
      <c r="J1906" s="206"/>
      <c r="K1906" s="206"/>
      <c r="L1906" s="206"/>
      <c r="M1906" s="206"/>
      <c r="N1906" s="206"/>
      <c r="O1906" s="206"/>
      <c r="P1906" s="206"/>
      <c r="Q1906" s="206"/>
      <c r="R1906" s="206"/>
      <c r="S1906" s="206"/>
      <c r="T1906" s="206"/>
      <c r="U1906" s="206"/>
      <c r="V1906" s="206"/>
      <c r="W1906" s="206"/>
      <c r="X1906" s="206"/>
      <c r="Y1906" s="206"/>
      <c r="Z1906" s="206"/>
    </row>
    <row r="1907" customFormat="false" ht="15" hidden="false" customHeight="false" outlineLevel="0" collapsed="false">
      <c r="A1907" s="198" t="s">
        <v>1040</v>
      </c>
      <c r="B1907" s="199" t="s">
        <v>2545</v>
      </c>
      <c r="C1907" s="198" t="s">
        <v>2546</v>
      </c>
      <c r="D1907" s="199" t="s">
        <v>7</v>
      </c>
      <c r="E1907" s="200" t="n">
        <v>1</v>
      </c>
      <c r="F1907" s="201" t="n">
        <v>61.46</v>
      </c>
      <c r="G1907" s="201" t="n">
        <v>61.46</v>
      </c>
      <c r="H1907" s="206"/>
      <c r="I1907" s="206"/>
      <c r="J1907" s="206"/>
      <c r="K1907" s="206"/>
      <c r="L1907" s="206"/>
      <c r="M1907" s="206"/>
      <c r="N1907" s="206"/>
      <c r="O1907" s="206"/>
      <c r="P1907" s="206"/>
      <c r="Q1907" s="206"/>
      <c r="R1907" s="206"/>
      <c r="S1907" s="206"/>
      <c r="T1907" s="206"/>
      <c r="U1907" s="206"/>
      <c r="V1907" s="206"/>
      <c r="W1907" s="206"/>
      <c r="X1907" s="206"/>
      <c r="Y1907" s="206"/>
      <c r="Z1907" s="206"/>
    </row>
    <row r="1908" customFormat="false" ht="15" hidden="false" customHeight="false" outlineLevel="0" collapsed="false">
      <c r="A1908" s="198" t="s">
        <v>1040</v>
      </c>
      <c r="B1908" s="199" t="s">
        <v>2589</v>
      </c>
      <c r="C1908" s="198" t="s">
        <v>2590</v>
      </c>
      <c r="D1908" s="199" t="s">
        <v>7</v>
      </c>
      <c r="E1908" s="200" t="n">
        <v>1</v>
      </c>
      <c r="F1908" s="201" t="n">
        <v>73.84</v>
      </c>
      <c r="G1908" s="201" t="n">
        <v>73.84</v>
      </c>
      <c r="H1908" s="206"/>
      <c r="I1908" s="206"/>
      <c r="J1908" s="206"/>
      <c r="K1908" s="206"/>
      <c r="L1908" s="206"/>
      <c r="M1908" s="206"/>
      <c r="N1908" s="206"/>
      <c r="O1908" s="206"/>
      <c r="P1908" s="206"/>
      <c r="Q1908" s="206"/>
      <c r="R1908" s="206"/>
      <c r="S1908" s="206"/>
      <c r="T1908" s="206"/>
      <c r="U1908" s="206"/>
      <c r="V1908" s="206"/>
      <c r="W1908" s="206"/>
      <c r="X1908" s="206"/>
      <c r="Y1908" s="206"/>
      <c r="Z1908" s="206"/>
    </row>
    <row r="1909" customFormat="false" ht="15" hidden="false" customHeight="false" outlineLevel="0" collapsed="false">
      <c r="A1909" s="193"/>
      <c r="B1909" s="194"/>
      <c r="C1909" s="193"/>
      <c r="D1909" s="193"/>
      <c r="E1909" s="195"/>
      <c r="F1909" s="196"/>
      <c r="G1909" s="196"/>
      <c r="H1909" s="206"/>
      <c r="I1909" s="206"/>
      <c r="J1909" s="206"/>
      <c r="K1909" s="206"/>
      <c r="L1909" s="206"/>
      <c r="M1909" s="206"/>
      <c r="N1909" s="206"/>
      <c r="O1909" s="206"/>
      <c r="P1909" s="206"/>
      <c r="Q1909" s="206"/>
      <c r="R1909" s="206"/>
      <c r="S1909" s="206"/>
      <c r="T1909" s="206"/>
      <c r="U1909" s="206"/>
      <c r="V1909" s="206"/>
      <c r="W1909" s="206"/>
      <c r="X1909" s="206"/>
      <c r="Y1909" s="206"/>
      <c r="Z1909" s="206"/>
    </row>
    <row r="1910" customFormat="false" ht="15" hidden="false" customHeight="false" outlineLevel="0" collapsed="false">
      <c r="A1910" s="183" t="s">
        <v>2591</v>
      </c>
      <c r="B1910" s="184" t="s">
        <v>1028</v>
      </c>
      <c r="C1910" s="183" t="s">
        <v>1029</v>
      </c>
      <c r="D1910" s="184" t="s">
        <v>1030</v>
      </c>
      <c r="E1910" s="185" t="s">
        <v>1031</v>
      </c>
      <c r="F1910" s="197" t="s">
        <v>1032</v>
      </c>
      <c r="G1910" s="197" t="s">
        <v>1033</v>
      </c>
      <c r="H1910" s="206"/>
      <c r="I1910" s="206"/>
      <c r="J1910" s="206"/>
      <c r="K1910" s="206"/>
      <c r="L1910" s="206"/>
      <c r="M1910" s="206"/>
      <c r="N1910" s="206"/>
      <c r="O1910" s="206"/>
      <c r="P1910" s="206"/>
      <c r="Q1910" s="206"/>
      <c r="R1910" s="206"/>
      <c r="S1910" s="206"/>
      <c r="T1910" s="206"/>
      <c r="U1910" s="206"/>
      <c r="V1910" s="206"/>
      <c r="W1910" s="206"/>
      <c r="X1910" s="206"/>
      <c r="Y1910" s="206"/>
      <c r="Z1910" s="206"/>
    </row>
    <row r="1911" customFormat="false" ht="15" hidden="false" customHeight="false" outlineLevel="0" collapsed="false">
      <c r="A1911" s="189" t="s">
        <v>1034</v>
      </c>
      <c r="B1911" s="190" t="s">
        <v>2592</v>
      </c>
      <c r="C1911" s="189" t="s">
        <v>649</v>
      </c>
      <c r="D1911" s="190" t="s">
        <v>7</v>
      </c>
      <c r="E1911" s="191" t="n">
        <v>1</v>
      </c>
      <c r="F1911" s="192" t="n">
        <v>317.92</v>
      </c>
      <c r="G1911" s="192" t="n">
        <v>317.92</v>
      </c>
      <c r="H1911" s="206"/>
      <c r="I1911" s="206"/>
      <c r="J1911" s="206"/>
      <c r="K1911" s="206"/>
      <c r="L1911" s="206"/>
      <c r="M1911" s="206"/>
      <c r="N1911" s="206"/>
      <c r="O1911" s="206"/>
      <c r="P1911" s="206"/>
      <c r="Q1911" s="206"/>
      <c r="R1911" s="206"/>
      <c r="S1911" s="206"/>
      <c r="T1911" s="206"/>
      <c r="U1911" s="206"/>
      <c r="V1911" s="206"/>
      <c r="W1911" s="206"/>
      <c r="X1911" s="206"/>
      <c r="Y1911" s="206"/>
      <c r="Z1911" s="206"/>
    </row>
    <row r="1912" customFormat="false" ht="15" hidden="false" customHeight="false" outlineLevel="0" collapsed="false">
      <c r="A1912" s="198" t="s">
        <v>1040</v>
      </c>
      <c r="B1912" s="199" t="s">
        <v>1190</v>
      </c>
      <c r="C1912" s="198" t="s">
        <v>1191</v>
      </c>
      <c r="D1912" s="199" t="s">
        <v>1192</v>
      </c>
      <c r="E1912" s="200" t="n">
        <v>0.2037037</v>
      </c>
      <c r="F1912" s="201" t="n">
        <v>17.5</v>
      </c>
      <c r="G1912" s="201" t="n">
        <v>3.56</v>
      </c>
      <c r="H1912" s="206"/>
      <c r="I1912" s="206"/>
      <c r="J1912" s="206"/>
      <c r="K1912" s="206"/>
      <c r="L1912" s="206"/>
      <c r="M1912" s="206"/>
      <c r="N1912" s="206"/>
      <c r="O1912" s="206"/>
      <c r="P1912" s="206"/>
      <c r="Q1912" s="206"/>
      <c r="R1912" s="206"/>
      <c r="S1912" s="206"/>
      <c r="T1912" s="206"/>
      <c r="U1912" s="206"/>
      <c r="V1912" s="206"/>
      <c r="W1912" s="206"/>
      <c r="X1912" s="206"/>
      <c r="Y1912" s="206"/>
      <c r="Z1912" s="206"/>
    </row>
    <row r="1913" customFormat="false" ht="15" hidden="false" customHeight="false" outlineLevel="0" collapsed="false">
      <c r="A1913" s="198" t="s">
        <v>1040</v>
      </c>
      <c r="B1913" s="199" t="s">
        <v>1193</v>
      </c>
      <c r="C1913" s="198" t="s">
        <v>1194</v>
      </c>
      <c r="D1913" s="199" t="s">
        <v>1192</v>
      </c>
      <c r="E1913" s="200" t="n">
        <v>0.4074074</v>
      </c>
      <c r="F1913" s="201" t="n">
        <v>21.81</v>
      </c>
      <c r="G1913" s="201" t="n">
        <v>8.88</v>
      </c>
      <c r="H1913" s="206"/>
      <c r="I1913" s="206"/>
      <c r="J1913" s="206"/>
      <c r="K1913" s="206"/>
      <c r="L1913" s="206"/>
      <c r="M1913" s="206"/>
      <c r="N1913" s="206"/>
      <c r="O1913" s="206"/>
      <c r="P1913" s="206"/>
      <c r="Q1913" s="206"/>
      <c r="R1913" s="206"/>
      <c r="S1913" s="206"/>
      <c r="T1913" s="206"/>
      <c r="U1913" s="206"/>
      <c r="V1913" s="206"/>
      <c r="W1913" s="206"/>
      <c r="X1913" s="206"/>
      <c r="Y1913" s="206"/>
      <c r="Z1913" s="206"/>
    </row>
    <row r="1914" customFormat="false" ht="15" hidden="false" customHeight="false" outlineLevel="0" collapsed="false">
      <c r="A1914" s="202" t="s">
        <v>1043</v>
      </c>
      <c r="B1914" s="203" t="s">
        <v>2593</v>
      </c>
      <c r="C1914" s="202" t="s">
        <v>2594</v>
      </c>
      <c r="D1914" s="203" t="s">
        <v>1199</v>
      </c>
      <c r="E1914" s="204" t="n">
        <v>1</v>
      </c>
      <c r="F1914" s="205" t="n">
        <v>0.19</v>
      </c>
      <c r="G1914" s="205" t="n">
        <v>0.05</v>
      </c>
      <c r="H1914" s="206"/>
      <c r="I1914" s="206"/>
      <c r="J1914" s="206"/>
      <c r="K1914" s="206"/>
      <c r="L1914" s="206"/>
      <c r="M1914" s="206"/>
      <c r="N1914" s="206"/>
      <c r="O1914" s="206"/>
      <c r="P1914" s="206"/>
      <c r="Q1914" s="206"/>
      <c r="R1914" s="206"/>
      <c r="S1914" s="206"/>
      <c r="T1914" s="206"/>
      <c r="U1914" s="206"/>
      <c r="V1914" s="206"/>
      <c r="W1914" s="206"/>
      <c r="X1914" s="206"/>
      <c r="Y1914" s="206"/>
      <c r="Z1914" s="206"/>
    </row>
    <row r="1915" customFormat="false" ht="15" hidden="false" customHeight="false" outlineLevel="0" collapsed="false">
      <c r="A1915" s="202" t="s">
        <v>1043</v>
      </c>
      <c r="B1915" s="203" t="s">
        <v>2017</v>
      </c>
      <c r="C1915" s="202" t="s">
        <v>2018</v>
      </c>
      <c r="D1915" s="203" t="s">
        <v>1483</v>
      </c>
      <c r="E1915" s="204" t="n">
        <v>0.28</v>
      </c>
      <c r="F1915" s="205" t="n">
        <v>35.24</v>
      </c>
      <c r="G1915" s="205" t="n">
        <v>35.24</v>
      </c>
      <c r="H1915" s="206"/>
      <c r="I1915" s="206"/>
      <c r="J1915" s="206"/>
      <c r="K1915" s="206"/>
      <c r="L1915" s="206"/>
      <c r="M1915" s="206"/>
      <c r="N1915" s="206"/>
      <c r="O1915" s="206"/>
      <c r="P1915" s="206"/>
      <c r="Q1915" s="206"/>
      <c r="R1915" s="206"/>
      <c r="S1915" s="206"/>
      <c r="T1915" s="206"/>
      <c r="U1915" s="206"/>
      <c r="V1915" s="206"/>
      <c r="W1915" s="206"/>
      <c r="X1915" s="206"/>
      <c r="Y1915" s="206"/>
      <c r="Z1915" s="206"/>
    </row>
    <row r="1916" customFormat="false" ht="15" hidden="false" customHeight="false" outlineLevel="0" collapsed="false">
      <c r="A1916" s="202" t="s">
        <v>1043</v>
      </c>
      <c r="B1916" s="203" t="s">
        <v>2595</v>
      </c>
      <c r="C1916" s="202" t="s">
        <v>2596</v>
      </c>
      <c r="D1916" s="203" t="s">
        <v>1199</v>
      </c>
      <c r="E1916" s="204" t="n">
        <v>1</v>
      </c>
      <c r="F1916" s="205" t="n">
        <v>270.19</v>
      </c>
      <c r="G1916" s="205" t="n">
        <v>270.19</v>
      </c>
      <c r="H1916" s="206"/>
      <c r="I1916" s="206"/>
      <c r="J1916" s="206"/>
      <c r="K1916" s="206"/>
      <c r="L1916" s="206"/>
      <c r="M1916" s="206"/>
      <c r="N1916" s="206"/>
      <c r="O1916" s="206"/>
      <c r="P1916" s="206"/>
      <c r="Q1916" s="206"/>
      <c r="R1916" s="206"/>
      <c r="S1916" s="206"/>
      <c r="T1916" s="206"/>
      <c r="U1916" s="206"/>
      <c r="V1916" s="206"/>
      <c r="W1916" s="206"/>
      <c r="X1916" s="206"/>
      <c r="Y1916" s="206"/>
      <c r="Z1916" s="206"/>
    </row>
    <row r="1917" customFormat="false" ht="15" hidden="false" customHeight="false" outlineLevel="0" collapsed="false">
      <c r="A1917" s="193"/>
      <c r="B1917" s="194"/>
      <c r="C1917" s="193"/>
      <c r="D1917" s="193"/>
      <c r="E1917" s="195"/>
      <c r="F1917" s="196"/>
      <c r="G1917" s="196"/>
      <c r="H1917" s="206"/>
      <c r="I1917" s="206"/>
      <c r="J1917" s="206"/>
      <c r="K1917" s="206"/>
      <c r="L1917" s="206"/>
      <c r="M1917" s="206"/>
      <c r="N1917" s="206"/>
      <c r="O1917" s="206"/>
      <c r="P1917" s="206"/>
      <c r="Q1917" s="206"/>
      <c r="R1917" s="206"/>
      <c r="S1917" s="206"/>
      <c r="T1917" s="206"/>
      <c r="U1917" s="206"/>
      <c r="V1917" s="206"/>
      <c r="W1917" s="206"/>
      <c r="X1917" s="206"/>
      <c r="Y1917" s="206"/>
      <c r="Z1917" s="206"/>
    </row>
    <row r="1918" customFormat="false" ht="15" hidden="false" customHeight="false" outlineLevel="0" collapsed="false">
      <c r="A1918" s="183" t="s">
        <v>2597</v>
      </c>
      <c r="B1918" s="184" t="s">
        <v>1028</v>
      </c>
      <c r="C1918" s="183" t="s">
        <v>1029</v>
      </c>
      <c r="D1918" s="184" t="s">
        <v>1030</v>
      </c>
      <c r="E1918" s="185" t="s">
        <v>1031</v>
      </c>
      <c r="F1918" s="197" t="s">
        <v>1032</v>
      </c>
      <c r="G1918" s="197" t="s">
        <v>1033</v>
      </c>
      <c r="H1918" s="206"/>
      <c r="I1918" s="206"/>
      <c r="J1918" s="206"/>
      <c r="K1918" s="206"/>
      <c r="L1918" s="206"/>
      <c r="M1918" s="206"/>
      <c r="N1918" s="206"/>
      <c r="O1918" s="206"/>
      <c r="P1918" s="206"/>
      <c r="Q1918" s="206"/>
      <c r="R1918" s="206"/>
      <c r="S1918" s="206"/>
      <c r="T1918" s="206"/>
      <c r="U1918" s="206"/>
      <c r="V1918" s="206"/>
      <c r="W1918" s="206"/>
      <c r="X1918" s="206"/>
      <c r="Y1918" s="206"/>
      <c r="Z1918" s="206"/>
    </row>
    <row r="1919" customFormat="false" ht="15" hidden="false" customHeight="false" outlineLevel="0" collapsed="false">
      <c r="A1919" s="189" t="s">
        <v>1034</v>
      </c>
      <c r="B1919" s="190" t="s">
        <v>2551</v>
      </c>
      <c r="C1919" s="189" t="s">
        <v>2552</v>
      </c>
      <c r="D1919" s="190" t="s">
        <v>7</v>
      </c>
      <c r="E1919" s="191" t="n">
        <v>1</v>
      </c>
      <c r="F1919" s="192" t="n">
        <v>107.23</v>
      </c>
      <c r="G1919" s="192" t="n">
        <v>107.23</v>
      </c>
      <c r="H1919" s="206"/>
      <c r="I1919" s="206"/>
      <c r="J1919" s="206"/>
      <c r="K1919" s="206"/>
      <c r="L1919" s="206"/>
      <c r="M1919" s="206"/>
      <c r="N1919" s="206"/>
      <c r="O1919" s="206"/>
      <c r="P1919" s="206"/>
      <c r="Q1919" s="206"/>
      <c r="R1919" s="206"/>
      <c r="S1919" s="206"/>
      <c r="T1919" s="206"/>
      <c r="U1919" s="206"/>
      <c r="V1919" s="206"/>
      <c r="W1919" s="206"/>
      <c r="X1919" s="206"/>
      <c r="Y1919" s="206"/>
      <c r="Z1919" s="206"/>
    </row>
    <row r="1920" customFormat="false" ht="15" hidden="false" customHeight="false" outlineLevel="0" collapsed="false">
      <c r="A1920" s="198" t="s">
        <v>1040</v>
      </c>
      <c r="B1920" s="199" t="s">
        <v>1812</v>
      </c>
      <c r="C1920" s="198" t="s">
        <v>1813</v>
      </c>
      <c r="D1920" s="199" t="s">
        <v>25</v>
      </c>
      <c r="E1920" s="200" t="n">
        <v>0.096</v>
      </c>
      <c r="F1920" s="201" t="n">
        <v>21.76</v>
      </c>
      <c r="G1920" s="201" t="n">
        <v>2.08</v>
      </c>
      <c r="H1920" s="206"/>
      <c r="I1920" s="206"/>
      <c r="J1920" s="206"/>
      <c r="K1920" s="206"/>
      <c r="L1920" s="206"/>
      <c r="M1920" s="206"/>
      <c r="N1920" s="206"/>
      <c r="O1920" s="206"/>
      <c r="P1920" s="206"/>
      <c r="Q1920" s="206"/>
      <c r="R1920" s="206"/>
      <c r="S1920" s="206"/>
      <c r="T1920" s="206"/>
      <c r="U1920" s="206"/>
      <c r="V1920" s="206"/>
      <c r="W1920" s="206"/>
      <c r="X1920" s="206"/>
      <c r="Y1920" s="206"/>
      <c r="Z1920" s="206"/>
    </row>
    <row r="1921" customFormat="false" ht="15" hidden="false" customHeight="false" outlineLevel="0" collapsed="false">
      <c r="A1921" s="198" t="s">
        <v>1040</v>
      </c>
      <c r="B1921" s="199" t="s">
        <v>1274</v>
      </c>
      <c r="C1921" s="198" t="s">
        <v>1249</v>
      </c>
      <c r="D1921" s="199" t="s">
        <v>25</v>
      </c>
      <c r="E1921" s="200" t="n">
        <v>0.0303</v>
      </c>
      <c r="F1921" s="201" t="n">
        <v>16.21</v>
      </c>
      <c r="G1921" s="201" t="n">
        <v>0.49</v>
      </c>
      <c r="H1921" s="206"/>
      <c r="I1921" s="206"/>
      <c r="J1921" s="206"/>
      <c r="K1921" s="206"/>
      <c r="L1921" s="206"/>
      <c r="M1921" s="206"/>
      <c r="N1921" s="206"/>
      <c r="O1921" s="206"/>
      <c r="P1921" s="206"/>
      <c r="Q1921" s="206"/>
      <c r="R1921" s="206"/>
      <c r="S1921" s="206"/>
      <c r="T1921" s="206"/>
      <c r="U1921" s="206"/>
      <c r="V1921" s="206"/>
      <c r="W1921" s="206"/>
      <c r="X1921" s="206"/>
      <c r="Y1921" s="206"/>
      <c r="Z1921" s="206"/>
    </row>
    <row r="1922" customFormat="false" ht="15" hidden="false" customHeight="false" outlineLevel="0" collapsed="false">
      <c r="A1922" s="202" t="s">
        <v>1043</v>
      </c>
      <c r="B1922" s="203" t="s">
        <v>2258</v>
      </c>
      <c r="C1922" s="202" t="s">
        <v>2259</v>
      </c>
      <c r="D1922" s="203" t="s">
        <v>7</v>
      </c>
      <c r="E1922" s="204" t="n">
        <v>0.021</v>
      </c>
      <c r="F1922" s="205" t="n">
        <v>3.85</v>
      </c>
      <c r="G1922" s="205" t="n">
        <v>0.08</v>
      </c>
      <c r="H1922" s="206"/>
      <c r="I1922" s="206"/>
      <c r="J1922" s="206"/>
      <c r="K1922" s="206"/>
      <c r="L1922" s="206"/>
      <c r="M1922" s="206"/>
      <c r="N1922" s="206"/>
      <c r="O1922" s="206"/>
      <c r="P1922" s="206"/>
      <c r="Q1922" s="206"/>
      <c r="R1922" s="206"/>
      <c r="S1922" s="206"/>
      <c r="T1922" s="206"/>
      <c r="U1922" s="206"/>
      <c r="V1922" s="206"/>
      <c r="W1922" s="206"/>
      <c r="X1922" s="206"/>
      <c r="Y1922" s="206"/>
      <c r="Z1922" s="206"/>
    </row>
    <row r="1923" customFormat="false" ht="15" hidden="false" customHeight="false" outlineLevel="0" collapsed="false">
      <c r="A1923" s="202" t="s">
        <v>1043</v>
      </c>
      <c r="B1923" s="203" t="s">
        <v>2598</v>
      </c>
      <c r="C1923" s="202" t="s">
        <v>2599</v>
      </c>
      <c r="D1923" s="203" t="s">
        <v>7</v>
      </c>
      <c r="E1923" s="204" t="n">
        <v>1</v>
      </c>
      <c r="F1923" s="205" t="n">
        <v>104.58</v>
      </c>
      <c r="G1923" s="205" t="n">
        <v>104.58</v>
      </c>
      <c r="H1923" s="206"/>
      <c r="I1923" s="206"/>
      <c r="J1923" s="206"/>
      <c r="K1923" s="206"/>
      <c r="L1923" s="206"/>
      <c r="M1923" s="206"/>
      <c r="N1923" s="206"/>
      <c r="O1923" s="206"/>
      <c r="P1923" s="206"/>
      <c r="Q1923" s="206"/>
      <c r="R1923" s="206"/>
      <c r="S1923" s="206"/>
      <c r="T1923" s="206"/>
      <c r="U1923" s="206"/>
      <c r="V1923" s="206"/>
      <c r="W1923" s="206"/>
      <c r="X1923" s="206"/>
      <c r="Y1923" s="206"/>
      <c r="Z1923" s="206"/>
    </row>
    <row r="1924" customFormat="false" ht="15" hidden="false" customHeight="false" outlineLevel="0" collapsed="false">
      <c r="A1924" s="193"/>
      <c r="B1924" s="194"/>
      <c r="C1924" s="193"/>
      <c r="D1924" s="193"/>
      <c r="E1924" s="195"/>
      <c r="F1924" s="196"/>
      <c r="G1924" s="196"/>
      <c r="H1924" s="206"/>
      <c r="I1924" s="206"/>
      <c r="J1924" s="206"/>
      <c r="K1924" s="206"/>
      <c r="L1924" s="206"/>
      <c r="M1924" s="206"/>
      <c r="N1924" s="206"/>
      <c r="O1924" s="206"/>
      <c r="P1924" s="206"/>
      <c r="Q1924" s="206"/>
      <c r="R1924" s="206"/>
      <c r="S1924" s="206"/>
      <c r="T1924" s="206"/>
      <c r="U1924" s="206"/>
      <c r="V1924" s="206"/>
      <c r="W1924" s="206"/>
      <c r="X1924" s="206"/>
      <c r="Y1924" s="206"/>
      <c r="Z1924" s="206"/>
    </row>
    <row r="1925" customFormat="false" ht="15" hidden="false" customHeight="false" outlineLevel="0" collapsed="false">
      <c r="A1925" s="183" t="s">
        <v>2600</v>
      </c>
      <c r="B1925" s="184" t="s">
        <v>1028</v>
      </c>
      <c r="C1925" s="183" t="s">
        <v>1029</v>
      </c>
      <c r="D1925" s="184" t="s">
        <v>1030</v>
      </c>
      <c r="E1925" s="185" t="s">
        <v>1031</v>
      </c>
      <c r="F1925" s="197" t="s">
        <v>1032</v>
      </c>
      <c r="G1925" s="197" t="s">
        <v>1033</v>
      </c>
      <c r="H1925" s="206"/>
      <c r="I1925" s="206"/>
      <c r="J1925" s="206"/>
      <c r="K1925" s="206"/>
      <c r="L1925" s="206"/>
      <c r="M1925" s="206"/>
      <c r="N1925" s="206"/>
      <c r="O1925" s="206"/>
      <c r="P1925" s="206"/>
      <c r="Q1925" s="206"/>
      <c r="R1925" s="206"/>
      <c r="S1925" s="206"/>
      <c r="T1925" s="206"/>
      <c r="U1925" s="206"/>
      <c r="V1925" s="206"/>
      <c r="W1925" s="206"/>
      <c r="X1925" s="206"/>
      <c r="Y1925" s="206"/>
      <c r="Z1925" s="206"/>
    </row>
    <row r="1926" customFormat="false" ht="15" hidden="false" customHeight="false" outlineLevel="0" collapsed="false">
      <c r="A1926" s="189" t="s">
        <v>1034</v>
      </c>
      <c r="B1926" s="190" t="s">
        <v>2601</v>
      </c>
      <c r="C1926" s="189" t="s">
        <v>2602</v>
      </c>
      <c r="D1926" s="190" t="s">
        <v>7</v>
      </c>
      <c r="E1926" s="191" t="n">
        <v>1</v>
      </c>
      <c r="F1926" s="192" t="n">
        <v>95.85</v>
      </c>
      <c r="G1926" s="192" t="n">
        <v>95.85</v>
      </c>
      <c r="H1926" s="206"/>
      <c r="I1926" s="206"/>
      <c r="J1926" s="206"/>
      <c r="K1926" s="206"/>
      <c r="L1926" s="206"/>
      <c r="M1926" s="206"/>
      <c r="N1926" s="206"/>
      <c r="O1926" s="206"/>
      <c r="P1926" s="206"/>
      <c r="Q1926" s="206"/>
      <c r="R1926" s="206"/>
      <c r="S1926" s="206"/>
      <c r="T1926" s="206"/>
      <c r="U1926" s="206"/>
      <c r="V1926" s="206"/>
      <c r="W1926" s="206"/>
      <c r="X1926" s="206"/>
      <c r="Y1926" s="206"/>
      <c r="Z1926" s="206"/>
    </row>
    <row r="1927" customFormat="false" ht="15" hidden="false" customHeight="false" outlineLevel="0" collapsed="false">
      <c r="A1927" s="198" t="s">
        <v>1040</v>
      </c>
      <c r="B1927" s="199" t="s">
        <v>1812</v>
      </c>
      <c r="C1927" s="198" t="s">
        <v>1813</v>
      </c>
      <c r="D1927" s="199" t="s">
        <v>25</v>
      </c>
      <c r="E1927" s="200" t="n">
        <v>0.1164</v>
      </c>
      <c r="F1927" s="201" t="n">
        <v>16.21</v>
      </c>
      <c r="G1927" s="201" t="n">
        <v>0.59</v>
      </c>
      <c r="H1927" s="206"/>
      <c r="I1927" s="206"/>
      <c r="J1927" s="206"/>
      <c r="K1927" s="206"/>
      <c r="L1927" s="206"/>
      <c r="M1927" s="206"/>
      <c r="N1927" s="206"/>
      <c r="O1927" s="206"/>
      <c r="P1927" s="206"/>
      <c r="Q1927" s="206"/>
      <c r="R1927" s="206"/>
      <c r="S1927" s="206"/>
      <c r="T1927" s="206"/>
      <c r="U1927" s="206"/>
      <c r="V1927" s="206"/>
      <c r="W1927" s="206"/>
      <c r="X1927" s="206"/>
      <c r="Y1927" s="206"/>
      <c r="Z1927" s="206"/>
    </row>
    <row r="1928" customFormat="false" ht="15" hidden="false" customHeight="false" outlineLevel="0" collapsed="false">
      <c r="A1928" s="198" t="s">
        <v>1040</v>
      </c>
      <c r="B1928" s="199" t="s">
        <v>1274</v>
      </c>
      <c r="C1928" s="198" t="s">
        <v>1249</v>
      </c>
      <c r="D1928" s="199" t="s">
        <v>25</v>
      </c>
      <c r="E1928" s="200" t="n">
        <v>0.0367</v>
      </c>
      <c r="F1928" s="201" t="n">
        <v>21.76</v>
      </c>
      <c r="G1928" s="201" t="n">
        <v>2.53</v>
      </c>
      <c r="H1928" s="206"/>
      <c r="I1928" s="206"/>
      <c r="J1928" s="206"/>
      <c r="K1928" s="206"/>
      <c r="L1928" s="206"/>
      <c r="M1928" s="206"/>
      <c r="N1928" s="206"/>
      <c r="O1928" s="206"/>
      <c r="P1928" s="206"/>
      <c r="Q1928" s="206"/>
      <c r="R1928" s="206"/>
      <c r="S1928" s="206"/>
      <c r="T1928" s="206"/>
      <c r="U1928" s="206"/>
      <c r="V1928" s="206"/>
      <c r="W1928" s="206"/>
      <c r="X1928" s="206"/>
      <c r="Y1928" s="206"/>
      <c r="Z1928" s="206"/>
    </row>
    <row r="1929" customFormat="false" ht="15" hidden="false" customHeight="false" outlineLevel="0" collapsed="false">
      <c r="A1929" s="202" t="s">
        <v>1043</v>
      </c>
      <c r="B1929" s="203" t="s">
        <v>2258</v>
      </c>
      <c r="C1929" s="202" t="s">
        <v>2259</v>
      </c>
      <c r="D1929" s="203" t="s">
        <v>7</v>
      </c>
      <c r="E1929" s="204" t="n">
        <v>0.021</v>
      </c>
      <c r="F1929" s="205" t="n">
        <v>3.85</v>
      </c>
      <c r="G1929" s="205" t="n">
        <v>0.08</v>
      </c>
      <c r="H1929" s="206"/>
      <c r="I1929" s="206"/>
      <c r="J1929" s="206"/>
      <c r="K1929" s="206"/>
      <c r="L1929" s="206"/>
      <c r="M1929" s="206"/>
      <c r="N1929" s="206"/>
      <c r="O1929" s="206"/>
      <c r="P1929" s="206"/>
      <c r="Q1929" s="206"/>
      <c r="R1929" s="206"/>
      <c r="S1929" s="206"/>
      <c r="T1929" s="206"/>
      <c r="U1929" s="206"/>
      <c r="V1929" s="206"/>
      <c r="W1929" s="206"/>
      <c r="X1929" s="206"/>
      <c r="Y1929" s="206"/>
      <c r="Z1929" s="206"/>
    </row>
    <row r="1930" customFormat="false" ht="15" hidden="false" customHeight="false" outlineLevel="0" collapsed="false">
      <c r="A1930" s="202" t="s">
        <v>1043</v>
      </c>
      <c r="B1930" s="203" t="s">
        <v>2603</v>
      </c>
      <c r="C1930" s="202" t="s">
        <v>2604</v>
      </c>
      <c r="D1930" s="203" t="s">
        <v>7</v>
      </c>
      <c r="E1930" s="204" t="n">
        <v>1</v>
      </c>
      <c r="F1930" s="205" t="n">
        <v>92.65</v>
      </c>
      <c r="G1930" s="205" t="n">
        <v>92.65</v>
      </c>
      <c r="H1930" s="206"/>
      <c r="I1930" s="206"/>
      <c r="J1930" s="206"/>
      <c r="K1930" s="206"/>
      <c r="L1930" s="206"/>
      <c r="M1930" s="206"/>
      <c r="N1930" s="206"/>
      <c r="O1930" s="206"/>
      <c r="P1930" s="206"/>
      <c r="Q1930" s="206"/>
      <c r="R1930" s="206"/>
      <c r="S1930" s="206"/>
      <c r="T1930" s="206"/>
      <c r="U1930" s="206"/>
      <c r="V1930" s="206"/>
      <c r="W1930" s="206"/>
      <c r="X1930" s="206"/>
      <c r="Y1930" s="206"/>
      <c r="Z1930" s="206"/>
    </row>
    <row r="1931" customFormat="false" ht="15" hidden="false" customHeight="false" outlineLevel="0" collapsed="false">
      <c r="A1931" s="193"/>
      <c r="B1931" s="194"/>
      <c r="C1931" s="193"/>
      <c r="D1931" s="193"/>
      <c r="E1931" s="195"/>
      <c r="F1931" s="196"/>
      <c r="G1931" s="196"/>
      <c r="H1931" s="206"/>
      <c r="I1931" s="206"/>
      <c r="J1931" s="206"/>
      <c r="K1931" s="206"/>
      <c r="L1931" s="206"/>
      <c r="M1931" s="206"/>
      <c r="N1931" s="206"/>
      <c r="O1931" s="206"/>
      <c r="P1931" s="206"/>
      <c r="Q1931" s="206"/>
      <c r="R1931" s="206"/>
      <c r="S1931" s="206"/>
      <c r="T1931" s="206"/>
      <c r="U1931" s="206"/>
      <c r="V1931" s="206"/>
      <c r="W1931" s="206"/>
      <c r="X1931" s="206"/>
      <c r="Y1931" s="206"/>
      <c r="Z1931" s="206"/>
    </row>
    <row r="1932" customFormat="false" ht="15" hidden="false" customHeight="false" outlineLevel="0" collapsed="false">
      <c r="A1932" s="183" t="s">
        <v>2605</v>
      </c>
      <c r="B1932" s="184" t="s">
        <v>1028</v>
      </c>
      <c r="C1932" s="183" t="s">
        <v>1029</v>
      </c>
      <c r="D1932" s="184" t="s">
        <v>1030</v>
      </c>
      <c r="E1932" s="185" t="s">
        <v>1031</v>
      </c>
      <c r="F1932" s="197" t="s">
        <v>1032</v>
      </c>
      <c r="G1932" s="197" t="s">
        <v>1033</v>
      </c>
      <c r="H1932" s="206"/>
      <c r="I1932" s="206"/>
      <c r="J1932" s="206"/>
      <c r="K1932" s="206"/>
      <c r="L1932" s="206"/>
      <c r="M1932" s="206"/>
      <c r="N1932" s="206"/>
      <c r="O1932" s="206"/>
      <c r="P1932" s="206"/>
      <c r="Q1932" s="206"/>
      <c r="R1932" s="206"/>
      <c r="S1932" s="206"/>
      <c r="T1932" s="206"/>
      <c r="U1932" s="206"/>
      <c r="V1932" s="206"/>
      <c r="W1932" s="206"/>
      <c r="X1932" s="206"/>
      <c r="Y1932" s="206"/>
      <c r="Z1932" s="206"/>
    </row>
    <row r="1933" customFormat="false" ht="15" hidden="false" customHeight="false" outlineLevel="0" collapsed="false">
      <c r="A1933" s="189" t="s">
        <v>1034</v>
      </c>
      <c r="B1933" s="190" t="s">
        <v>2589</v>
      </c>
      <c r="C1933" s="189" t="s">
        <v>2590</v>
      </c>
      <c r="D1933" s="190" t="s">
        <v>7</v>
      </c>
      <c r="E1933" s="191" t="n">
        <v>1</v>
      </c>
      <c r="F1933" s="192" t="n">
        <v>73.84</v>
      </c>
      <c r="G1933" s="192" t="n">
        <v>73.84</v>
      </c>
      <c r="H1933" s="206"/>
      <c r="I1933" s="206"/>
      <c r="J1933" s="206"/>
      <c r="K1933" s="206"/>
      <c r="L1933" s="206"/>
      <c r="M1933" s="206"/>
      <c r="N1933" s="206"/>
      <c r="O1933" s="206"/>
      <c r="P1933" s="206"/>
      <c r="Q1933" s="206"/>
      <c r="R1933" s="206"/>
      <c r="S1933" s="206"/>
      <c r="T1933" s="206"/>
      <c r="U1933" s="206"/>
      <c r="V1933" s="206"/>
      <c r="W1933" s="206"/>
      <c r="X1933" s="206"/>
      <c r="Y1933" s="206"/>
      <c r="Z1933" s="206"/>
    </row>
    <row r="1934" customFormat="false" ht="15" hidden="false" customHeight="false" outlineLevel="0" collapsed="false">
      <c r="A1934" s="198" t="s">
        <v>1040</v>
      </c>
      <c r="B1934" s="199" t="s">
        <v>1812</v>
      </c>
      <c r="C1934" s="198" t="s">
        <v>1813</v>
      </c>
      <c r="D1934" s="199" t="s">
        <v>25</v>
      </c>
      <c r="E1934" s="200" t="n">
        <v>0.1525</v>
      </c>
      <c r="F1934" s="201" t="n">
        <v>21.76</v>
      </c>
      <c r="G1934" s="201" t="n">
        <v>3.31</v>
      </c>
      <c r="H1934" s="206"/>
      <c r="I1934" s="206"/>
      <c r="J1934" s="206"/>
      <c r="K1934" s="206"/>
      <c r="L1934" s="206"/>
      <c r="M1934" s="206"/>
      <c r="N1934" s="206"/>
      <c r="O1934" s="206"/>
      <c r="P1934" s="206"/>
      <c r="Q1934" s="206"/>
      <c r="R1934" s="206"/>
      <c r="S1934" s="206"/>
      <c r="T1934" s="206"/>
      <c r="U1934" s="206"/>
      <c r="V1934" s="206"/>
      <c r="W1934" s="206"/>
      <c r="X1934" s="206"/>
      <c r="Y1934" s="206"/>
      <c r="Z1934" s="206"/>
    </row>
    <row r="1935" customFormat="false" ht="15" hidden="false" customHeight="false" outlineLevel="0" collapsed="false">
      <c r="A1935" s="198" t="s">
        <v>1040</v>
      </c>
      <c r="B1935" s="199" t="s">
        <v>1274</v>
      </c>
      <c r="C1935" s="198" t="s">
        <v>1249</v>
      </c>
      <c r="D1935" s="199" t="s">
        <v>25</v>
      </c>
      <c r="E1935" s="200" t="n">
        <v>0.0481</v>
      </c>
      <c r="F1935" s="201" t="n">
        <v>16.21</v>
      </c>
      <c r="G1935" s="201" t="n">
        <v>0.77</v>
      </c>
      <c r="H1935" s="206"/>
      <c r="I1935" s="206"/>
      <c r="J1935" s="206"/>
      <c r="K1935" s="206"/>
      <c r="L1935" s="206"/>
      <c r="M1935" s="206"/>
      <c r="N1935" s="206"/>
      <c r="O1935" s="206"/>
      <c r="P1935" s="206"/>
      <c r="Q1935" s="206"/>
      <c r="R1935" s="206"/>
      <c r="S1935" s="206"/>
      <c r="T1935" s="206"/>
      <c r="U1935" s="206"/>
      <c r="V1935" s="206"/>
      <c r="W1935" s="206"/>
      <c r="X1935" s="206"/>
      <c r="Y1935" s="206"/>
      <c r="Z1935" s="206"/>
    </row>
    <row r="1936" customFormat="false" ht="15" hidden="false" customHeight="false" outlineLevel="0" collapsed="false">
      <c r="A1936" s="202" t="s">
        <v>1043</v>
      </c>
      <c r="B1936" s="203" t="s">
        <v>2258</v>
      </c>
      <c r="C1936" s="202" t="s">
        <v>2259</v>
      </c>
      <c r="D1936" s="203" t="s">
        <v>7</v>
      </c>
      <c r="E1936" s="204" t="n">
        <v>0.021</v>
      </c>
      <c r="F1936" s="205" t="n">
        <v>3.85</v>
      </c>
      <c r="G1936" s="205" t="n">
        <v>0.08</v>
      </c>
      <c r="H1936" s="206"/>
      <c r="I1936" s="206"/>
      <c r="J1936" s="206"/>
      <c r="K1936" s="206"/>
      <c r="L1936" s="206"/>
      <c r="M1936" s="206"/>
      <c r="N1936" s="206"/>
      <c r="O1936" s="206"/>
      <c r="P1936" s="206"/>
      <c r="Q1936" s="206"/>
      <c r="R1936" s="206"/>
      <c r="S1936" s="206"/>
      <c r="T1936" s="206"/>
      <c r="U1936" s="206"/>
      <c r="V1936" s="206"/>
      <c r="W1936" s="206"/>
      <c r="X1936" s="206"/>
      <c r="Y1936" s="206"/>
      <c r="Z1936" s="206"/>
    </row>
    <row r="1937" customFormat="false" ht="15" hidden="false" customHeight="false" outlineLevel="0" collapsed="false">
      <c r="A1937" s="202" t="s">
        <v>1043</v>
      </c>
      <c r="B1937" s="203" t="s">
        <v>2606</v>
      </c>
      <c r="C1937" s="202" t="s">
        <v>2607</v>
      </c>
      <c r="D1937" s="203" t="s">
        <v>7</v>
      </c>
      <c r="E1937" s="204" t="n">
        <v>1</v>
      </c>
      <c r="F1937" s="205" t="n">
        <v>69.68</v>
      </c>
      <c r="G1937" s="205" t="n">
        <v>69.68</v>
      </c>
      <c r="H1937" s="206"/>
      <c r="I1937" s="206"/>
      <c r="J1937" s="206"/>
      <c r="K1937" s="206"/>
      <c r="L1937" s="206"/>
      <c r="M1937" s="206"/>
      <c r="N1937" s="206"/>
      <c r="O1937" s="206"/>
      <c r="P1937" s="206"/>
      <c r="Q1937" s="206"/>
      <c r="R1937" s="206"/>
      <c r="S1937" s="206"/>
      <c r="T1937" s="206"/>
      <c r="U1937" s="206"/>
      <c r="V1937" s="206"/>
      <c r="W1937" s="206"/>
      <c r="X1937" s="206"/>
      <c r="Y1937" s="206"/>
      <c r="Z1937" s="206"/>
    </row>
    <row r="1938" customFormat="false" ht="15" hidden="false" customHeight="false" outlineLevel="0" collapsed="false">
      <c r="A1938" s="193"/>
      <c r="B1938" s="194"/>
      <c r="C1938" s="193"/>
      <c r="D1938" s="193"/>
      <c r="E1938" s="195"/>
      <c r="F1938" s="196"/>
      <c r="G1938" s="196"/>
      <c r="H1938" s="206"/>
      <c r="I1938" s="206"/>
      <c r="J1938" s="206"/>
      <c r="K1938" s="206"/>
      <c r="L1938" s="206"/>
      <c r="M1938" s="206"/>
      <c r="N1938" s="206"/>
      <c r="O1938" s="206"/>
      <c r="P1938" s="206"/>
      <c r="Q1938" s="206"/>
      <c r="R1938" s="206"/>
      <c r="S1938" s="206"/>
      <c r="T1938" s="206"/>
      <c r="U1938" s="206"/>
      <c r="V1938" s="206"/>
      <c r="W1938" s="206"/>
      <c r="X1938" s="206"/>
      <c r="Y1938" s="206"/>
      <c r="Z1938" s="206"/>
    </row>
    <row r="1939" customFormat="false" ht="15" hidden="false" customHeight="false" outlineLevel="0" collapsed="false">
      <c r="A1939" s="183" t="s">
        <v>2608</v>
      </c>
      <c r="B1939" s="184" t="s">
        <v>1028</v>
      </c>
      <c r="C1939" s="183" t="s">
        <v>1029</v>
      </c>
      <c r="D1939" s="184" t="s">
        <v>1030</v>
      </c>
      <c r="E1939" s="185" t="s">
        <v>1031</v>
      </c>
      <c r="F1939" s="197" t="s">
        <v>1032</v>
      </c>
      <c r="G1939" s="197" t="s">
        <v>1033</v>
      </c>
      <c r="H1939" s="206"/>
      <c r="I1939" s="206"/>
      <c r="J1939" s="206"/>
      <c r="K1939" s="206"/>
      <c r="L1939" s="206"/>
      <c r="M1939" s="206"/>
      <c r="N1939" s="206"/>
      <c r="O1939" s="206"/>
      <c r="P1939" s="206"/>
      <c r="Q1939" s="206"/>
      <c r="R1939" s="206"/>
      <c r="S1939" s="206"/>
      <c r="T1939" s="206"/>
      <c r="U1939" s="206"/>
      <c r="V1939" s="206"/>
      <c r="W1939" s="206"/>
      <c r="X1939" s="206"/>
      <c r="Y1939" s="206"/>
      <c r="Z1939" s="206"/>
    </row>
    <row r="1940" customFormat="false" ht="15" hidden="false" customHeight="false" outlineLevel="0" collapsed="false">
      <c r="A1940" s="189" t="s">
        <v>1034</v>
      </c>
      <c r="B1940" s="190" t="s">
        <v>2609</v>
      </c>
      <c r="C1940" s="189" t="s">
        <v>659</v>
      </c>
      <c r="D1940" s="190" t="s">
        <v>1202</v>
      </c>
      <c r="E1940" s="191" t="n">
        <v>1</v>
      </c>
      <c r="F1940" s="192" t="n">
        <v>1219.59</v>
      </c>
      <c r="G1940" s="192" t="n">
        <v>1219.59</v>
      </c>
      <c r="H1940" s="206"/>
      <c r="I1940" s="206"/>
      <c r="J1940" s="206"/>
      <c r="K1940" s="206"/>
      <c r="L1940" s="206"/>
      <c r="M1940" s="206"/>
      <c r="N1940" s="206"/>
      <c r="O1940" s="206"/>
      <c r="P1940" s="206"/>
      <c r="Q1940" s="206"/>
      <c r="R1940" s="206"/>
      <c r="S1940" s="206"/>
      <c r="T1940" s="206"/>
      <c r="U1940" s="206"/>
      <c r="V1940" s="206"/>
      <c r="W1940" s="206"/>
      <c r="X1940" s="206"/>
      <c r="Y1940" s="206"/>
      <c r="Z1940" s="206"/>
    </row>
    <row r="1941" customFormat="false" ht="15" hidden="false" customHeight="false" outlineLevel="0" collapsed="false">
      <c r="A1941" s="198" t="s">
        <v>1040</v>
      </c>
      <c r="B1941" s="199" t="s">
        <v>2473</v>
      </c>
      <c r="C1941" s="198" t="s">
        <v>2474</v>
      </c>
      <c r="D1941" s="199" t="s">
        <v>1100</v>
      </c>
      <c r="E1941" s="200" t="n">
        <v>4.4</v>
      </c>
      <c r="F1941" s="201" t="n">
        <v>55.35</v>
      </c>
      <c r="G1941" s="201" t="n">
        <v>175.9</v>
      </c>
      <c r="H1941" s="206"/>
      <c r="I1941" s="206"/>
      <c r="J1941" s="206"/>
      <c r="K1941" s="206"/>
      <c r="L1941" s="206"/>
      <c r="M1941" s="206"/>
      <c r="N1941" s="206"/>
      <c r="O1941" s="206"/>
      <c r="P1941" s="206"/>
      <c r="Q1941" s="206"/>
      <c r="R1941" s="206"/>
      <c r="S1941" s="206"/>
      <c r="T1941" s="206"/>
      <c r="U1941" s="206"/>
      <c r="V1941" s="206"/>
      <c r="W1941" s="206"/>
      <c r="X1941" s="206"/>
      <c r="Y1941" s="206"/>
      <c r="Z1941" s="206"/>
    </row>
    <row r="1942" customFormat="false" ht="15" hidden="false" customHeight="false" outlineLevel="0" collapsed="false">
      <c r="A1942" s="198" t="s">
        <v>1040</v>
      </c>
      <c r="B1942" s="199" t="s">
        <v>2037</v>
      </c>
      <c r="C1942" s="198" t="s">
        <v>2038</v>
      </c>
      <c r="D1942" s="199" t="s">
        <v>1100</v>
      </c>
      <c r="E1942" s="200" t="n">
        <v>1.44</v>
      </c>
      <c r="F1942" s="201" t="n">
        <v>18.72</v>
      </c>
      <c r="G1942" s="201" t="n">
        <v>26.95</v>
      </c>
      <c r="H1942" s="206"/>
      <c r="I1942" s="206"/>
      <c r="J1942" s="206"/>
      <c r="K1942" s="206"/>
      <c r="L1942" s="206"/>
      <c r="M1942" s="206"/>
      <c r="N1942" s="206"/>
      <c r="O1942" s="206"/>
      <c r="P1942" s="206"/>
      <c r="Q1942" s="206"/>
      <c r="R1942" s="206"/>
      <c r="S1942" s="206"/>
      <c r="T1942" s="206"/>
      <c r="U1942" s="206"/>
      <c r="V1942" s="206"/>
      <c r="W1942" s="206"/>
      <c r="X1942" s="206"/>
      <c r="Y1942" s="206"/>
      <c r="Z1942" s="206"/>
    </row>
    <row r="1943" customFormat="false" ht="15" hidden="false" customHeight="false" outlineLevel="0" collapsed="false">
      <c r="A1943" s="198" t="s">
        <v>1040</v>
      </c>
      <c r="B1943" s="199" t="s">
        <v>2610</v>
      </c>
      <c r="C1943" s="198" t="s">
        <v>2611</v>
      </c>
      <c r="D1943" s="199" t="s">
        <v>1147</v>
      </c>
      <c r="E1943" s="200" t="n">
        <v>0.2088</v>
      </c>
      <c r="F1943" s="201" t="n">
        <v>55.35</v>
      </c>
      <c r="G1943" s="201" t="n">
        <v>68.3</v>
      </c>
      <c r="H1943" s="206"/>
      <c r="I1943" s="206"/>
      <c r="J1943" s="206"/>
      <c r="K1943" s="206"/>
      <c r="L1943" s="206"/>
      <c r="M1943" s="206"/>
      <c r="N1943" s="206"/>
      <c r="O1943" s="206"/>
      <c r="P1943" s="206"/>
      <c r="Q1943" s="206"/>
      <c r="R1943" s="206"/>
      <c r="S1943" s="206"/>
      <c r="T1943" s="206"/>
      <c r="U1943" s="206"/>
      <c r="V1943" s="206"/>
      <c r="W1943" s="206"/>
      <c r="X1943" s="206"/>
      <c r="Y1943" s="206"/>
      <c r="Z1943" s="206"/>
    </row>
    <row r="1944" customFormat="false" ht="15" hidden="false" customHeight="false" outlineLevel="0" collapsed="false">
      <c r="A1944" s="198" t="s">
        <v>1040</v>
      </c>
      <c r="B1944" s="199" t="s">
        <v>2043</v>
      </c>
      <c r="C1944" s="198" t="s">
        <v>2044</v>
      </c>
      <c r="D1944" s="199" t="s">
        <v>1147</v>
      </c>
      <c r="E1944" s="200" t="n">
        <v>3.178</v>
      </c>
      <c r="F1944" s="201" t="n">
        <v>53.61</v>
      </c>
      <c r="G1944" s="201" t="n">
        <v>72.37</v>
      </c>
      <c r="H1944" s="206"/>
      <c r="I1944" s="206"/>
      <c r="J1944" s="206"/>
      <c r="K1944" s="206"/>
      <c r="L1944" s="206"/>
      <c r="M1944" s="206"/>
      <c r="N1944" s="206"/>
      <c r="O1944" s="206"/>
      <c r="P1944" s="206"/>
      <c r="Q1944" s="206"/>
      <c r="R1944" s="206"/>
      <c r="S1944" s="206"/>
      <c r="T1944" s="206"/>
      <c r="U1944" s="206"/>
      <c r="V1944" s="206"/>
      <c r="W1944" s="206"/>
      <c r="X1944" s="206"/>
      <c r="Y1944" s="206"/>
      <c r="Z1944" s="206"/>
    </row>
    <row r="1945" customFormat="false" ht="15" hidden="false" customHeight="false" outlineLevel="0" collapsed="false">
      <c r="A1945" s="198" t="s">
        <v>1040</v>
      </c>
      <c r="B1945" s="199" t="s">
        <v>2477</v>
      </c>
      <c r="C1945" s="198" t="s">
        <v>2478</v>
      </c>
      <c r="D1945" s="199" t="s">
        <v>1100</v>
      </c>
      <c r="E1945" s="200" t="n">
        <v>1.35</v>
      </c>
      <c r="F1945" s="201" t="n">
        <v>80.9</v>
      </c>
      <c r="G1945" s="201" t="n">
        <v>355.96</v>
      </c>
      <c r="H1945" s="206"/>
      <c r="I1945" s="206"/>
      <c r="J1945" s="206"/>
      <c r="K1945" s="206"/>
      <c r="L1945" s="206"/>
      <c r="M1945" s="206"/>
      <c r="N1945" s="206"/>
      <c r="O1945" s="206"/>
      <c r="P1945" s="206"/>
      <c r="Q1945" s="206"/>
      <c r="R1945" s="206"/>
      <c r="S1945" s="206"/>
      <c r="T1945" s="206"/>
      <c r="U1945" s="206"/>
      <c r="V1945" s="206"/>
      <c r="W1945" s="206"/>
      <c r="X1945" s="206"/>
      <c r="Y1945" s="206"/>
      <c r="Z1945" s="206"/>
    </row>
    <row r="1946" customFormat="false" ht="15" hidden="false" customHeight="false" outlineLevel="0" collapsed="false">
      <c r="A1946" s="198" t="s">
        <v>1040</v>
      </c>
      <c r="B1946" s="199" t="s">
        <v>1279</v>
      </c>
      <c r="C1946" s="198" t="s">
        <v>1273</v>
      </c>
      <c r="D1946" s="199" t="s">
        <v>1192</v>
      </c>
      <c r="E1946" s="200" t="n">
        <v>1</v>
      </c>
      <c r="F1946" s="201" t="n">
        <v>20.22</v>
      </c>
      <c r="G1946" s="201" t="n">
        <v>80.88</v>
      </c>
      <c r="H1946" s="206"/>
      <c r="I1946" s="206"/>
      <c r="J1946" s="206"/>
      <c r="K1946" s="206"/>
      <c r="L1946" s="206"/>
      <c r="M1946" s="206"/>
      <c r="N1946" s="206"/>
      <c r="O1946" s="206"/>
      <c r="P1946" s="206"/>
      <c r="Q1946" s="206"/>
      <c r="R1946" s="206"/>
      <c r="S1946" s="206"/>
      <c r="T1946" s="206"/>
      <c r="U1946" s="206"/>
      <c r="V1946" s="206"/>
      <c r="W1946" s="206"/>
      <c r="X1946" s="206"/>
      <c r="Y1946" s="206"/>
      <c r="Z1946" s="206"/>
    </row>
    <row r="1947" customFormat="false" ht="15" hidden="false" customHeight="false" outlineLevel="0" collapsed="false">
      <c r="A1947" s="198" t="s">
        <v>1040</v>
      </c>
      <c r="B1947" s="199" t="s">
        <v>2612</v>
      </c>
      <c r="C1947" s="198" t="s">
        <v>2613</v>
      </c>
      <c r="D1947" s="199" t="s">
        <v>1100</v>
      </c>
      <c r="E1947" s="200" t="n">
        <v>4</v>
      </c>
      <c r="F1947" s="201" t="n">
        <v>24.74</v>
      </c>
      <c r="G1947" s="201" t="n">
        <v>98.96</v>
      </c>
      <c r="H1947" s="206"/>
      <c r="I1947" s="206"/>
      <c r="J1947" s="206"/>
      <c r="K1947" s="206"/>
      <c r="L1947" s="206"/>
      <c r="M1947" s="206"/>
      <c r="N1947" s="206"/>
      <c r="O1947" s="206"/>
      <c r="P1947" s="206"/>
      <c r="Q1947" s="206"/>
      <c r="R1947" s="206"/>
      <c r="S1947" s="206"/>
      <c r="T1947" s="206"/>
      <c r="U1947" s="206"/>
      <c r="V1947" s="206"/>
      <c r="W1947" s="206"/>
      <c r="X1947" s="206"/>
      <c r="Y1947" s="206"/>
      <c r="Z1947" s="206"/>
    </row>
    <row r="1948" customFormat="false" ht="15" hidden="false" customHeight="false" outlineLevel="0" collapsed="false">
      <c r="A1948" s="198" t="s">
        <v>1040</v>
      </c>
      <c r="B1948" s="199" t="s">
        <v>2614</v>
      </c>
      <c r="C1948" s="198" t="s">
        <v>2615</v>
      </c>
      <c r="D1948" s="199" t="s">
        <v>1100</v>
      </c>
      <c r="E1948" s="200" t="n">
        <v>1</v>
      </c>
      <c r="F1948" s="201" t="n">
        <v>4.07</v>
      </c>
      <c r="G1948" s="201" t="n">
        <v>7.91</v>
      </c>
      <c r="H1948" s="206"/>
      <c r="I1948" s="206"/>
      <c r="J1948" s="206"/>
      <c r="K1948" s="206"/>
      <c r="L1948" s="206"/>
      <c r="M1948" s="206"/>
      <c r="N1948" s="206"/>
      <c r="O1948" s="206"/>
      <c r="P1948" s="206"/>
      <c r="Q1948" s="206"/>
      <c r="R1948" s="206"/>
      <c r="S1948" s="206"/>
      <c r="T1948" s="206"/>
      <c r="U1948" s="206"/>
      <c r="V1948" s="206"/>
      <c r="W1948" s="206"/>
      <c r="X1948" s="206"/>
      <c r="Y1948" s="206"/>
      <c r="Z1948" s="206"/>
    </row>
    <row r="1949" customFormat="false" ht="15" hidden="false" customHeight="false" outlineLevel="0" collapsed="false">
      <c r="A1949" s="198" t="s">
        <v>1040</v>
      </c>
      <c r="B1949" s="199" t="s">
        <v>2479</v>
      </c>
      <c r="C1949" s="198" t="s">
        <v>2480</v>
      </c>
      <c r="D1949" s="199" t="s">
        <v>1147</v>
      </c>
      <c r="E1949" s="200" t="n">
        <v>1.234</v>
      </c>
      <c r="F1949" s="201" t="n">
        <v>22.45</v>
      </c>
      <c r="G1949" s="201" t="n">
        <v>22.45</v>
      </c>
      <c r="H1949" s="206"/>
      <c r="I1949" s="206"/>
      <c r="J1949" s="206"/>
      <c r="K1949" s="206"/>
      <c r="L1949" s="206"/>
      <c r="M1949" s="206"/>
      <c r="N1949" s="206"/>
      <c r="O1949" s="206"/>
      <c r="P1949" s="206"/>
      <c r="Q1949" s="206"/>
      <c r="R1949" s="206"/>
      <c r="S1949" s="206"/>
      <c r="T1949" s="206"/>
      <c r="U1949" s="206"/>
      <c r="V1949" s="206"/>
      <c r="W1949" s="206"/>
      <c r="X1949" s="206"/>
      <c r="Y1949" s="206"/>
      <c r="Z1949" s="206"/>
    </row>
    <row r="1950" customFormat="false" ht="15" hidden="false" customHeight="false" outlineLevel="0" collapsed="false">
      <c r="A1950" s="198" t="s">
        <v>1040</v>
      </c>
      <c r="B1950" s="199" t="s">
        <v>2616</v>
      </c>
      <c r="C1950" s="198" t="s">
        <v>2617</v>
      </c>
      <c r="D1950" s="199" t="s">
        <v>1100</v>
      </c>
      <c r="E1950" s="200" t="n">
        <v>4</v>
      </c>
      <c r="F1950" s="201" t="n">
        <v>16.28</v>
      </c>
      <c r="G1950" s="201" t="n">
        <v>16.28</v>
      </c>
      <c r="H1950" s="206"/>
      <c r="I1950" s="206"/>
      <c r="J1950" s="206"/>
      <c r="K1950" s="206"/>
      <c r="L1950" s="206"/>
      <c r="M1950" s="206"/>
      <c r="N1950" s="206"/>
      <c r="O1950" s="206"/>
      <c r="P1950" s="206"/>
      <c r="Q1950" s="206"/>
      <c r="R1950" s="206"/>
      <c r="S1950" s="206"/>
      <c r="T1950" s="206"/>
      <c r="U1950" s="206"/>
      <c r="V1950" s="206"/>
      <c r="W1950" s="206"/>
      <c r="X1950" s="206"/>
      <c r="Y1950" s="206"/>
      <c r="Z1950" s="206"/>
    </row>
    <row r="1951" customFormat="false" ht="15" hidden="false" customHeight="false" outlineLevel="0" collapsed="false">
      <c r="A1951" s="198" t="s">
        <v>1040</v>
      </c>
      <c r="B1951" s="199" t="s">
        <v>1248</v>
      </c>
      <c r="C1951" s="198" t="s">
        <v>1249</v>
      </c>
      <c r="D1951" s="199" t="s">
        <v>1192</v>
      </c>
      <c r="E1951" s="200" t="n">
        <v>1</v>
      </c>
      <c r="F1951" s="201" t="n">
        <v>440.95</v>
      </c>
      <c r="G1951" s="201" t="n">
        <v>92.07</v>
      </c>
      <c r="H1951" s="206"/>
      <c r="I1951" s="206"/>
      <c r="J1951" s="206"/>
      <c r="K1951" s="206"/>
      <c r="L1951" s="206"/>
      <c r="M1951" s="206"/>
      <c r="N1951" s="206"/>
      <c r="O1951" s="206"/>
      <c r="P1951" s="206"/>
      <c r="Q1951" s="206"/>
      <c r="R1951" s="206"/>
      <c r="S1951" s="206"/>
      <c r="T1951" s="206"/>
      <c r="U1951" s="206"/>
      <c r="V1951" s="206"/>
      <c r="W1951" s="206"/>
      <c r="X1951" s="206"/>
      <c r="Y1951" s="206"/>
      <c r="Z1951" s="206"/>
    </row>
    <row r="1952" customFormat="false" ht="15" hidden="false" customHeight="false" outlineLevel="0" collapsed="false">
      <c r="A1952" s="198" t="s">
        <v>1040</v>
      </c>
      <c r="B1952" s="199" t="s">
        <v>2618</v>
      </c>
      <c r="C1952" s="198" t="s">
        <v>2619</v>
      </c>
      <c r="D1952" s="199" t="s">
        <v>1147</v>
      </c>
      <c r="E1952" s="200" t="n">
        <v>1.944</v>
      </c>
      <c r="F1952" s="201" t="n">
        <v>183</v>
      </c>
      <c r="G1952" s="201" t="n">
        <v>183</v>
      </c>
      <c r="H1952" s="206"/>
      <c r="I1952" s="206"/>
      <c r="J1952" s="206"/>
      <c r="K1952" s="206"/>
      <c r="L1952" s="206"/>
      <c r="M1952" s="206"/>
      <c r="N1952" s="206"/>
      <c r="O1952" s="206"/>
      <c r="P1952" s="206"/>
      <c r="Q1952" s="206"/>
      <c r="R1952" s="206"/>
      <c r="S1952" s="206"/>
      <c r="T1952" s="206"/>
      <c r="U1952" s="206"/>
      <c r="V1952" s="206"/>
      <c r="W1952" s="206"/>
      <c r="X1952" s="206"/>
      <c r="Y1952" s="206"/>
      <c r="Z1952" s="206"/>
    </row>
    <row r="1953" customFormat="false" ht="15" hidden="false" customHeight="false" outlineLevel="0" collapsed="false">
      <c r="A1953" s="198" t="s">
        <v>1040</v>
      </c>
      <c r="B1953" s="199" t="s">
        <v>2481</v>
      </c>
      <c r="C1953" s="198" t="s">
        <v>2482</v>
      </c>
      <c r="D1953" s="199" t="s">
        <v>1147</v>
      </c>
      <c r="E1953" s="200" t="n">
        <v>0.2088</v>
      </c>
      <c r="F1953" s="201" t="n">
        <v>88.91</v>
      </c>
      <c r="G1953" s="201" t="n">
        <v>18.56</v>
      </c>
      <c r="H1953" s="206"/>
      <c r="I1953" s="206"/>
      <c r="J1953" s="206"/>
      <c r="K1953" s="206"/>
      <c r="L1953" s="206"/>
      <c r="M1953" s="206"/>
      <c r="N1953" s="206"/>
      <c r="O1953" s="206"/>
      <c r="P1953" s="206"/>
      <c r="Q1953" s="206"/>
      <c r="R1953" s="206"/>
      <c r="S1953" s="206"/>
      <c r="T1953" s="206"/>
      <c r="U1953" s="206"/>
      <c r="V1953" s="206"/>
      <c r="W1953" s="206"/>
      <c r="X1953" s="206"/>
      <c r="Y1953" s="206"/>
      <c r="Z1953" s="206"/>
    </row>
    <row r="1954" customFormat="false" ht="15" hidden="false" customHeight="false" outlineLevel="0" collapsed="false">
      <c r="A1954" s="193"/>
      <c r="B1954" s="194"/>
      <c r="C1954" s="193"/>
      <c r="D1954" s="193"/>
      <c r="E1954" s="195"/>
      <c r="F1954" s="196"/>
      <c r="G1954" s="196"/>
      <c r="H1954" s="206"/>
      <c r="I1954" s="206"/>
      <c r="J1954" s="206"/>
      <c r="K1954" s="206"/>
      <c r="L1954" s="206"/>
      <c r="M1954" s="206"/>
      <c r="N1954" s="206"/>
      <c r="O1954" s="206"/>
      <c r="P1954" s="206"/>
      <c r="Q1954" s="206"/>
      <c r="R1954" s="206"/>
      <c r="S1954" s="206"/>
      <c r="T1954" s="206"/>
      <c r="U1954" s="206"/>
      <c r="V1954" s="206"/>
      <c r="W1954" s="206"/>
      <c r="X1954" s="206"/>
      <c r="Y1954" s="206"/>
      <c r="Z1954" s="206"/>
    </row>
    <row r="1955" customFormat="false" ht="15" hidden="false" customHeight="false" outlineLevel="0" collapsed="false">
      <c r="A1955" s="183" t="s">
        <v>2620</v>
      </c>
      <c r="B1955" s="184" t="s">
        <v>1028</v>
      </c>
      <c r="C1955" s="183" t="s">
        <v>1029</v>
      </c>
      <c r="D1955" s="184" t="s">
        <v>1030</v>
      </c>
      <c r="E1955" s="185" t="s">
        <v>1031</v>
      </c>
      <c r="F1955" s="197" t="s">
        <v>1032</v>
      </c>
      <c r="G1955" s="197" t="s">
        <v>1033</v>
      </c>
      <c r="H1955" s="206"/>
      <c r="I1955" s="206"/>
      <c r="J1955" s="206"/>
      <c r="K1955" s="206"/>
      <c r="L1955" s="206"/>
      <c r="M1955" s="206"/>
      <c r="N1955" s="206"/>
      <c r="O1955" s="206"/>
      <c r="P1955" s="206"/>
      <c r="Q1955" s="206"/>
      <c r="R1955" s="206"/>
      <c r="S1955" s="206"/>
      <c r="T1955" s="206"/>
      <c r="U1955" s="206"/>
      <c r="V1955" s="206"/>
      <c r="W1955" s="206"/>
      <c r="X1955" s="206"/>
      <c r="Y1955" s="206"/>
      <c r="Z1955" s="206"/>
    </row>
    <row r="1956" customFormat="false" ht="15" hidden="false" customHeight="false" outlineLevel="0" collapsed="false">
      <c r="A1956" s="189" t="s">
        <v>1034</v>
      </c>
      <c r="B1956" s="190" t="s">
        <v>2621</v>
      </c>
      <c r="C1956" s="189" t="s">
        <v>662</v>
      </c>
      <c r="D1956" s="190" t="s">
        <v>1202</v>
      </c>
      <c r="E1956" s="191" t="n">
        <v>1</v>
      </c>
      <c r="F1956" s="192" t="n">
        <v>36.27</v>
      </c>
      <c r="G1956" s="192" t="n">
        <v>36.27</v>
      </c>
      <c r="H1956" s="206"/>
      <c r="I1956" s="206"/>
      <c r="J1956" s="206"/>
      <c r="K1956" s="206"/>
      <c r="L1956" s="206"/>
      <c r="M1956" s="206"/>
      <c r="N1956" s="206"/>
      <c r="O1956" s="206"/>
      <c r="P1956" s="206"/>
      <c r="Q1956" s="206"/>
      <c r="R1956" s="206"/>
      <c r="S1956" s="206"/>
      <c r="T1956" s="206"/>
      <c r="U1956" s="206"/>
      <c r="V1956" s="206"/>
      <c r="W1956" s="206"/>
      <c r="X1956" s="206"/>
      <c r="Y1956" s="206"/>
      <c r="Z1956" s="206"/>
    </row>
    <row r="1957" customFormat="false" ht="15" hidden="false" customHeight="false" outlineLevel="0" collapsed="false">
      <c r="A1957" s="198" t="s">
        <v>1040</v>
      </c>
      <c r="B1957" s="199" t="s">
        <v>1190</v>
      </c>
      <c r="C1957" s="198" t="s">
        <v>1191</v>
      </c>
      <c r="D1957" s="199" t="s">
        <v>1192</v>
      </c>
      <c r="E1957" s="200" t="n">
        <v>0.5</v>
      </c>
      <c r="F1957" s="201" t="n">
        <v>21.81</v>
      </c>
      <c r="G1957" s="201" t="n">
        <v>10.9</v>
      </c>
      <c r="H1957" s="206"/>
      <c r="I1957" s="206"/>
      <c r="J1957" s="206"/>
      <c r="K1957" s="206"/>
      <c r="L1957" s="206"/>
      <c r="M1957" s="206"/>
      <c r="N1957" s="206"/>
      <c r="O1957" s="206"/>
      <c r="P1957" s="206"/>
      <c r="Q1957" s="206"/>
      <c r="R1957" s="206"/>
      <c r="S1957" s="206"/>
      <c r="T1957" s="206"/>
      <c r="U1957" s="206"/>
      <c r="V1957" s="206"/>
      <c r="W1957" s="206"/>
      <c r="X1957" s="206"/>
      <c r="Y1957" s="206"/>
      <c r="Z1957" s="206"/>
    </row>
    <row r="1958" customFormat="false" ht="15" hidden="false" customHeight="false" outlineLevel="0" collapsed="false">
      <c r="A1958" s="198" t="s">
        <v>1040</v>
      </c>
      <c r="B1958" s="199" t="s">
        <v>1193</v>
      </c>
      <c r="C1958" s="198" t="s">
        <v>1194</v>
      </c>
      <c r="D1958" s="199" t="s">
        <v>1192</v>
      </c>
      <c r="E1958" s="200" t="n">
        <v>0.5</v>
      </c>
      <c r="F1958" s="201" t="n">
        <v>17.5</v>
      </c>
      <c r="G1958" s="201" t="n">
        <v>8.75</v>
      </c>
      <c r="H1958" s="206"/>
      <c r="I1958" s="206"/>
      <c r="J1958" s="206"/>
      <c r="K1958" s="206"/>
      <c r="L1958" s="206"/>
      <c r="M1958" s="206"/>
      <c r="N1958" s="206"/>
      <c r="O1958" s="206"/>
      <c r="P1958" s="206"/>
      <c r="Q1958" s="206"/>
      <c r="R1958" s="206"/>
      <c r="S1958" s="206"/>
      <c r="T1958" s="206"/>
      <c r="U1958" s="206"/>
      <c r="V1958" s="206"/>
      <c r="W1958" s="206"/>
      <c r="X1958" s="206"/>
      <c r="Y1958" s="206"/>
      <c r="Z1958" s="206"/>
    </row>
    <row r="1959" customFormat="false" ht="15" hidden="false" customHeight="false" outlineLevel="0" collapsed="false">
      <c r="A1959" s="202" t="s">
        <v>1043</v>
      </c>
      <c r="B1959" s="203" t="s">
        <v>2307</v>
      </c>
      <c r="C1959" s="202" t="s">
        <v>2308</v>
      </c>
      <c r="D1959" s="203" t="s">
        <v>1260</v>
      </c>
      <c r="E1959" s="204" t="n">
        <v>0.01</v>
      </c>
      <c r="F1959" s="205" t="n">
        <v>59.19</v>
      </c>
      <c r="G1959" s="205" t="n">
        <v>0.59</v>
      </c>
      <c r="H1959" s="206"/>
      <c r="I1959" s="206"/>
      <c r="J1959" s="206"/>
      <c r="K1959" s="206"/>
      <c r="L1959" s="206"/>
      <c r="M1959" s="206"/>
      <c r="N1959" s="206"/>
      <c r="O1959" s="206"/>
      <c r="P1959" s="206"/>
      <c r="Q1959" s="206"/>
      <c r="R1959" s="206"/>
      <c r="S1959" s="206"/>
      <c r="T1959" s="206"/>
      <c r="U1959" s="206"/>
      <c r="V1959" s="206"/>
      <c r="W1959" s="206"/>
      <c r="X1959" s="206"/>
      <c r="Y1959" s="206"/>
      <c r="Z1959" s="206"/>
    </row>
    <row r="1960" customFormat="false" ht="15" hidden="false" customHeight="false" outlineLevel="0" collapsed="false">
      <c r="A1960" s="202" t="s">
        <v>1043</v>
      </c>
      <c r="B1960" s="203" t="s">
        <v>2622</v>
      </c>
      <c r="C1960" s="202" t="s">
        <v>2623</v>
      </c>
      <c r="D1960" s="203" t="s">
        <v>2624</v>
      </c>
      <c r="E1960" s="204" t="n">
        <v>1</v>
      </c>
      <c r="F1960" s="205" t="n">
        <v>64.92</v>
      </c>
      <c r="G1960" s="205" t="n">
        <v>0.19</v>
      </c>
      <c r="H1960" s="206"/>
      <c r="I1960" s="206"/>
      <c r="J1960" s="206"/>
      <c r="K1960" s="206"/>
      <c r="L1960" s="206"/>
      <c r="M1960" s="206"/>
      <c r="N1960" s="206"/>
      <c r="O1960" s="206"/>
      <c r="P1960" s="206"/>
      <c r="Q1960" s="206"/>
      <c r="R1960" s="206"/>
      <c r="S1960" s="206"/>
      <c r="T1960" s="206"/>
      <c r="U1960" s="206"/>
      <c r="V1960" s="206"/>
      <c r="W1960" s="206"/>
      <c r="X1960" s="206"/>
      <c r="Y1960" s="206"/>
      <c r="Z1960" s="206"/>
    </row>
    <row r="1961" customFormat="false" ht="15" hidden="false" customHeight="false" outlineLevel="0" collapsed="false">
      <c r="A1961" s="202" t="s">
        <v>1043</v>
      </c>
      <c r="B1961" s="203" t="s">
        <v>2311</v>
      </c>
      <c r="C1961" s="202" t="s">
        <v>2312</v>
      </c>
      <c r="D1961" s="203" t="s">
        <v>1456</v>
      </c>
      <c r="E1961" s="204" t="n">
        <v>0.003</v>
      </c>
      <c r="F1961" s="205" t="n">
        <v>15.84</v>
      </c>
      <c r="G1961" s="205" t="n">
        <v>15.84</v>
      </c>
      <c r="H1961" s="206"/>
      <c r="I1961" s="206"/>
      <c r="J1961" s="206"/>
      <c r="K1961" s="206"/>
      <c r="L1961" s="206"/>
      <c r="M1961" s="206"/>
      <c r="N1961" s="206"/>
      <c r="O1961" s="206"/>
      <c r="P1961" s="206"/>
      <c r="Q1961" s="206"/>
      <c r="R1961" s="206"/>
      <c r="S1961" s="206"/>
      <c r="T1961" s="206"/>
      <c r="U1961" s="206"/>
      <c r="V1961" s="206"/>
      <c r="W1961" s="206"/>
      <c r="X1961" s="206"/>
      <c r="Y1961" s="206"/>
      <c r="Z1961" s="206"/>
    </row>
    <row r="1962" customFormat="false" ht="15" hidden="false" customHeight="false" outlineLevel="0" collapsed="false">
      <c r="A1962" s="193"/>
      <c r="B1962" s="194"/>
      <c r="C1962" s="193"/>
      <c r="D1962" s="193"/>
      <c r="E1962" s="195"/>
      <c r="F1962" s="196"/>
      <c r="G1962" s="196"/>
      <c r="H1962" s="206"/>
      <c r="I1962" s="206"/>
      <c r="J1962" s="206"/>
      <c r="K1962" s="206"/>
      <c r="L1962" s="206"/>
      <c r="M1962" s="206"/>
      <c r="N1962" s="206"/>
      <c r="O1962" s="206"/>
      <c r="P1962" s="206"/>
      <c r="Q1962" s="206"/>
      <c r="R1962" s="206"/>
      <c r="S1962" s="206"/>
      <c r="T1962" s="206"/>
      <c r="U1962" s="206"/>
      <c r="V1962" s="206"/>
      <c r="W1962" s="206"/>
      <c r="X1962" s="206"/>
      <c r="Y1962" s="206"/>
      <c r="Z1962" s="206"/>
    </row>
    <row r="1963" customFormat="false" ht="15" hidden="false" customHeight="false" outlineLevel="0" collapsed="false">
      <c r="A1963" s="183" t="s">
        <v>2625</v>
      </c>
      <c r="B1963" s="184" t="s">
        <v>1028</v>
      </c>
      <c r="C1963" s="183" t="s">
        <v>1029</v>
      </c>
      <c r="D1963" s="184" t="s">
        <v>1030</v>
      </c>
      <c r="E1963" s="185" t="s">
        <v>1031</v>
      </c>
      <c r="F1963" s="197" t="s">
        <v>1032</v>
      </c>
      <c r="G1963" s="197" t="s">
        <v>1033</v>
      </c>
      <c r="H1963" s="206"/>
      <c r="I1963" s="206"/>
      <c r="J1963" s="206"/>
      <c r="K1963" s="206"/>
      <c r="L1963" s="206"/>
      <c r="M1963" s="206"/>
      <c r="N1963" s="206"/>
      <c r="O1963" s="206"/>
      <c r="P1963" s="206"/>
      <c r="Q1963" s="206"/>
      <c r="R1963" s="206"/>
      <c r="S1963" s="206"/>
      <c r="T1963" s="206"/>
      <c r="U1963" s="206"/>
      <c r="V1963" s="206"/>
      <c r="W1963" s="206"/>
      <c r="X1963" s="206"/>
      <c r="Y1963" s="206"/>
      <c r="Z1963" s="206"/>
    </row>
    <row r="1964" customFormat="false" ht="15" hidden="false" customHeight="false" outlineLevel="0" collapsed="false">
      <c r="A1964" s="189" t="s">
        <v>1034</v>
      </c>
      <c r="B1964" s="190" t="s">
        <v>2626</v>
      </c>
      <c r="C1964" s="189" t="s">
        <v>665</v>
      </c>
      <c r="D1964" s="190" t="s">
        <v>1202</v>
      </c>
      <c r="E1964" s="191" t="n">
        <v>1</v>
      </c>
      <c r="F1964" s="192" t="n">
        <v>38.22</v>
      </c>
      <c r="G1964" s="192" t="n">
        <v>38.22</v>
      </c>
      <c r="H1964" s="206"/>
      <c r="I1964" s="206"/>
      <c r="J1964" s="206"/>
      <c r="K1964" s="206"/>
      <c r="L1964" s="206"/>
      <c r="M1964" s="206"/>
      <c r="N1964" s="206"/>
      <c r="O1964" s="206"/>
      <c r="P1964" s="206"/>
      <c r="Q1964" s="206"/>
      <c r="R1964" s="206"/>
      <c r="S1964" s="206"/>
      <c r="T1964" s="206"/>
      <c r="U1964" s="206"/>
      <c r="V1964" s="206"/>
      <c r="W1964" s="206"/>
      <c r="X1964" s="206"/>
      <c r="Y1964" s="206"/>
      <c r="Z1964" s="206"/>
    </row>
    <row r="1965" customFormat="false" ht="15" hidden="false" customHeight="false" outlineLevel="0" collapsed="false">
      <c r="A1965" s="198" t="s">
        <v>1040</v>
      </c>
      <c r="B1965" s="199" t="s">
        <v>1190</v>
      </c>
      <c r="C1965" s="198" t="s">
        <v>1191</v>
      </c>
      <c r="D1965" s="199" t="s">
        <v>1192</v>
      </c>
      <c r="E1965" s="200" t="n">
        <v>0.5</v>
      </c>
      <c r="F1965" s="201" t="n">
        <v>17.5</v>
      </c>
      <c r="G1965" s="201" t="n">
        <v>8.75</v>
      </c>
      <c r="H1965" s="206"/>
      <c r="I1965" s="206"/>
      <c r="J1965" s="206"/>
      <c r="K1965" s="206"/>
      <c r="L1965" s="206"/>
      <c r="M1965" s="206"/>
      <c r="N1965" s="206"/>
      <c r="O1965" s="206"/>
      <c r="P1965" s="206"/>
      <c r="Q1965" s="206"/>
      <c r="R1965" s="206"/>
      <c r="S1965" s="206"/>
      <c r="T1965" s="206"/>
      <c r="U1965" s="206"/>
      <c r="V1965" s="206"/>
      <c r="W1965" s="206"/>
      <c r="X1965" s="206"/>
      <c r="Y1965" s="206"/>
      <c r="Z1965" s="206"/>
    </row>
    <row r="1966" customFormat="false" ht="15" hidden="false" customHeight="false" outlineLevel="0" collapsed="false">
      <c r="A1966" s="198" t="s">
        <v>1040</v>
      </c>
      <c r="B1966" s="199" t="s">
        <v>1193</v>
      </c>
      <c r="C1966" s="198" t="s">
        <v>1194</v>
      </c>
      <c r="D1966" s="199" t="s">
        <v>1192</v>
      </c>
      <c r="E1966" s="200" t="n">
        <v>0.5</v>
      </c>
      <c r="F1966" s="201" t="n">
        <v>21.81</v>
      </c>
      <c r="G1966" s="201" t="n">
        <v>10.9</v>
      </c>
      <c r="H1966" s="206"/>
      <c r="I1966" s="206"/>
      <c r="J1966" s="206"/>
      <c r="K1966" s="206"/>
      <c r="L1966" s="206"/>
      <c r="M1966" s="206"/>
      <c r="N1966" s="206"/>
      <c r="O1966" s="206"/>
      <c r="P1966" s="206"/>
      <c r="Q1966" s="206"/>
      <c r="R1966" s="206"/>
      <c r="S1966" s="206"/>
      <c r="T1966" s="206"/>
      <c r="U1966" s="206"/>
      <c r="V1966" s="206"/>
      <c r="W1966" s="206"/>
      <c r="X1966" s="206"/>
      <c r="Y1966" s="206"/>
      <c r="Z1966" s="206"/>
    </row>
    <row r="1967" customFormat="false" ht="15" hidden="false" customHeight="false" outlineLevel="0" collapsed="false">
      <c r="A1967" s="202" t="s">
        <v>1043</v>
      </c>
      <c r="B1967" s="203" t="s">
        <v>2307</v>
      </c>
      <c r="C1967" s="202" t="s">
        <v>2308</v>
      </c>
      <c r="D1967" s="203" t="s">
        <v>1260</v>
      </c>
      <c r="E1967" s="204" t="n">
        <v>0.01</v>
      </c>
      <c r="F1967" s="205" t="n">
        <v>59.19</v>
      </c>
      <c r="G1967" s="205" t="n">
        <v>0.59</v>
      </c>
      <c r="H1967" s="206"/>
      <c r="I1967" s="206"/>
      <c r="J1967" s="206"/>
      <c r="K1967" s="206"/>
      <c r="L1967" s="206"/>
      <c r="M1967" s="206"/>
      <c r="N1967" s="206"/>
      <c r="O1967" s="206"/>
      <c r="P1967" s="206"/>
      <c r="Q1967" s="206"/>
      <c r="R1967" s="206"/>
      <c r="S1967" s="206"/>
      <c r="T1967" s="206"/>
      <c r="U1967" s="206"/>
      <c r="V1967" s="206"/>
      <c r="W1967" s="206"/>
      <c r="X1967" s="206"/>
      <c r="Y1967" s="206"/>
      <c r="Z1967" s="206"/>
    </row>
    <row r="1968" customFormat="false" ht="15" hidden="false" customHeight="false" outlineLevel="0" collapsed="false">
      <c r="A1968" s="202" t="s">
        <v>1043</v>
      </c>
      <c r="B1968" s="203" t="s">
        <v>2627</v>
      </c>
      <c r="C1968" s="202" t="s">
        <v>2628</v>
      </c>
      <c r="D1968" s="203" t="s">
        <v>2624</v>
      </c>
      <c r="E1968" s="204" t="n">
        <v>1</v>
      </c>
      <c r="F1968" s="205" t="n">
        <v>64.92</v>
      </c>
      <c r="G1968" s="205" t="n">
        <v>0.19</v>
      </c>
      <c r="H1968" s="206"/>
      <c r="I1968" s="206"/>
      <c r="J1968" s="206"/>
      <c r="K1968" s="206"/>
      <c r="L1968" s="206"/>
      <c r="M1968" s="206"/>
      <c r="N1968" s="206"/>
      <c r="O1968" s="206"/>
      <c r="P1968" s="206"/>
      <c r="Q1968" s="206"/>
      <c r="R1968" s="206"/>
      <c r="S1968" s="206"/>
      <c r="T1968" s="206"/>
      <c r="U1968" s="206"/>
      <c r="V1968" s="206"/>
      <c r="W1968" s="206"/>
      <c r="X1968" s="206"/>
      <c r="Y1968" s="206"/>
      <c r="Z1968" s="206"/>
    </row>
    <row r="1969" customFormat="false" ht="15" hidden="false" customHeight="false" outlineLevel="0" collapsed="false">
      <c r="A1969" s="202" t="s">
        <v>1043</v>
      </c>
      <c r="B1969" s="203" t="s">
        <v>2311</v>
      </c>
      <c r="C1969" s="202" t="s">
        <v>2312</v>
      </c>
      <c r="D1969" s="203" t="s">
        <v>1456</v>
      </c>
      <c r="E1969" s="204" t="n">
        <v>0.003</v>
      </c>
      <c r="F1969" s="205" t="n">
        <v>17.79</v>
      </c>
      <c r="G1969" s="205" t="n">
        <v>17.79</v>
      </c>
      <c r="H1969" s="206"/>
      <c r="I1969" s="206"/>
      <c r="J1969" s="206"/>
      <c r="K1969" s="206"/>
      <c r="L1969" s="206"/>
      <c r="M1969" s="206"/>
      <c r="N1969" s="206"/>
      <c r="O1969" s="206"/>
      <c r="P1969" s="206"/>
      <c r="Q1969" s="206"/>
      <c r="R1969" s="206"/>
      <c r="S1969" s="206"/>
      <c r="T1969" s="206"/>
      <c r="U1969" s="206"/>
      <c r="V1969" s="206"/>
      <c r="W1969" s="206"/>
      <c r="X1969" s="206"/>
      <c r="Y1969" s="206"/>
      <c r="Z1969" s="206"/>
    </row>
    <row r="1970" customFormat="false" ht="15" hidden="false" customHeight="false" outlineLevel="0" collapsed="false">
      <c r="A1970" s="193"/>
      <c r="B1970" s="194"/>
      <c r="C1970" s="193"/>
      <c r="D1970" s="193"/>
      <c r="E1970" s="195"/>
      <c r="F1970" s="196"/>
      <c r="G1970" s="196"/>
      <c r="H1970" s="206"/>
      <c r="I1970" s="206"/>
      <c r="J1970" s="206"/>
      <c r="K1970" s="206"/>
      <c r="L1970" s="206"/>
      <c r="M1970" s="206"/>
      <c r="N1970" s="206"/>
      <c r="O1970" s="206"/>
      <c r="P1970" s="206"/>
      <c r="Q1970" s="206"/>
      <c r="R1970" s="206"/>
      <c r="S1970" s="206"/>
      <c r="T1970" s="206"/>
      <c r="U1970" s="206"/>
      <c r="V1970" s="206"/>
      <c r="W1970" s="206"/>
      <c r="X1970" s="206"/>
      <c r="Y1970" s="206"/>
      <c r="Z1970" s="206"/>
    </row>
    <row r="1971" customFormat="false" ht="15" hidden="false" customHeight="false" outlineLevel="0" collapsed="false">
      <c r="A1971" s="183" t="s">
        <v>2629</v>
      </c>
      <c r="B1971" s="184" t="s">
        <v>1028</v>
      </c>
      <c r="C1971" s="183" t="s">
        <v>1029</v>
      </c>
      <c r="D1971" s="184" t="s">
        <v>1030</v>
      </c>
      <c r="E1971" s="185" t="s">
        <v>1031</v>
      </c>
      <c r="F1971" s="197" t="s">
        <v>1032</v>
      </c>
      <c r="G1971" s="197" t="s">
        <v>1033</v>
      </c>
      <c r="H1971" s="206"/>
      <c r="I1971" s="206"/>
      <c r="J1971" s="206"/>
      <c r="K1971" s="206"/>
      <c r="L1971" s="206"/>
      <c r="M1971" s="206"/>
      <c r="N1971" s="206"/>
      <c r="O1971" s="206"/>
      <c r="P1971" s="206"/>
      <c r="Q1971" s="206"/>
      <c r="R1971" s="206"/>
      <c r="S1971" s="206"/>
      <c r="T1971" s="206"/>
      <c r="U1971" s="206"/>
      <c r="V1971" s="206"/>
      <c r="W1971" s="206"/>
      <c r="X1971" s="206"/>
      <c r="Y1971" s="206"/>
      <c r="Z1971" s="206"/>
    </row>
    <row r="1972" customFormat="false" ht="15" hidden="false" customHeight="false" outlineLevel="0" collapsed="false">
      <c r="A1972" s="189" t="s">
        <v>1034</v>
      </c>
      <c r="B1972" s="190" t="s">
        <v>2630</v>
      </c>
      <c r="C1972" s="189" t="s">
        <v>2631</v>
      </c>
      <c r="D1972" s="190" t="s">
        <v>1202</v>
      </c>
      <c r="E1972" s="191" t="n">
        <v>1</v>
      </c>
      <c r="F1972" s="192" t="n">
        <v>54.47</v>
      </c>
      <c r="G1972" s="192" t="n">
        <v>54.47</v>
      </c>
      <c r="H1972" s="206"/>
      <c r="I1972" s="206"/>
      <c r="J1972" s="206"/>
      <c r="K1972" s="206"/>
      <c r="L1972" s="206"/>
      <c r="M1972" s="206"/>
      <c r="N1972" s="206"/>
      <c r="O1972" s="206"/>
      <c r="P1972" s="206"/>
      <c r="Q1972" s="206"/>
      <c r="R1972" s="206"/>
      <c r="S1972" s="206"/>
      <c r="T1972" s="206"/>
      <c r="U1972" s="206"/>
      <c r="V1972" s="206"/>
      <c r="W1972" s="206"/>
      <c r="X1972" s="206"/>
      <c r="Y1972" s="206"/>
      <c r="Z1972" s="206"/>
    </row>
    <row r="1973" customFormat="false" ht="15" hidden="false" customHeight="false" outlineLevel="0" collapsed="false">
      <c r="A1973" s="198" t="s">
        <v>1040</v>
      </c>
      <c r="B1973" s="199" t="s">
        <v>1279</v>
      </c>
      <c r="C1973" s="198" t="s">
        <v>1273</v>
      </c>
      <c r="D1973" s="199" t="s">
        <v>1192</v>
      </c>
      <c r="E1973" s="200" t="n">
        <v>1</v>
      </c>
      <c r="F1973" s="201" t="n">
        <v>22.45</v>
      </c>
      <c r="G1973" s="201" t="n">
        <v>22.45</v>
      </c>
      <c r="H1973" s="206"/>
      <c r="I1973" s="206"/>
      <c r="J1973" s="206"/>
      <c r="K1973" s="206"/>
      <c r="L1973" s="206"/>
      <c r="M1973" s="206"/>
      <c r="N1973" s="206"/>
      <c r="O1973" s="206"/>
      <c r="P1973" s="206"/>
      <c r="Q1973" s="206"/>
      <c r="R1973" s="206"/>
      <c r="S1973" s="206"/>
      <c r="T1973" s="206"/>
      <c r="U1973" s="206"/>
      <c r="V1973" s="206"/>
      <c r="W1973" s="206"/>
      <c r="X1973" s="206"/>
      <c r="Y1973" s="206"/>
      <c r="Z1973" s="206"/>
    </row>
    <row r="1974" customFormat="false" ht="15" hidden="false" customHeight="false" outlineLevel="0" collapsed="false">
      <c r="A1974" s="198" t="s">
        <v>1040</v>
      </c>
      <c r="B1974" s="199" t="s">
        <v>1248</v>
      </c>
      <c r="C1974" s="198" t="s">
        <v>1249</v>
      </c>
      <c r="D1974" s="199" t="s">
        <v>1192</v>
      </c>
      <c r="E1974" s="200" t="n">
        <v>0.06</v>
      </c>
      <c r="F1974" s="201" t="n">
        <v>16.28</v>
      </c>
      <c r="G1974" s="201" t="n">
        <v>0.97</v>
      </c>
      <c r="H1974" s="206"/>
      <c r="I1974" s="206"/>
      <c r="J1974" s="206"/>
      <c r="K1974" s="206"/>
      <c r="L1974" s="206"/>
      <c r="M1974" s="206"/>
      <c r="N1974" s="206"/>
      <c r="O1974" s="206"/>
      <c r="P1974" s="206"/>
      <c r="Q1974" s="206"/>
      <c r="R1974" s="206"/>
      <c r="S1974" s="206"/>
      <c r="T1974" s="206"/>
      <c r="U1974" s="206"/>
      <c r="V1974" s="206"/>
      <c r="W1974" s="206"/>
      <c r="X1974" s="206"/>
      <c r="Y1974" s="206"/>
      <c r="Z1974" s="206"/>
    </row>
    <row r="1975" customFormat="false" ht="15" hidden="false" customHeight="false" outlineLevel="0" collapsed="false">
      <c r="A1975" s="202" t="s">
        <v>1043</v>
      </c>
      <c r="B1975" s="203" t="s">
        <v>2632</v>
      </c>
      <c r="C1975" s="202" t="s">
        <v>2633</v>
      </c>
      <c r="D1975" s="203" t="s">
        <v>1202</v>
      </c>
      <c r="E1975" s="204" t="n">
        <v>1</v>
      </c>
      <c r="F1975" s="205" t="n">
        <v>31.05</v>
      </c>
      <c r="G1975" s="205" t="n">
        <v>31.05</v>
      </c>
      <c r="H1975" s="206"/>
      <c r="I1975" s="206"/>
      <c r="J1975" s="206"/>
      <c r="K1975" s="206"/>
      <c r="L1975" s="206"/>
      <c r="M1975" s="206"/>
      <c r="N1975" s="206"/>
      <c r="O1975" s="206"/>
      <c r="P1975" s="206"/>
      <c r="Q1975" s="206"/>
      <c r="R1975" s="206"/>
      <c r="S1975" s="206"/>
      <c r="T1975" s="206"/>
      <c r="U1975" s="206"/>
      <c r="V1975" s="206"/>
      <c r="W1975" s="206"/>
      <c r="X1975" s="206"/>
      <c r="Y1975" s="206"/>
      <c r="Z1975" s="206"/>
    </row>
    <row r="1976" customFormat="false" ht="15" hidden="false" customHeight="false" outlineLevel="0" collapsed="false">
      <c r="A1976" s="193"/>
      <c r="B1976" s="194"/>
      <c r="C1976" s="193"/>
      <c r="D1976" s="193"/>
      <c r="E1976" s="195"/>
      <c r="F1976" s="196"/>
      <c r="G1976" s="196"/>
      <c r="H1976" s="206"/>
      <c r="I1976" s="206"/>
      <c r="J1976" s="206"/>
      <c r="K1976" s="206"/>
      <c r="L1976" s="206"/>
      <c r="M1976" s="206"/>
      <c r="N1976" s="206"/>
      <c r="O1976" s="206"/>
      <c r="P1976" s="206"/>
      <c r="Q1976" s="206"/>
      <c r="R1976" s="206"/>
      <c r="S1976" s="206"/>
      <c r="T1976" s="206"/>
      <c r="U1976" s="206"/>
      <c r="V1976" s="206"/>
      <c r="W1976" s="206"/>
      <c r="X1976" s="206"/>
      <c r="Y1976" s="206"/>
      <c r="Z1976" s="206"/>
    </row>
    <row r="1977" customFormat="false" ht="15" hidden="false" customHeight="false" outlineLevel="0" collapsed="false">
      <c r="A1977" s="183" t="s">
        <v>2634</v>
      </c>
      <c r="B1977" s="184" t="s">
        <v>1028</v>
      </c>
      <c r="C1977" s="183" t="s">
        <v>1029</v>
      </c>
      <c r="D1977" s="184" t="s">
        <v>1030</v>
      </c>
      <c r="E1977" s="185" t="s">
        <v>1031</v>
      </c>
      <c r="F1977" s="197" t="s">
        <v>1032</v>
      </c>
      <c r="G1977" s="197" t="s">
        <v>1033</v>
      </c>
      <c r="H1977" s="206"/>
      <c r="I1977" s="206"/>
      <c r="J1977" s="206"/>
      <c r="K1977" s="206"/>
      <c r="L1977" s="206"/>
      <c r="M1977" s="206"/>
      <c r="N1977" s="206"/>
      <c r="O1977" s="206"/>
      <c r="P1977" s="206"/>
      <c r="Q1977" s="206"/>
      <c r="R1977" s="206"/>
      <c r="S1977" s="206"/>
      <c r="T1977" s="206"/>
      <c r="U1977" s="206"/>
      <c r="V1977" s="206"/>
      <c r="W1977" s="206"/>
      <c r="X1977" s="206"/>
      <c r="Y1977" s="206"/>
      <c r="Z1977" s="206"/>
    </row>
    <row r="1978" customFormat="false" ht="15" hidden="false" customHeight="false" outlineLevel="0" collapsed="false">
      <c r="A1978" s="189" t="s">
        <v>1034</v>
      </c>
      <c r="B1978" s="190" t="s">
        <v>2635</v>
      </c>
      <c r="C1978" s="189" t="s">
        <v>671</v>
      </c>
      <c r="D1978" s="190" t="s">
        <v>152</v>
      </c>
      <c r="E1978" s="191" t="n">
        <v>1</v>
      </c>
      <c r="F1978" s="192" t="n">
        <v>50.1</v>
      </c>
      <c r="G1978" s="192" t="n">
        <v>50.1</v>
      </c>
      <c r="H1978" s="206"/>
      <c r="I1978" s="206"/>
      <c r="J1978" s="206"/>
      <c r="K1978" s="206"/>
      <c r="L1978" s="206"/>
      <c r="M1978" s="206"/>
      <c r="N1978" s="206"/>
      <c r="O1978" s="206"/>
      <c r="P1978" s="206"/>
      <c r="Q1978" s="206"/>
      <c r="R1978" s="206"/>
      <c r="S1978" s="206"/>
      <c r="T1978" s="206"/>
      <c r="U1978" s="206"/>
      <c r="V1978" s="206"/>
      <c r="W1978" s="206"/>
      <c r="X1978" s="206"/>
      <c r="Y1978" s="206"/>
      <c r="Z1978" s="206"/>
    </row>
    <row r="1979" customFormat="false" ht="15" hidden="false" customHeight="false" outlineLevel="0" collapsed="false">
      <c r="A1979" s="198" t="s">
        <v>1040</v>
      </c>
      <c r="B1979" s="199" t="s">
        <v>1279</v>
      </c>
      <c r="C1979" s="198" t="s">
        <v>1273</v>
      </c>
      <c r="D1979" s="199" t="s">
        <v>1192</v>
      </c>
      <c r="E1979" s="200" t="n">
        <v>1</v>
      </c>
      <c r="F1979" s="201" t="n">
        <v>20.48</v>
      </c>
      <c r="G1979" s="201" t="n">
        <v>20.48</v>
      </c>
      <c r="H1979" s="206"/>
      <c r="I1979" s="206"/>
      <c r="J1979" s="206"/>
      <c r="K1979" s="206"/>
      <c r="L1979" s="206"/>
      <c r="M1979" s="206"/>
      <c r="N1979" s="206"/>
      <c r="O1979" s="206"/>
      <c r="P1979" s="206"/>
      <c r="Q1979" s="206"/>
      <c r="R1979" s="206"/>
      <c r="S1979" s="206"/>
      <c r="T1979" s="206"/>
      <c r="U1979" s="206"/>
      <c r="V1979" s="206"/>
      <c r="W1979" s="206"/>
      <c r="X1979" s="206"/>
      <c r="Y1979" s="206"/>
      <c r="Z1979" s="206"/>
    </row>
    <row r="1980" customFormat="false" ht="15" hidden="false" customHeight="false" outlineLevel="0" collapsed="false">
      <c r="A1980" s="198" t="s">
        <v>1040</v>
      </c>
      <c r="B1980" s="199" t="s">
        <v>1248</v>
      </c>
      <c r="C1980" s="198" t="s">
        <v>1249</v>
      </c>
      <c r="D1980" s="199" t="s">
        <v>1192</v>
      </c>
      <c r="E1980" s="200" t="n">
        <v>1</v>
      </c>
      <c r="F1980" s="201" t="n">
        <v>14.92</v>
      </c>
      <c r="G1980" s="201" t="n">
        <v>14.92</v>
      </c>
      <c r="H1980" s="206"/>
      <c r="I1980" s="206"/>
      <c r="J1980" s="206"/>
      <c r="K1980" s="206"/>
      <c r="L1980" s="206"/>
      <c r="M1980" s="206"/>
      <c r="N1980" s="206"/>
      <c r="O1980" s="206"/>
      <c r="P1980" s="206"/>
      <c r="Q1980" s="206"/>
      <c r="R1980" s="206"/>
      <c r="S1980" s="206"/>
      <c r="T1980" s="206"/>
      <c r="U1980" s="206"/>
      <c r="V1980" s="206"/>
      <c r="W1980" s="206"/>
      <c r="X1980" s="206"/>
      <c r="Y1980" s="206"/>
      <c r="Z1980" s="206"/>
    </row>
    <row r="1981" customFormat="false" ht="15" hidden="false" customHeight="false" outlineLevel="0" collapsed="false">
      <c r="A1981" s="202" t="s">
        <v>1043</v>
      </c>
      <c r="B1981" s="203" t="s">
        <v>2636</v>
      </c>
      <c r="C1981" s="202" t="s">
        <v>2637</v>
      </c>
      <c r="D1981" s="203" t="s">
        <v>1483</v>
      </c>
      <c r="E1981" s="204" t="n">
        <v>1.1</v>
      </c>
      <c r="F1981" s="205" t="n">
        <v>13.37</v>
      </c>
      <c r="G1981" s="205" t="n">
        <v>14.7</v>
      </c>
      <c r="H1981" s="206"/>
      <c r="I1981" s="206"/>
      <c r="J1981" s="206"/>
      <c r="K1981" s="206"/>
      <c r="L1981" s="206"/>
      <c r="M1981" s="206"/>
      <c r="N1981" s="206"/>
      <c r="O1981" s="206"/>
      <c r="P1981" s="206"/>
      <c r="Q1981" s="206"/>
      <c r="R1981" s="206"/>
      <c r="S1981" s="206"/>
      <c r="T1981" s="206"/>
      <c r="U1981" s="206"/>
      <c r="V1981" s="206"/>
      <c r="W1981" s="206"/>
      <c r="X1981" s="206"/>
      <c r="Y1981" s="206"/>
      <c r="Z1981" s="206"/>
    </row>
    <row r="1982" customFormat="false" ht="15" hidden="false" customHeight="false" outlineLevel="0" collapsed="false">
      <c r="A1982" s="193"/>
      <c r="B1982" s="194"/>
      <c r="C1982" s="193"/>
      <c r="D1982" s="193"/>
      <c r="E1982" s="195"/>
      <c r="F1982" s="196"/>
      <c r="G1982" s="196"/>
      <c r="H1982" s="206"/>
      <c r="I1982" s="206"/>
      <c r="J1982" s="206"/>
      <c r="K1982" s="206"/>
      <c r="L1982" s="206"/>
      <c r="M1982" s="206"/>
      <c r="N1982" s="206"/>
      <c r="O1982" s="206"/>
      <c r="P1982" s="206"/>
      <c r="Q1982" s="206"/>
      <c r="R1982" s="206"/>
      <c r="S1982" s="206"/>
      <c r="T1982" s="206"/>
      <c r="U1982" s="206"/>
      <c r="V1982" s="206"/>
      <c r="W1982" s="206"/>
      <c r="X1982" s="206"/>
      <c r="Y1982" s="206"/>
      <c r="Z1982" s="206"/>
    </row>
    <row r="1983" customFormat="false" ht="15" hidden="false" customHeight="false" outlineLevel="0" collapsed="false">
      <c r="A1983" s="183" t="s">
        <v>2638</v>
      </c>
      <c r="B1983" s="184" t="s">
        <v>1028</v>
      </c>
      <c r="C1983" s="183" t="s">
        <v>1029</v>
      </c>
      <c r="D1983" s="184" t="s">
        <v>1030</v>
      </c>
      <c r="E1983" s="185" t="s">
        <v>1031</v>
      </c>
      <c r="F1983" s="197" t="s">
        <v>1032</v>
      </c>
      <c r="G1983" s="197" t="s">
        <v>1033</v>
      </c>
      <c r="H1983" s="206"/>
      <c r="I1983" s="206"/>
      <c r="J1983" s="206"/>
      <c r="K1983" s="206"/>
      <c r="L1983" s="206"/>
      <c r="M1983" s="206"/>
      <c r="N1983" s="206"/>
      <c r="O1983" s="206"/>
      <c r="P1983" s="206"/>
      <c r="Q1983" s="206"/>
      <c r="R1983" s="206"/>
      <c r="S1983" s="206"/>
      <c r="T1983" s="206"/>
      <c r="U1983" s="206"/>
      <c r="V1983" s="206"/>
      <c r="W1983" s="206"/>
      <c r="X1983" s="206"/>
      <c r="Y1983" s="206"/>
      <c r="Z1983" s="206"/>
    </row>
    <row r="1984" customFormat="false" ht="15" hidden="false" customHeight="false" outlineLevel="0" collapsed="false">
      <c r="A1984" s="189" t="s">
        <v>1034</v>
      </c>
      <c r="B1984" s="190" t="s">
        <v>2639</v>
      </c>
      <c r="C1984" s="189" t="s">
        <v>674</v>
      </c>
      <c r="D1984" s="190" t="s">
        <v>152</v>
      </c>
      <c r="E1984" s="191" t="n">
        <v>1</v>
      </c>
      <c r="F1984" s="192" t="n">
        <v>93.54</v>
      </c>
      <c r="G1984" s="192" t="n">
        <v>93.54</v>
      </c>
      <c r="H1984" s="206"/>
      <c r="I1984" s="206"/>
      <c r="J1984" s="206"/>
      <c r="K1984" s="206"/>
      <c r="L1984" s="206"/>
      <c r="M1984" s="206"/>
      <c r="N1984" s="206"/>
      <c r="O1984" s="206"/>
      <c r="P1984" s="206"/>
      <c r="Q1984" s="206"/>
      <c r="R1984" s="206"/>
      <c r="S1984" s="206"/>
      <c r="T1984" s="206"/>
      <c r="U1984" s="206"/>
      <c r="V1984" s="206"/>
      <c r="W1984" s="206"/>
      <c r="X1984" s="206"/>
      <c r="Y1984" s="206"/>
      <c r="Z1984" s="206"/>
    </row>
    <row r="1985" customFormat="false" ht="15" hidden="false" customHeight="false" outlineLevel="0" collapsed="false">
      <c r="A1985" s="198" t="s">
        <v>1040</v>
      </c>
      <c r="B1985" s="199" t="s">
        <v>1279</v>
      </c>
      <c r="C1985" s="198" t="s">
        <v>1273</v>
      </c>
      <c r="D1985" s="199" t="s">
        <v>1192</v>
      </c>
      <c r="E1985" s="200" t="n">
        <v>1.2</v>
      </c>
      <c r="F1985" s="201" t="n">
        <v>17.95</v>
      </c>
      <c r="G1985" s="201" t="n">
        <v>7.52</v>
      </c>
      <c r="H1985" s="206"/>
      <c r="I1985" s="206"/>
      <c r="J1985" s="206"/>
      <c r="K1985" s="206"/>
      <c r="L1985" s="206"/>
      <c r="M1985" s="206"/>
      <c r="N1985" s="206"/>
      <c r="O1985" s="206"/>
      <c r="P1985" s="206"/>
      <c r="Q1985" s="206"/>
      <c r="R1985" s="206"/>
      <c r="S1985" s="206"/>
      <c r="T1985" s="206"/>
      <c r="U1985" s="206"/>
      <c r="V1985" s="206"/>
      <c r="W1985" s="206"/>
      <c r="X1985" s="206"/>
      <c r="Y1985" s="206"/>
      <c r="Z1985" s="206"/>
    </row>
    <row r="1986" customFormat="false" ht="15" hidden="false" customHeight="false" outlineLevel="0" collapsed="false">
      <c r="A1986" s="198" t="s">
        <v>1040</v>
      </c>
      <c r="B1986" s="199" t="s">
        <v>1248</v>
      </c>
      <c r="C1986" s="198" t="s">
        <v>1249</v>
      </c>
      <c r="D1986" s="199" t="s">
        <v>1192</v>
      </c>
      <c r="E1986" s="200" t="n">
        <v>1.2</v>
      </c>
      <c r="F1986" s="201" t="n">
        <v>21.97</v>
      </c>
      <c r="G1986" s="201" t="n">
        <v>9.2</v>
      </c>
      <c r="H1986" s="206"/>
      <c r="I1986" s="206"/>
      <c r="J1986" s="206"/>
      <c r="K1986" s="206"/>
      <c r="L1986" s="206"/>
      <c r="M1986" s="206"/>
      <c r="N1986" s="206"/>
      <c r="O1986" s="206"/>
      <c r="P1986" s="206"/>
      <c r="Q1986" s="206"/>
      <c r="R1986" s="206"/>
      <c r="S1986" s="206"/>
      <c r="T1986" s="206"/>
      <c r="U1986" s="206"/>
      <c r="V1986" s="206"/>
      <c r="W1986" s="206"/>
      <c r="X1986" s="206"/>
      <c r="Y1986" s="206"/>
      <c r="Z1986" s="206"/>
    </row>
    <row r="1987" customFormat="false" ht="15" hidden="false" customHeight="false" outlineLevel="0" collapsed="false">
      <c r="A1987" s="202" t="s">
        <v>1043</v>
      </c>
      <c r="B1987" s="203" t="s">
        <v>2640</v>
      </c>
      <c r="C1987" s="202" t="s">
        <v>1783</v>
      </c>
      <c r="D1987" s="203" t="s">
        <v>1199</v>
      </c>
      <c r="E1987" s="204" t="n">
        <v>0.1788387</v>
      </c>
      <c r="F1987" s="205" t="n">
        <v>30.78</v>
      </c>
      <c r="G1987" s="205" t="n">
        <v>5.5</v>
      </c>
      <c r="H1987" s="206"/>
      <c r="I1987" s="206"/>
      <c r="J1987" s="206"/>
      <c r="K1987" s="206"/>
      <c r="L1987" s="206"/>
      <c r="M1987" s="206"/>
      <c r="N1987" s="206"/>
      <c r="O1987" s="206"/>
      <c r="P1987" s="206"/>
      <c r="Q1987" s="206"/>
      <c r="R1987" s="206"/>
      <c r="S1987" s="206"/>
      <c r="T1987" s="206"/>
      <c r="U1987" s="206"/>
      <c r="V1987" s="206"/>
      <c r="W1987" s="206"/>
      <c r="X1987" s="206"/>
      <c r="Y1987" s="206"/>
      <c r="Z1987" s="206"/>
    </row>
    <row r="1988" customFormat="false" ht="15" hidden="false" customHeight="false" outlineLevel="0" collapsed="false">
      <c r="A1988" s="202" t="s">
        <v>1043</v>
      </c>
      <c r="B1988" s="203" t="s">
        <v>2641</v>
      </c>
      <c r="C1988" s="202" t="s">
        <v>2642</v>
      </c>
      <c r="D1988" s="203" t="s">
        <v>1199</v>
      </c>
      <c r="E1988" s="204" t="n">
        <v>5.544</v>
      </c>
      <c r="F1988" s="205" t="n">
        <v>0.06</v>
      </c>
      <c r="G1988" s="205" t="n">
        <v>0.33</v>
      </c>
      <c r="H1988" s="206"/>
      <c r="I1988" s="206"/>
      <c r="J1988" s="206"/>
      <c r="K1988" s="206"/>
      <c r="L1988" s="206"/>
      <c r="M1988" s="206"/>
      <c r="N1988" s="206"/>
      <c r="O1988" s="206"/>
      <c r="P1988" s="206"/>
      <c r="Q1988" s="206"/>
      <c r="R1988" s="206"/>
      <c r="S1988" s="206"/>
      <c r="T1988" s="206"/>
      <c r="U1988" s="206"/>
      <c r="V1988" s="206"/>
      <c r="W1988" s="206"/>
      <c r="X1988" s="206"/>
      <c r="Y1988" s="206"/>
      <c r="Z1988" s="206"/>
    </row>
    <row r="1989" customFormat="false" ht="15" hidden="false" customHeight="false" outlineLevel="0" collapsed="false">
      <c r="A1989" s="202" t="s">
        <v>1043</v>
      </c>
      <c r="B1989" s="203" t="s">
        <v>2643</v>
      </c>
      <c r="C1989" s="202" t="s">
        <v>2644</v>
      </c>
      <c r="D1989" s="203" t="s">
        <v>1100</v>
      </c>
      <c r="E1989" s="204" t="n">
        <v>0.693</v>
      </c>
      <c r="F1989" s="205" t="n">
        <v>102.44</v>
      </c>
      <c r="G1989" s="205" t="n">
        <v>70.99</v>
      </c>
      <c r="H1989" s="206"/>
      <c r="I1989" s="206"/>
      <c r="J1989" s="206"/>
      <c r="K1989" s="206"/>
      <c r="L1989" s="206"/>
      <c r="M1989" s="206"/>
      <c r="N1989" s="206"/>
      <c r="O1989" s="206"/>
      <c r="P1989" s="206"/>
      <c r="Q1989" s="206"/>
      <c r="R1989" s="206"/>
      <c r="S1989" s="206"/>
      <c r="T1989" s="206"/>
      <c r="U1989" s="206"/>
      <c r="V1989" s="206"/>
      <c r="W1989" s="206"/>
      <c r="X1989" s="206"/>
      <c r="Y1989" s="206"/>
      <c r="Z1989" s="206"/>
    </row>
    <row r="1990" customFormat="false" ht="15" hidden="false" customHeight="false" outlineLevel="0" collapsed="false">
      <c r="A1990" s="193"/>
      <c r="B1990" s="194"/>
      <c r="C1990" s="193"/>
      <c r="D1990" s="193"/>
      <c r="E1990" s="195"/>
      <c r="F1990" s="196"/>
      <c r="G1990" s="196"/>
      <c r="H1990" s="206"/>
      <c r="I1990" s="206"/>
      <c r="J1990" s="206"/>
      <c r="K1990" s="206"/>
      <c r="L1990" s="206"/>
      <c r="M1990" s="206"/>
      <c r="N1990" s="206"/>
      <c r="O1990" s="206"/>
      <c r="P1990" s="206"/>
      <c r="Q1990" s="206"/>
      <c r="R1990" s="206"/>
      <c r="S1990" s="206"/>
      <c r="T1990" s="206"/>
      <c r="U1990" s="206"/>
      <c r="V1990" s="206"/>
      <c r="W1990" s="206"/>
      <c r="X1990" s="206"/>
      <c r="Y1990" s="206"/>
      <c r="Z1990" s="206"/>
    </row>
    <row r="1991" customFormat="false" ht="15" hidden="false" customHeight="false" outlineLevel="0" collapsed="false">
      <c r="A1991" s="183" t="s">
        <v>2645</v>
      </c>
      <c r="B1991" s="184" t="s">
        <v>1028</v>
      </c>
      <c r="C1991" s="183" t="s">
        <v>1029</v>
      </c>
      <c r="D1991" s="184" t="s">
        <v>1030</v>
      </c>
      <c r="E1991" s="185" t="s">
        <v>1031</v>
      </c>
      <c r="F1991" s="197" t="s">
        <v>1032</v>
      </c>
      <c r="G1991" s="197" t="s">
        <v>1033</v>
      </c>
      <c r="H1991" s="206"/>
      <c r="I1991" s="206"/>
      <c r="J1991" s="206"/>
      <c r="K1991" s="206"/>
      <c r="L1991" s="206"/>
      <c r="M1991" s="206"/>
      <c r="N1991" s="206"/>
      <c r="O1991" s="206"/>
      <c r="P1991" s="206"/>
      <c r="Q1991" s="206"/>
      <c r="R1991" s="206"/>
      <c r="S1991" s="206"/>
      <c r="T1991" s="206"/>
      <c r="U1991" s="206"/>
      <c r="V1991" s="206"/>
      <c r="W1991" s="206"/>
      <c r="X1991" s="206"/>
      <c r="Y1991" s="206"/>
      <c r="Z1991" s="206"/>
    </row>
    <row r="1992" customFormat="false" ht="15" hidden="false" customHeight="false" outlineLevel="0" collapsed="false">
      <c r="A1992" s="189" t="s">
        <v>1034</v>
      </c>
      <c r="B1992" s="190" t="s">
        <v>676</v>
      </c>
      <c r="C1992" s="189" t="s">
        <v>677</v>
      </c>
      <c r="D1992" s="190" t="s">
        <v>152</v>
      </c>
      <c r="E1992" s="191" t="n">
        <v>1</v>
      </c>
      <c r="F1992" s="192" t="n">
        <v>106.17</v>
      </c>
      <c r="G1992" s="192" t="n">
        <v>106.17</v>
      </c>
      <c r="H1992" s="206"/>
      <c r="I1992" s="206"/>
      <c r="J1992" s="206"/>
      <c r="K1992" s="206"/>
      <c r="L1992" s="206"/>
      <c r="M1992" s="206"/>
      <c r="N1992" s="206"/>
      <c r="O1992" s="206"/>
      <c r="P1992" s="206"/>
      <c r="Q1992" s="206"/>
      <c r="R1992" s="206"/>
      <c r="S1992" s="206"/>
      <c r="T1992" s="206"/>
      <c r="U1992" s="206"/>
      <c r="V1992" s="206"/>
      <c r="W1992" s="206"/>
      <c r="X1992" s="206"/>
      <c r="Y1992" s="206"/>
      <c r="Z1992" s="206"/>
    </row>
    <row r="1993" customFormat="false" ht="15" hidden="false" customHeight="false" outlineLevel="0" collapsed="false">
      <c r="A1993" s="198" t="s">
        <v>1040</v>
      </c>
      <c r="B1993" s="199" t="s">
        <v>2646</v>
      </c>
      <c r="C1993" s="198" t="s">
        <v>2647</v>
      </c>
      <c r="D1993" s="199" t="s">
        <v>2648</v>
      </c>
      <c r="E1993" s="200" t="n">
        <v>0.4731183</v>
      </c>
      <c r="F1993" s="201" t="n">
        <v>17.95</v>
      </c>
      <c r="G1993" s="201" t="n">
        <v>8.49</v>
      </c>
      <c r="H1993" s="206"/>
      <c r="I1993" s="206"/>
      <c r="J1993" s="206"/>
      <c r="K1993" s="206"/>
      <c r="L1993" s="206"/>
      <c r="M1993" s="206"/>
      <c r="N1993" s="206"/>
      <c r="O1993" s="206"/>
      <c r="P1993" s="206"/>
      <c r="Q1993" s="206"/>
      <c r="R1993" s="206"/>
      <c r="S1993" s="206"/>
      <c r="T1993" s="206"/>
      <c r="U1993" s="206"/>
      <c r="V1993" s="206"/>
      <c r="W1993" s="206"/>
      <c r="X1993" s="206"/>
      <c r="Y1993" s="206"/>
      <c r="Z1993" s="206"/>
    </row>
    <row r="1994" customFormat="false" ht="15" hidden="false" customHeight="false" outlineLevel="0" collapsed="false">
      <c r="A1994" s="198" t="s">
        <v>1040</v>
      </c>
      <c r="B1994" s="199" t="s">
        <v>2649</v>
      </c>
      <c r="C1994" s="198" t="s">
        <v>1467</v>
      </c>
      <c r="D1994" s="199" t="s">
        <v>2648</v>
      </c>
      <c r="E1994" s="200" t="n">
        <v>0.4731183</v>
      </c>
      <c r="F1994" s="201" t="n">
        <v>21.97</v>
      </c>
      <c r="G1994" s="201" t="n">
        <v>10.39</v>
      </c>
      <c r="H1994" s="206"/>
      <c r="I1994" s="206"/>
      <c r="J1994" s="206"/>
      <c r="K1994" s="206"/>
      <c r="L1994" s="206"/>
      <c r="M1994" s="206"/>
      <c r="N1994" s="206"/>
      <c r="O1994" s="206"/>
      <c r="P1994" s="206"/>
      <c r="Q1994" s="206"/>
      <c r="R1994" s="206"/>
      <c r="S1994" s="206"/>
      <c r="T1994" s="206"/>
      <c r="U1994" s="206"/>
      <c r="V1994" s="206"/>
      <c r="W1994" s="206"/>
      <c r="X1994" s="206"/>
      <c r="Y1994" s="206"/>
      <c r="Z1994" s="206"/>
    </row>
    <row r="1995" customFormat="false" ht="15" hidden="false" customHeight="false" outlineLevel="0" collapsed="false">
      <c r="A1995" s="202" t="s">
        <v>1043</v>
      </c>
      <c r="B1995" s="203" t="s">
        <v>2640</v>
      </c>
      <c r="C1995" s="202" t="s">
        <v>1783</v>
      </c>
      <c r="D1995" s="203" t="s">
        <v>1199</v>
      </c>
      <c r="E1995" s="204" t="n">
        <v>0.2032258</v>
      </c>
      <c r="F1995" s="205" t="n">
        <v>30.78</v>
      </c>
      <c r="G1995" s="205" t="n">
        <v>6.25</v>
      </c>
      <c r="H1995" s="206"/>
      <c r="I1995" s="206"/>
      <c r="J1995" s="206"/>
      <c r="K1995" s="206"/>
      <c r="L1995" s="206"/>
      <c r="M1995" s="206"/>
      <c r="N1995" s="206"/>
      <c r="O1995" s="206"/>
      <c r="P1995" s="206"/>
      <c r="Q1995" s="206"/>
      <c r="R1995" s="206"/>
      <c r="S1995" s="206"/>
      <c r="T1995" s="206"/>
      <c r="U1995" s="206"/>
      <c r="V1995" s="206"/>
      <c r="W1995" s="206"/>
      <c r="X1995" s="206"/>
      <c r="Y1995" s="206"/>
      <c r="Z1995" s="206"/>
    </row>
    <row r="1996" customFormat="false" ht="15" hidden="false" customHeight="false" outlineLevel="0" collapsed="false">
      <c r="A1996" s="202" t="s">
        <v>1043</v>
      </c>
      <c r="B1996" s="203" t="s">
        <v>2641</v>
      </c>
      <c r="C1996" s="202" t="s">
        <v>2642</v>
      </c>
      <c r="D1996" s="203" t="s">
        <v>1199</v>
      </c>
      <c r="E1996" s="204" t="n">
        <v>6.3</v>
      </c>
      <c r="F1996" s="205" t="n">
        <v>0.06</v>
      </c>
      <c r="G1996" s="205" t="n">
        <v>0.37</v>
      </c>
      <c r="H1996" s="206"/>
      <c r="I1996" s="206"/>
      <c r="J1996" s="206"/>
      <c r="K1996" s="206"/>
      <c r="L1996" s="206"/>
      <c r="M1996" s="206"/>
      <c r="N1996" s="206"/>
      <c r="O1996" s="206"/>
      <c r="P1996" s="206"/>
      <c r="Q1996" s="206"/>
      <c r="R1996" s="206"/>
      <c r="S1996" s="206"/>
      <c r="T1996" s="206"/>
      <c r="U1996" s="206"/>
      <c r="V1996" s="206"/>
      <c r="W1996" s="206"/>
      <c r="X1996" s="206"/>
      <c r="Y1996" s="206"/>
      <c r="Z1996" s="206"/>
    </row>
    <row r="1997" customFormat="false" ht="15" hidden="false" customHeight="false" outlineLevel="0" collapsed="false">
      <c r="A1997" s="202" t="s">
        <v>1043</v>
      </c>
      <c r="B1997" s="203" t="s">
        <v>2643</v>
      </c>
      <c r="C1997" s="202" t="s">
        <v>2644</v>
      </c>
      <c r="D1997" s="203" t="s">
        <v>1100</v>
      </c>
      <c r="E1997" s="204" t="n">
        <v>0.7875</v>
      </c>
      <c r="F1997" s="205" t="n">
        <v>102.44</v>
      </c>
      <c r="G1997" s="205" t="n">
        <v>80.67</v>
      </c>
      <c r="H1997" s="206"/>
      <c r="I1997" s="206"/>
      <c r="J1997" s="206"/>
      <c r="K1997" s="206"/>
      <c r="L1997" s="206"/>
      <c r="M1997" s="206"/>
      <c r="N1997" s="206"/>
      <c r="O1997" s="206"/>
      <c r="P1997" s="206"/>
      <c r="Q1997" s="206"/>
      <c r="R1997" s="206"/>
      <c r="S1997" s="206"/>
      <c r="T1997" s="206"/>
      <c r="U1997" s="206"/>
      <c r="V1997" s="206"/>
      <c r="W1997" s="206"/>
      <c r="X1997" s="206"/>
      <c r="Y1997" s="206"/>
      <c r="Z1997" s="206"/>
    </row>
    <row r="1998" customFormat="false" ht="15" hidden="false" customHeight="false" outlineLevel="0" collapsed="false">
      <c r="A1998" s="193"/>
      <c r="B1998" s="194"/>
      <c r="C1998" s="193"/>
      <c r="D1998" s="193"/>
      <c r="E1998" s="195"/>
      <c r="F1998" s="196"/>
      <c r="G1998" s="196"/>
      <c r="H1998" s="206"/>
      <c r="I1998" s="206"/>
      <c r="J1998" s="206"/>
      <c r="K1998" s="206"/>
      <c r="L1998" s="206"/>
      <c r="M1998" s="206"/>
      <c r="N1998" s="206"/>
      <c r="O1998" s="206"/>
      <c r="P1998" s="206"/>
      <c r="Q1998" s="206"/>
      <c r="R1998" s="206"/>
      <c r="S1998" s="206"/>
      <c r="T1998" s="206"/>
      <c r="U1998" s="206"/>
      <c r="V1998" s="206"/>
      <c r="W1998" s="206"/>
      <c r="X1998" s="206"/>
      <c r="Y1998" s="206"/>
      <c r="Z1998" s="206"/>
    </row>
    <row r="1999" customFormat="false" ht="15" hidden="false" customHeight="false" outlineLevel="0" collapsed="false">
      <c r="A1999" s="183" t="s">
        <v>2650</v>
      </c>
      <c r="B1999" s="184" t="s">
        <v>1028</v>
      </c>
      <c r="C1999" s="183" t="s">
        <v>1029</v>
      </c>
      <c r="D1999" s="184" t="s">
        <v>1030</v>
      </c>
      <c r="E1999" s="185" t="s">
        <v>1031</v>
      </c>
      <c r="F1999" s="197" t="s">
        <v>1032</v>
      </c>
      <c r="G1999" s="197" t="s">
        <v>1033</v>
      </c>
      <c r="H1999" s="206"/>
      <c r="I1999" s="206"/>
      <c r="J1999" s="206"/>
      <c r="K1999" s="206"/>
      <c r="L1999" s="206"/>
      <c r="M1999" s="206"/>
      <c r="N1999" s="206"/>
      <c r="O1999" s="206"/>
      <c r="P1999" s="206"/>
      <c r="Q1999" s="206"/>
      <c r="R1999" s="206"/>
      <c r="S1999" s="206"/>
      <c r="T1999" s="206"/>
      <c r="U1999" s="206"/>
      <c r="V1999" s="206"/>
      <c r="W1999" s="206"/>
      <c r="X1999" s="206"/>
      <c r="Y1999" s="206"/>
      <c r="Z1999" s="206"/>
    </row>
    <row r="2000" customFormat="false" ht="15" hidden="false" customHeight="false" outlineLevel="0" collapsed="false">
      <c r="A2000" s="189" t="s">
        <v>1034</v>
      </c>
      <c r="B2000" s="190" t="s">
        <v>2651</v>
      </c>
      <c r="C2000" s="189" t="s">
        <v>680</v>
      </c>
      <c r="D2000" s="190" t="s">
        <v>152</v>
      </c>
      <c r="E2000" s="191" t="n">
        <v>1</v>
      </c>
      <c r="F2000" s="192" t="n">
        <v>30.52</v>
      </c>
      <c r="G2000" s="192" t="n">
        <v>30.52</v>
      </c>
      <c r="H2000" s="206"/>
      <c r="I2000" s="206"/>
      <c r="J2000" s="206"/>
      <c r="K2000" s="206"/>
      <c r="L2000" s="206"/>
      <c r="M2000" s="206"/>
      <c r="N2000" s="206"/>
      <c r="O2000" s="206"/>
      <c r="P2000" s="206"/>
      <c r="Q2000" s="206"/>
      <c r="R2000" s="206"/>
      <c r="S2000" s="206"/>
      <c r="T2000" s="206"/>
      <c r="U2000" s="206"/>
      <c r="V2000" s="206"/>
      <c r="W2000" s="206"/>
      <c r="X2000" s="206"/>
      <c r="Y2000" s="206"/>
      <c r="Z2000" s="206"/>
    </row>
    <row r="2001" customFormat="false" ht="15" hidden="false" customHeight="false" outlineLevel="0" collapsed="false">
      <c r="A2001" s="198" t="s">
        <v>1040</v>
      </c>
      <c r="B2001" s="199" t="s">
        <v>1917</v>
      </c>
      <c r="C2001" s="198" t="s">
        <v>1918</v>
      </c>
      <c r="D2001" s="199" t="s">
        <v>25</v>
      </c>
      <c r="E2001" s="200" t="n">
        <v>0.07</v>
      </c>
      <c r="F2001" s="201" t="n">
        <v>17.45</v>
      </c>
      <c r="G2001" s="201" t="n">
        <v>1.22</v>
      </c>
      <c r="H2001" s="206"/>
      <c r="I2001" s="206"/>
      <c r="J2001" s="206"/>
      <c r="K2001" s="206"/>
      <c r="L2001" s="206"/>
      <c r="M2001" s="206"/>
      <c r="N2001" s="206"/>
      <c r="O2001" s="206"/>
      <c r="P2001" s="206"/>
      <c r="Q2001" s="206"/>
      <c r="R2001" s="206"/>
      <c r="S2001" s="206"/>
      <c r="T2001" s="206"/>
      <c r="U2001" s="206"/>
      <c r="V2001" s="206"/>
      <c r="W2001" s="206"/>
      <c r="X2001" s="206"/>
      <c r="Y2001" s="206"/>
      <c r="Z2001" s="206"/>
    </row>
    <row r="2002" customFormat="false" ht="15" hidden="false" customHeight="false" outlineLevel="0" collapsed="false">
      <c r="A2002" s="198" t="s">
        <v>1040</v>
      </c>
      <c r="B2002" s="199" t="s">
        <v>1812</v>
      </c>
      <c r="C2002" s="198" t="s">
        <v>1813</v>
      </c>
      <c r="D2002" s="199" t="s">
        <v>25</v>
      </c>
      <c r="E2002" s="200" t="n">
        <v>0.07</v>
      </c>
      <c r="F2002" s="201" t="n">
        <v>21.76</v>
      </c>
      <c r="G2002" s="201" t="n">
        <v>1.52</v>
      </c>
      <c r="H2002" s="206"/>
      <c r="I2002" s="206"/>
      <c r="J2002" s="206"/>
      <c r="K2002" s="206"/>
      <c r="L2002" s="206"/>
      <c r="M2002" s="206"/>
      <c r="N2002" s="206"/>
      <c r="O2002" s="206"/>
      <c r="P2002" s="206"/>
      <c r="Q2002" s="206"/>
      <c r="R2002" s="206"/>
      <c r="S2002" s="206"/>
      <c r="T2002" s="206"/>
      <c r="U2002" s="206"/>
      <c r="V2002" s="206"/>
      <c r="W2002" s="206"/>
      <c r="X2002" s="206"/>
      <c r="Y2002" s="206"/>
      <c r="Z2002" s="206"/>
    </row>
    <row r="2003" customFormat="false" ht="15" hidden="false" customHeight="false" outlineLevel="0" collapsed="false">
      <c r="A2003" s="202" t="s">
        <v>1043</v>
      </c>
      <c r="B2003" s="203" t="s">
        <v>2070</v>
      </c>
      <c r="C2003" s="202" t="s">
        <v>2071</v>
      </c>
      <c r="D2003" s="203" t="s">
        <v>7</v>
      </c>
      <c r="E2003" s="204" t="n">
        <v>0.0034</v>
      </c>
      <c r="F2003" s="205" t="n">
        <v>59.63</v>
      </c>
      <c r="G2003" s="205" t="n">
        <v>0.2</v>
      </c>
      <c r="H2003" s="206"/>
      <c r="I2003" s="206"/>
      <c r="J2003" s="206"/>
      <c r="K2003" s="206"/>
      <c r="L2003" s="206"/>
      <c r="M2003" s="206"/>
      <c r="N2003" s="206"/>
      <c r="O2003" s="206"/>
      <c r="P2003" s="206"/>
      <c r="Q2003" s="206"/>
      <c r="R2003" s="206"/>
      <c r="S2003" s="206"/>
      <c r="T2003" s="206"/>
      <c r="U2003" s="206"/>
      <c r="V2003" s="206"/>
      <c r="W2003" s="206"/>
      <c r="X2003" s="206"/>
      <c r="Y2003" s="206"/>
      <c r="Z2003" s="206"/>
    </row>
    <row r="2004" customFormat="false" ht="15" hidden="false" customHeight="false" outlineLevel="0" collapsed="false">
      <c r="A2004" s="202" t="s">
        <v>1043</v>
      </c>
      <c r="B2004" s="203" t="s">
        <v>2074</v>
      </c>
      <c r="C2004" s="202" t="s">
        <v>2075</v>
      </c>
      <c r="D2004" s="203" t="s">
        <v>7</v>
      </c>
      <c r="E2004" s="204" t="n">
        <v>0.013</v>
      </c>
      <c r="F2004" s="205" t="n">
        <v>2.06</v>
      </c>
      <c r="G2004" s="205" t="n">
        <v>0.02</v>
      </c>
      <c r="H2004" s="206"/>
      <c r="I2004" s="206"/>
      <c r="J2004" s="206"/>
      <c r="K2004" s="206"/>
      <c r="L2004" s="206"/>
      <c r="M2004" s="206"/>
      <c r="N2004" s="206"/>
      <c r="O2004" s="206"/>
      <c r="P2004" s="206"/>
      <c r="Q2004" s="206"/>
      <c r="R2004" s="206"/>
      <c r="S2004" s="206"/>
      <c r="T2004" s="206"/>
      <c r="U2004" s="206"/>
      <c r="V2004" s="206"/>
      <c r="W2004" s="206"/>
      <c r="X2004" s="206"/>
      <c r="Y2004" s="206"/>
      <c r="Z2004" s="206"/>
    </row>
    <row r="2005" customFormat="false" ht="15" hidden="false" customHeight="false" outlineLevel="0" collapsed="false">
      <c r="A2005" s="202" t="s">
        <v>1043</v>
      </c>
      <c r="B2005" s="203" t="s">
        <v>2076</v>
      </c>
      <c r="C2005" s="202" t="s">
        <v>2077</v>
      </c>
      <c r="D2005" s="203" t="s">
        <v>7</v>
      </c>
      <c r="E2005" s="204" t="n">
        <v>0.0053</v>
      </c>
      <c r="F2005" s="205" t="n">
        <v>67.56</v>
      </c>
      <c r="G2005" s="205" t="n">
        <v>0.35</v>
      </c>
      <c r="H2005" s="206"/>
      <c r="I2005" s="206"/>
      <c r="J2005" s="206"/>
      <c r="K2005" s="206"/>
      <c r="L2005" s="206"/>
      <c r="M2005" s="206"/>
      <c r="N2005" s="206"/>
      <c r="O2005" s="206"/>
      <c r="P2005" s="206"/>
      <c r="Q2005" s="206"/>
      <c r="R2005" s="206"/>
      <c r="S2005" s="206"/>
      <c r="T2005" s="206"/>
      <c r="U2005" s="206"/>
      <c r="V2005" s="206"/>
      <c r="W2005" s="206"/>
      <c r="X2005" s="206"/>
      <c r="Y2005" s="206"/>
      <c r="Z2005" s="206"/>
    </row>
    <row r="2006" customFormat="false" ht="15" hidden="false" customHeight="false" outlineLevel="0" collapsed="false">
      <c r="A2006" s="202" t="s">
        <v>1043</v>
      </c>
      <c r="B2006" s="203" t="s">
        <v>2403</v>
      </c>
      <c r="C2006" s="202" t="s">
        <v>2404</v>
      </c>
      <c r="D2006" s="203" t="s">
        <v>152</v>
      </c>
      <c r="E2006" s="204" t="n">
        <v>1.04</v>
      </c>
      <c r="F2006" s="205" t="n">
        <v>26.17</v>
      </c>
      <c r="G2006" s="205" t="n">
        <v>27.21</v>
      </c>
      <c r="H2006" s="206"/>
      <c r="I2006" s="206"/>
      <c r="J2006" s="206"/>
      <c r="K2006" s="206"/>
      <c r="L2006" s="206"/>
      <c r="M2006" s="206"/>
      <c r="N2006" s="206"/>
      <c r="O2006" s="206"/>
      <c r="P2006" s="206"/>
      <c r="Q2006" s="206"/>
      <c r="R2006" s="206"/>
      <c r="S2006" s="206"/>
      <c r="T2006" s="206"/>
      <c r="U2006" s="206"/>
      <c r="V2006" s="206"/>
      <c r="W2006" s="206"/>
      <c r="X2006" s="206"/>
      <c r="Y2006" s="206"/>
      <c r="Z2006" s="206"/>
    </row>
    <row r="2007" customFormat="false" ht="15" hidden="false" customHeight="false" outlineLevel="0" collapsed="false">
      <c r="A2007" s="193"/>
      <c r="B2007" s="194"/>
      <c r="C2007" s="193"/>
      <c r="D2007" s="193"/>
      <c r="E2007" s="195"/>
      <c r="F2007" s="196"/>
      <c r="G2007" s="196"/>
      <c r="H2007" s="206"/>
      <c r="I2007" s="206"/>
      <c r="J2007" s="206"/>
      <c r="K2007" s="206"/>
      <c r="L2007" s="206"/>
      <c r="M2007" s="206"/>
      <c r="N2007" s="206"/>
      <c r="O2007" s="206"/>
      <c r="P2007" s="206"/>
      <c r="Q2007" s="206"/>
      <c r="R2007" s="206"/>
      <c r="S2007" s="206"/>
      <c r="T2007" s="206"/>
      <c r="U2007" s="206"/>
      <c r="V2007" s="206"/>
      <c r="W2007" s="206"/>
      <c r="X2007" s="206"/>
      <c r="Y2007" s="206"/>
      <c r="Z2007" s="206"/>
    </row>
    <row r="2008" customFormat="false" ht="15" hidden="false" customHeight="false" outlineLevel="0" collapsed="false">
      <c r="A2008" s="183" t="s">
        <v>2652</v>
      </c>
      <c r="B2008" s="184" t="s">
        <v>1028</v>
      </c>
      <c r="C2008" s="183" t="s">
        <v>1029</v>
      </c>
      <c r="D2008" s="184" t="s">
        <v>1030</v>
      </c>
      <c r="E2008" s="185" t="s">
        <v>1031</v>
      </c>
      <c r="F2008" s="197" t="s">
        <v>1032</v>
      </c>
      <c r="G2008" s="197" t="s">
        <v>1033</v>
      </c>
      <c r="H2008" s="206"/>
      <c r="I2008" s="206"/>
      <c r="J2008" s="206"/>
      <c r="K2008" s="206"/>
      <c r="L2008" s="206"/>
      <c r="M2008" s="206"/>
      <c r="N2008" s="206"/>
      <c r="O2008" s="206"/>
      <c r="P2008" s="206"/>
      <c r="Q2008" s="206"/>
      <c r="R2008" s="206"/>
      <c r="S2008" s="206"/>
      <c r="T2008" s="206"/>
      <c r="U2008" s="206"/>
      <c r="V2008" s="206"/>
      <c r="W2008" s="206"/>
      <c r="X2008" s="206"/>
      <c r="Y2008" s="206"/>
      <c r="Z2008" s="206"/>
    </row>
    <row r="2009" customFormat="false" ht="15" hidden="false" customHeight="false" outlineLevel="0" collapsed="false">
      <c r="A2009" s="189" t="s">
        <v>1034</v>
      </c>
      <c r="B2009" s="190" t="s">
        <v>1488</v>
      </c>
      <c r="C2009" s="189" t="s">
        <v>683</v>
      </c>
      <c r="D2009" s="190" t="s">
        <v>152</v>
      </c>
      <c r="E2009" s="191" t="n">
        <v>1</v>
      </c>
      <c r="F2009" s="192" t="n">
        <v>52.86</v>
      </c>
      <c r="G2009" s="192" t="n">
        <v>52.86</v>
      </c>
      <c r="H2009" s="206"/>
      <c r="I2009" s="206"/>
      <c r="J2009" s="206"/>
      <c r="K2009" s="206"/>
      <c r="L2009" s="206"/>
      <c r="M2009" s="206"/>
      <c r="N2009" s="206"/>
      <c r="O2009" s="206"/>
      <c r="P2009" s="206"/>
      <c r="Q2009" s="206"/>
      <c r="R2009" s="206"/>
      <c r="S2009" s="206"/>
      <c r="T2009" s="206"/>
      <c r="U2009" s="206"/>
      <c r="V2009" s="206"/>
      <c r="W2009" s="206"/>
      <c r="X2009" s="206"/>
      <c r="Y2009" s="206"/>
      <c r="Z2009" s="206"/>
    </row>
    <row r="2010" customFormat="false" ht="15" hidden="false" customHeight="false" outlineLevel="0" collapsed="false">
      <c r="A2010" s="198" t="s">
        <v>1040</v>
      </c>
      <c r="B2010" s="199" t="s">
        <v>1917</v>
      </c>
      <c r="C2010" s="198" t="s">
        <v>1918</v>
      </c>
      <c r="D2010" s="199" t="s">
        <v>25</v>
      </c>
      <c r="E2010" s="200" t="n">
        <v>0.11</v>
      </c>
      <c r="F2010" s="201" t="n">
        <v>17.45</v>
      </c>
      <c r="G2010" s="201" t="n">
        <v>1.91</v>
      </c>
      <c r="H2010" s="206"/>
      <c r="I2010" s="206"/>
      <c r="J2010" s="206"/>
      <c r="K2010" s="206"/>
      <c r="L2010" s="206"/>
      <c r="M2010" s="206"/>
      <c r="N2010" s="206"/>
      <c r="O2010" s="206"/>
      <c r="P2010" s="206"/>
      <c r="Q2010" s="206"/>
      <c r="R2010" s="206"/>
      <c r="S2010" s="206"/>
      <c r="T2010" s="206"/>
      <c r="U2010" s="206"/>
      <c r="V2010" s="206"/>
      <c r="W2010" s="206"/>
      <c r="X2010" s="206"/>
      <c r="Y2010" s="206"/>
      <c r="Z2010" s="206"/>
    </row>
    <row r="2011" customFormat="false" ht="15" hidden="false" customHeight="false" outlineLevel="0" collapsed="false">
      <c r="A2011" s="198" t="s">
        <v>1040</v>
      </c>
      <c r="B2011" s="199" t="s">
        <v>1812</v>
      </c>
      <c r="C2011" s="198" t="s">
        <v>1813</v>
      </c>
      <c r="D2011" s="199" t="s">
        <v>25</v>
      </c>
      <c r="E2011" s="200" t="n">
        <v>0.11</v>
      </c>
      <c r="F2011" s="201" t="n">
        <v>21.76</v>
      </c>
      <c r="G2011" s="201" t="n">
        <v>2.39</v>
      </c>
      <c r="H2011" s="206"/>
      <c r="I2011" s="206"/>
      <c r="J2011" s="206"/>
      <c r="K2011" s="206"/>
      <c r="L2011" s="206"/>
      <c r="M2011" s="206"/>
      <c r="N2011" s="206"/>
      <c r="O2011" s="206"/>
      <c r="P2011" s="206"/>
      <c r="Q2011" s="206"/>
      <c r="R2011" s="206"/>
      <c r="S2011" s="206"/>
      <c r="T2011" s="206"/>
      <c r="U2011" s="206"/>
      <c r="V2011" s="206"/>
      <c r="W2011" s="206"/>
      <c r="X2011" s="206"/>
      <c r="Y2011" s="206"/>
      <c r="Z2011" s="206"/>
    </row>
    <row r="2012" customFormat="false" ht="15" hidden="false" customHeight="false" outlineLevel="0" collapsed="false">
      <c r="A2012" s="202" t="s">
        <v>1043</v>
      </c>
      <c r="B2012" s="203" t="s">
        <v>2070</v>
      </c>
      <c r="C2012" s="202" t="s">
        <v>2071</v>
      </c>
      <c r="D2012" s="203" t="s">
        <v>7</v>
      </c>
      <c r="E2012" s="204" t="n">
        <v>0.005</v>
      </c>
      <c r="F2012" s="205" t="n">
        <v>59.63</v>
      </c>
      <c r="G2012" s="205" t="n">
        <v>0.29</v>
      </c>
      <c r="H2012" s="206"/>
      <c r="I2012" s="206"/>
      <c r="J2012" s="206"/>
      <c r="K2012" s="206"/>
      <c r="L2012" s="206"/>
      <c r="M2012" s="206"/>
      <c r="N2012" s="206"/>
      <c r="O2012" s="206"/>
      <c r="P2012" s="206"/>
      <c r="Q2012" s="206"/>
      <c r="R2012" s="206"/>
      <c r="S2012" s="206"/>
      <c r="T2012" s="206"/>
      <c r="U2012" s="206"/>
      <c r="V2012" s="206"/>
      <c r="W2012" s="206"/>
      <c r="X2012" s="206"/>
      <c r="Y2012" s="206"/>
      <c r="Z2012" s="206"/>
    </row>
    <row r="2013" customFormat="false" ht="15" hidden="false" customHeight="false" outlineLevel="0" collapsed="false">
      <c r="A2013" s="202" t="s">
        <v>1043</v>
      </c>
      <c r="B2013" s="203" t="s">
        <v>2074</v>
      </c>
      <c r="C2013" s="202" t="s">
        <v>2075</v>
      </c>
      <c r="D2013" s="203" t="s">
        <v>7</v>
      </c>
      <c r="E2013" s="204" t="n">
        <v>0.023</v>
      </c>
      <c r="F2013" s="205" t="n">
        <v>2.06</v>
      </c>
      <c r="G2013" s="205" t="n">
        <v>0.04</v>
      </c>
      <c r="H2013" s="206"/>
      <c r="I2013" s="206"/>
      <c r="J2013" s="206"/>
      <c r="K2013" s="206"/>
      <c r="L2013" s="206"/>
      <c r="M2013" s="206"/>
      <c r="N2013" s="206"/>
      <c r="O2013" s="206"/>
      <c r="P2013" s="206"/>
      <c r="Q2013" s="206"/>
      <c r="R2013" s="206"/>
      <c r="S2013" s="206"/>
      <c r="T2013" s="206"/>
      <c r="U2013" s="206"/>
      <c r="V2013" s="206"/>
      <c r="W2013" s="206"/>
      <c r="X2013" s="206"/>
      <c r="Y2013" s="206"/>
      <c r="Z2013" s="206"/>
    </row>
    <row r="2014" customFormat="false" ht="15" hidden="false" customHeight="false" outlineLevel="0" collapsed="false">
      <c r="A2014" s="202" t="s">
        <v>1043</v>
      </c>
      <c r="B2014" s="203" t="s">
        <v>2076</v>
      </c>
      <c r="C2014" s="202" t="s">
        <v>2077</v>
      </c>
      <c r="D2014" s="203" t="s">
        <v>7</v>
      </c>
      <c r="E2014" s="204" t="n">
        <v>0.0082</v>
      </c>
      <c r="F2014" s="205" t="n">
        <v>67.56</v>
      </c>
      <c r="G2014" s="205" t="n">
        <v>0.55</v>
      </c>
      <c r="H2014" s="206"/>
      <c r="I2014" s="206"/>
      <c r="J2014" s="206"/>
      <c r="K2014" s="206"/>
      <c r="L2014" s="206"/>
      <c r="M2014" s="206"/>
      <c r="N2014" s="206"/>
      <c r="O2014" s="206"/>
      <c r="P2014" s="206"/>
      <c r="Q2014" s="206"/>
      <c r="R2014" s="206"/>
      <c r="S2014" s="206"/>
      <c r="T2014" s="206"/>
      <c r="U2014" s="206"/>
      <c r="V2014" s="206"/>
      <c r="W2014" s="206"/>
      <c r="X2014" s="206"/>
      <c r="Y2014" s="206"/>
      <c r="Z2014" s="206"/>
    </row>
    <row r="2015" customFormat="false" ht="15" hidden="false" customHeight="false" outlineLevel="0" collapsed="false">
      <c r="A2015" s="202" t="s">
        <v>1043</v>
      </c>
      <c r="B2015" s="203" t="s">
        <v>2406</v>
      </c>
      <c r="C2015" s="202" t="s">
        <v>2407</v>
      </c>
      <c r="D2015" s="203" t="s">
        <v>152</v>
      </c>
      <c r="E2015" s="204" t="n">
        <v>1.04</v>
      </c>
      <c r="F2015" s="205" t="n">
        <v>45.85</v>
      </c>
      <c r="G2015" s="205" t="n">
        <v>47.68</v>
      </c>
      <c r="H2015" s="206"/>
      <c r="I2015" s="206"/>
      <c r="J2015" s="206"/>
      <c r="K2015" s="206"/>
      <c r="L2015" s="206"/>
      <c r="M2015" s="206"/>
      <c r="N2015" s="206"/>
      <c r="O2015" s="206"/>
      <c r="P2015" s="206"/>
      <c r="Q2015" s="206"/>
      <c r="R2015" s="206"/>
      <c r="S2015" s="206"/>
      <c r="T2015" s="206"/>
      <c r="U2015" s="206"/>
      <c r="V2015" s="206"/>
      <c r="W2015" s="206"/>
      <c r="X2015" s="206"/>
      <c r="Y2015" s="206"/>
      <c r="Z2015" s="206"/>
    </row>
    <row r="2016" customFormat="false" ht="15" hidden="false" customHeight="false" outlineLevel="0" collapsed="false">
      <c r="A2016" s="193"/>
      <c r="B2016" s="194"/>
      <c r="C2016" s="193"/>
      <c r="D2016" s="193"/>
      <c r="E2016" s="195"/>
      <c r="F2016" s="196"/>
      <c r="G2016" s="196"/>
      <c r="H2016" s="206"/>
      <c r="I2016" s="206"/>
      <c r="J2016" s="206"/>
      <c r="K2016" s="206"/>
      <c r="L2016" s="206"/>
      <c r="M2016" s="206"/>
      <c r="N2016" s="206"/>
      <c r="O2016" s="206"/>
      <c r="P2016" s="206"/>
      <c r="Q2016" s="206"/>
      <c r="R2016" s="206"/>
      <c r="S2016" s="206"/>
      <c r="T2016" s="206"/>
      <c r="U2016" s="206"/>
      <c r="V2016" s="206"/>
      <c r="W2016" s="206"/>
      <c r="X2016" s="206"/>
      <c r="Y2016" s="206"/>
      <c r="Z2016" s="206"/>
    </row>
    <row r="2017" customFormat="false" ht="15" hidden="false" customHeight="false" outlineLevel="0" collapsed="false">
      <c r="A2017" s="183" t="s">
        <v>2653</v>
      </c>
      <c r="B2017" s="184" t="s">
        <v>1028</v>
      </c>
      <c r="C2017" s="183" t="s">
        <v>1029</v>
      </c>
      <c r="D2017" s="184" t="s">
        <v>1030</v>
      </c>
      <c r="E2017" s="185" t="s">
        <v>1031</v>
      </c>
      <c r="F2017" s="197" t="s">
        <v>1032</v>
      </c>
      <c r="G2017" s="197" t="s">
        <v>1033</v>
      </c>
      <c r="H2017" s="206"/>
      <c r="I2017" s="206"/>
      <c r="J2017" s="206"/>
      <c r="K2017" s="206"/>
      <c r="L2017" s="206"/>
      <c r="M2017" s="206"/>
      <c r="N2017" s="206"/>
      <c r="O2017" s="206"/>
      <c r="P2017" s="206"/>
      <c r="Q2017" s="206"/>
      <c r="R2017" s="206"/>
      <c r="S2017" s="206"/>
      <c r="T2017" s="206"/>
      <c r="U2017" s="206"/>
      <c r="V2017" s="206"/>
      <c r="W2017" s="206"/>
      <c r="X2017" s="206"/>
      <c r="Y2017" s="206"/>
      <c r="Z2017" s="206"/>
    </row>
    <row r="2018" customFormat="false" ht="15" hidden="false" customHeight="false" outlineLevel="0" collapsed="false">
      <c r="A2018" s="189" t="s">
        <v>1034</v>
      </c>
      <c r="B2018" s="190" t="s">
        <v>2409</v>
      </c>
      <c r="C2018" s="189" t="s">
        <v>686</v>
      </c>
      <c r="D2018" s="190" t="s">
        <v>152</v>
      </c>
      <c r="E2018" s="191" t="n">
        <v>1</v>
      </c>
      <c r="F2018" s="192" t="n">
        <v>105.08</v>
      </c>
      <c r="G2018" s="192" t="n">
        <v>105.08</v>
      </c>
      <c r="H2018" s="206"/>
      <c r="I2018" s="206"/>
      <c r="J2018" s="206"/>
      <c r="K2018" s="206"/>
      <c r="L2018" s="206"/>
      <c r="M2018" s="206"/>
      <c r="N2018" s="206"/>
      <c r="O2018" s="206"/>
      <c r="P2018" s="206"/>
      <c r="Q2018" s="206"/>
      <c r="R2018" s="206"/>
      <c r="S2018" s="206"/>
      <c r="T2018" s="206"/>
      <c r="U2018" s="206"/>
      <c r="V2018" s="206"/>
      <c r="W2018" s="206"/>
      <c r="X2018" s="206"/>
      <c r="Y2018" s="206"/>
      <c r="Z2018" s="206"/>
    </row>
    <row r="2019" customFormat="false" ht="15" hidden="false" customHeight="false" outlineLevel="0" collapsed="false">
      <c r="A2019" s="198" t="s">
        <v>1040</v>
      </c>
      <c r="B2019" s="199" t="s">
        <v>1917</v>
      </c>
      <c r="C2019" s="198" t="s">
        <v>1918</v>
      </c>
      <c r="D2019" s="199" t="s">
        <v>25</v>
      </c>
      <c r="E2019" s="200" t="n">
        <v>0.18</v>
      </c>
      <c r="F2019" s="201" t="n">
        <v>17.45</v>
      </c>
      <c r="G2019" s="201" t="n">
        <v>3.14</v>
      </c>
      <c r="H2019" s="206"/>
      <c r="I2019" s="206"/>
      <c r="J2019" s="206"/>
      <c r="K2019" s="206"/>
      <c r="L2019" s="206"/>
      <c r="M2019" s="206"/>
      <c r="N2019" s="206"/>
      <c r="O2019" s="206"/>
      <c r="P2019" s="206"/>
      <c r="Q2019" s="206"/>
      <c r="R2019" s="206"/>
      <c r="S2019" s="206"/>
      <c r="T2019" s="206"/>
      <c r="U2019" s="206"/>
      <c r="V2019" s="206"/>
      <c r="W2019" s="206"/>
      <c r="X2019" s="206"/>
      <c r="Y2019" s="206"/>
      <c r="Z2019" s="206"/>
    </row>
    <row r="2020" customFormat="false" ht="15" hidden="false" customHeight="false" outlineLevel="0" collapsed="false">
      <c r="A2020" s="198" t="s">
        <v>1040</v>
      </c>
      <c r="B2020" s="199" t="s">
        <v>1812</v>
      </c>
      <c r="C2020" s="198" t="s">
        <v>1813</v>
      </c>
      <c r="D2020" s="199" t="s">
        <v>25</v>
      </c>
      <c r="E2020" s="200" t="n">
        <v>0.18</v>
      </c>
      <c r="F2020" s="201" t="n">
        <v>21.76</v>
      </c>
      <c r="G2020" s="201" t="n">
        <v>3.91</v>
      </c>
      <c r="H2020" s="206"/>
      <c r="I2020" s="206"/>
      <c r="J2020" s="206"/>
      <c r="K2020" s="206"/>
      <c r="L2020" s="206"/>
      <c r="M2020" s="206"/>
      <c r="N2020" s="206"/>
      <c r="O2020" s="206"/>
      <c r="P2020" s="206"/>
      <c r="Q2020" s="206"/>
      <c r="R2020" s="206"/>
      <c r="S2020" s="206"/>
      <c r="T2020" s="206"/>
      <c r="U2020" s="206"/>
      <c r="V2020" s="206"/>
      <c r="W2020" s="206"/>
      <c r="X2020" s="206"/>
      <c r="Y2020" s="206"/>
      <c r="Z2020" s="206"/>
    </row>
    <row r="2021" customFormat="false" ht="15" hidden="false" customHeight="false" outlineLevel="0" collapsed="false">
      <c r="A2021" s="202" t="s">
        <v>1043</v>
      </c>
      <c r="B2021" s="203" t="s">
        <v>2070</v>
      </c>
      <c r="C2021" s="202" t="s">
        <v>2071</v>
      </c>
      <c r="D2021" s="203" t="s">
        <v>7</v>
      </c>
      <c r="E2021" s="204" t="n">
        <v>0.0062</v>
      </c>
      <c r="F2021" s="205" t="n">
        <v>59.63</v>
      </c>
      <c r="G2021" s="205" t="n">
        <v>0.36</v>
      </c>
      <c r="H2021" s="206"/>
      <c r="I2021" s="206"/>
      <c r="J2021" s="206"/>
      <c r="K2021" s="206"/>
      <c r="L2021" s="206"/>
      <c r="M2021" s="206"/>
      <c r="N2021" s="206"/>
      <c r="O2021" s="206"/>
      <c r="P2021" s="206"/>
      <c r="Q2021" s="206"/>
      <c r="R2021" s="206"/>
      <c r="S2021" s="206"/>
      <c r="T2021" s="206"/>
      <c r="U2021" s="206"/>
      <c r="V2021" s="206"/>
      <c r="W2021" s="206"/>
      <c r="X2021" s="206"/>
      <c r="Y2021" s="206"/>
      <c r="Z2021" s="206"/>
    </row>
    <row r="2022" customFormat="false" ht="15" hidden="false" customHeight="false" outlineLevel="0" collapsed="false">
      <c r="A2022" s="202" t="s">
        <v>1043</v>
      </c>
      <c r="B2022" s="203" t="s">
        <v>2074</v>
      </c>
      <c r="C2022" s="202" t="s">
        <v>2075</v>
      </c>
      <c r="D2022" s="203" t="s">
        <v>7</v>
      </c>
      <c r="E2022" s="204" t="n">
        <v>0.037</v>
      </c>
      <c r="F2022" s="205" t="n">
        <v>2.06</v>
      </c>
      <c r="G2022" s="205" t="n">
        <v>0.07</v>
      </c>
      <c r="H2022" s="206"/>
      <c r="I2022" s="206"/>
      <c r="J2022" s="206"/>
      <c r="K2022" s="206"/>
      <c r="L2022" s="206"/>
      <c r="M2022" s="206"/>
      <c r="N2022" s="206"/>
      <c r="O2022" s="206"/>
      <c r="P2022" s="206"/>
      <c r="Q2022" s="206"/>
      <c r="R2022" s="206"/>
      <c r="S2022" s="206"/>
      <c r="T2022" s="206"/>
      <c r="U2022" s="206"/>
      <c r="V2022" s="206"/>
      <c r="W2022" s="206"/>
      <c r="X2022" s="206"/>
      <c r="Y2022" s="206"/>
      <c r="Z2022" s="206"/>
    </row>
    <row r="2023" customFormat="false" ht="15" hidden="false" customHeight="false" outlineLevel="0" collapsed="false">
      <c r="A2023" s="202" t="s">
        <v>1043</v>
      </c>
      <c r="B2023" s="203" t="s">
        <v>2076</v>
      </c>
      <c r="C2023" s="202" t="s">
        <v>2077</v>
      </c>
      <c r="D2023" s="203" t="s">
        <v>7</v>
      </c>
      <c r="E2023" s="204" t="n">
        <v>0.0102</v>
      </c>
      <c r="F2023" s="205" t="n">
        <v>67.56</v>
      </c>
      <c r="G2023" s="205" t="n">
        <v>0.68</v>
      </c>
      <c r="H2023" s="206"/>
      <c r="I2023" s="206"/>
      <c r="J2023" s="206"/>
      <c r="K2023" s="206"/>
      <c r="L2023" s="206"/>
      <c r="M2023" s="206"/>
      <c r="N2023" s="206"/>
      <c r="O2023" s="206"/>
      <c r="P2023" s="206"/>
      <c r="Q2023" s="206"/>
      <c r="R2023" s="206"/>
      <c r="S2023" s="206"/>
      <c r="T2023" s="206"/>
      <c r="U2023" s="206"/>
      <c r="V2023" s="206"/>
      <c r="W2023" s="206"/>
      <c r="X2023" s="206"/>
      <c r="Y2023" s="206"/>
      <c r="Z2023" s="206"/>
    </row>
    <row r="2024" customFormat="false" ht="15" hidden="false" customHeight="false" outlineLevel="0" collapsed="false">
      <c r="A2024" s="202" t="s">
        <v>1043</v>
      </c>
      <c r="B2024" s="203" t="s">
        <v>2410</v>
      </c>
      <c r="C2024" s="202" t="s">
        <v>2411</v>
      </c>
      <c r="D2024" s="203" t="s">
        <v>152</v>
      </c>
      <c r="E2024" s="204" t="n">
        <v>1.04</v>
      </c>
      <c r="F2024" s="205" t="n">
        <v>93.2</v>
      </c>
      <c r="G2024" s="205" t="n">
        <v>96.92</v>
      </c>
      <c r="H2024" s="206"/>
      <c r="I2024" s="206"/>
      <c r="J2024" s="206"/>
      <c r="K2024" s="206"/>
      <c r="L2024" s="206"/>
      <c r="M2024" s="206"/>
      <c r="N2024" s="206"/>
      <c r="O2024" s="206"/>
      <c r="P2024" s="206"/>
      <c r="Q2024" s="206"/>
      <c r="R2024" s="206"/>
      <c r="S2024" s="206"/>
      <c r="T2024" s="206"/>
      <c r="U2024" s="206"/>
      <c r="V2024" s="206"/>
      <c r="W2024" s="206"/>
      <c r="X2024" s="206"/>
      <c r="Y2024" s="206"/>
      <c r="Z2024" s="206"/>
    </row>
    <row r="2025" customFormat="false" ht="15" hidden="false" customHeight="false" outlineLevel="0" collapsed="false">
      <c r="A2025" s="193"/>
      <c r="B2025" s="194"/>
      <c r="C2025" s="193"/>
      <c r="D2025" s="193"/>
      <c r="E2025" s="195"/>
      <c r="F2025" s="196"/>
      <c r="G2025" s="196"/>
      <c r="H2025" s="206"/>
      <c r="I2025" s="206"/>
      <c r="J2025" s="206"/>
      <c r="K2025" s="206"/>
      <c r="L2025" s="206"/>
      <c r="M2025" s="206"/>
      <c r="N2025" s="206"/>
      <c r="O2025" s="206"/>
      <c r="P2025" s="206"/>
      <c r="Q2025" s="206"/>
      <c r="R2025" s="206"/>
      <c r="S2025" s="206"/>
      <c r="T2025" s="206"/>
      <c r="U2025" s="206"/>
      <c r="V2025" s="206"/>
      <c r="W2025" s="206"/>
      <c r="X2025" s="206"/>
      <c r="Y2025" s="206"/>
      <c r="Z2025" s="206"/>
    </row>
    <row r="2026" customFormat="false" ht="15" hidden="false" customHeight="false" outlineLevel="0" collapsed="false">
      <c r="A2026" s="183" t="s">
        <v>2654</v>
      </c>
      <c r="B2026" s="184" t="s">
        <v>1028</v>
      </c>
      <c r="C2026" s="183" t="s">
        <v>1029</v>
      </c>
      <c r="D2026" s="184" t="s">
        <v>1030</v>
      </c>
      <c r="E2026" s="185" t="s">
        <v>1031</v>
      </c>
      <c r="F2026" s="197" t="s">
        <v>1032</v>
      </c>
      <c r="G2026" s="197" t="s">
        <v>1033</v>
      </c>
      <c r="H2026" s="206"/>
      <c r="I2026" s="206"/>
      <c r="J2026" s="206"/>
      <c r="K2026" s="206"/>
      <c r="L2026" s="206"/>
      <c r="M2026" s="206"/>
      <c r="N2026" s="206"/>
      <c r="O2026" s="206"/>
      <c r="P2026" s="206"/>
      <c r="Q2026" s="206"/>
      <c r="R2026" s="206"/>
      <c r="S2026" s="206"/>
      <c r="T2026" s="206"/>
      <c r="U2026" s="206"/>
      <c r="V2026" s="206"/>
      <c r="W2026" s="206"/>
      <c r="X2026" s="206"/>
      <c r="Y2026" s="206"/>
      <c r="Z2026" s="206"/>
    </row>
    <row r="2027" customFormat="false" ht="15" hidden="false" customHeight="false" outlineLevel="0" collapsed="false">
      <c r="A2027" s="189" t="s">
        <v>1034</v>
      </c>
      <c r="B2027" s="190" t="s">
        <v>2402</v>
      </c>
      <c r="C2027" s="189" t="s">
        <v>689</v>
      </c>
      <c r="D2027" s="190" t="s">
        <v>152</v>
      </c>
      <c r="E2027" s="191" t="n">
        <v>1</v>
      </c>
      <c r="F2027" s="192" t="n">
        <v>44.98</v>
      </c>
      <c r="G2027" s="192" t="n">
        <v>44.98</v>
      </c>
      <c r="H2027" s="206"/>
      <c r="I2027" s="206"/>
      <c r="J2027" s="206"/>
      <c r="K2027" s="206"/>
      <c r="L2027" s="206"/>
      <c r="M2027" s="206"/>
      <c r="N2027" s="206"/>
      <c r="O2027" s="206"/>
      <c r="P2027" s="206"/>
      <c r="Q2027" s="206"/>
      <c r="R2027" s="206"/>
      <c r="S2027" s="206"/>
      <c r="T2027" s="206"/>
      <c r="U2027" s="206"/>
      <c r="V2027" s="206"/>
      <c r="W2027" s="206"/>
      <c r="X2027" s="206"/>
      <c r="Y2027" s="206"/>
      <c r="Z2027" s="206"/>
    </row>
    <row r="2028" customFormat="false" ht="15" hidden="false" customHeight="false" outlineLevel="0" collapsed="false">
      <c r="A2028" s="198" t="s">
        <v>1040</v>
      </c>
      <c r="B2028" s="199" t="s">
        <v>1917</v>
      </c>
      <c r="C2028" s="198" t="s">
        <v>1918</v>
      </c>
      <c r="D2028" s="199" t="s">
        <v>25</v>
      </c>
      <c r="E2028" s="200" t="n">
        <v>0.325</v>
      </c>
      <c r="F2028" s="201" t="n">
        <v>17.45</v>
      </c>
      <c r="G2028" s="201" t="n">
        <v>5.67</v>
      </c>
      <c r="H2028" s="206"/>
      <c r="I2028" s="206"/>
      <c r="J2028" s="206"/>
      <c r="K2028" s="206"/>
      <c r="L2028" s="206"/>
      <c r="M2028" s="206"/>
      <c r="N2028" s="206"/>
      <c r="O2028" s="206"/>
      <c r="P2028" s="206"/>
      <c r="Q2028" s="206"/>
      <c r="R2028" s="206"/>
      <c r="S2028" s="206"/>
      <c r="T2028" s="206"/>
      <c r="U2028" s="206"/>
      <c r="V2028" s="206"/>
      <c r="W2028" s="206"/>
      <c r="X2028" s="206"/>
      <c r="Y2028" s="206"/>
      <c r="Z2028" s="206"/>
    </row>
    <row r="2029" customFormat="false" ht="15" hidden="false" customHeight="false" outlineLevel="0" collapsed="false">
      <c r="A2029" s="198" t="s">
        <v>1040</v>
      </c>
      <c r="B2029" s="199" t="s">
        <v>1812</v>
      </c>
      <c r="C2029" s="198" t="s">
        <v>1813</v>
      </c>
      <c r="D2029" s="199" t="s">
        <v>25</v>
      </c>
      <c r="E2029" s="200" t="n">
        <v>0.325</v>
      </c>
      <c r="F2029" s="201" t="n">
        <v>21.76</v>
      </c>
      <c r="G2029" s="201" t="n">
        <v>7.07</v>
      </c>
      <c r="H2029" s="206"/>
      <c r="I2029" s="206"/>
      <c r="J2029" s="206"/>
      <c r="K2029" s="206"/>
      <c r="L2029" s="206"/>
      <c r="M2029" s="206"/>
      <c r="N2029" s="206"/>
      <c r="O2029" s="206"/>
      <c r="P2029" s="206"/>
      <c r="Q2029" s="206"/>
      <c r="R2029" s="206"/>
      <c r="S2029" s="206"/>
      <c r="T2029" s="206"/>
      <c r="U2029" s="206"/>
      <c r="V2029" s="206"/>
      <c r="W2029" s="206"/>
      <c r="X2029" s="206"/>
      <c r="Y2029" s="206"/>
      <c r="Z2029" s="206"/>
    </row>
    <row r="2030" customFormat="false" ht="15" hidden="false" customHeight="false" outlineLevel="0" collapsed="false">
      <c r="A2030" s="202" t="s">
        <v>1043</v>
      </c>
      <c r="B2030" s="203" t="s">
        <v>2070</v>
      </c>
      <c r="C2030" s="202" t="s">
        <v>2071</v>
      </c>
      <c r="D2030" s="203" t="s">
        <v>7</v>
      </c>
      <c r="E2030" s="204" t="n">
        <v>0.0293</v>
      </c>
      <c r="F2030" s="205" t="n">
        <v>59.63</v>
      </c>
      <c r="G2030" s="205" t="n">
        <v>1.74</v>
      </c>
      <c r="H2030" s="206"/>
      <c r="I2030" s="206"/>
      <c r="J2030" s="206"/>
      <c r="K2030" s="206"/>
      <c r="L2030" s="206"/>
      <c r="M2030" s="206"/>
      <c r="N2030" s="206"/>
      <c r="O2030" s="206"/>
      <c r="P2030" s="206"/>
      <c r="Q2030" s="206"/>
      <c r="R2030" s="206"/>
      <c r="S2030" s="206"/>
      <c r="T2030" s="206"/>
      <c r="U2030" s="206"/>
      <c r="V2030" s="206"/>
      <c r="W2030" s="206"/>
      <c r="X2030" s="206"/>
      <c r="Y2030" s="206"/>
      <c r="Z2030" s="206"/>
    </row>
    <row r="2031" customFormat="false" ht="15" hidden="false" customHeight="false" outlineLevel="0" collapsed="false">
      <c r="A2031" s="202" t="s">
        <v>1043</v>
      </c>
      <c r="B2031" s="203" t="s">
        <v>2074</v>
      </c>
      <c r="C2031" s="202" t="s">
        <v>2075</v>
      </c>
      <c r="D2031" s="203" t="s">
        <v>7</v>
      </c>
      <c r="E2031" s="204" t="n">
        <v>0.1085</v>
      </c>
      <c r="F2031" s="205" t="n">
        <v>2.06</v>
      </c>
      <c r="G2031" s="205" t="n">
        <v>0.22</v>
      </c>
      <c r="H2031" s="206"/>
      <c r="I2031" s="206"/>
      <c r="J2031" s="206"/>
      <c r="K2031" s="206"/>
      <c r="L2031" s="206"/>
      <c r="M2031" s="206"/>
      <c r="N2031" s="206"/>
      <c r="O2031" s="206"/>
      <c r="P2031" s="206"/>
      <c r="Q2031" s="206"/>
      <c r="R2031" s="206"/>
      <c r="S2031" s="206"/>
      <c r="T2031" s="206"/>
      <c r="U2031" s="206"/>
      <c r="V2031" s="206"/>
      <c r="W2031" s="206"/>
      <c r="X2031" s="206"/>
      <c r="Y2031" s="206"/>
      <c r="Z2031" s="206"/>
    </row>
    <row r="2032" customFormat="false" ht="15" hidden="false" customHeight="false" outlineLevel="0" collapsed="false">
      <c r="A2032" s="202" t="s">
        <v>1043</v>
      </c>
      <c r="B2032" s="203" t="s">
        <v>2076</v>
      </c>
      <c r="C2032" s="202" t="s">
        <v>2077</v>
      </c>
      <c r="D2032" s="203" t="s">
        <v>7</v>
      </c>
      <c r="E2032" s="204" t="n">
        <v>0.0455</v>
      </c>
      <c r="F2032" s="205" t="n">
        <v>67.56</v>
      </c>
      <c r="G2032" s="205" t="n">
        <v>3.07</v>
      </c>
      <c r="H2032" s="206"/>
      <c r="I2032" s="206"/>
      <c r="J2032" s="206"/>
      <c r="K2032" s="206"/>
      <c r="L2032" s="206"/>
      <c r="M2032" s="206"/>
      <c r="N2032" s="206"/>
      <c r="O2032" s="206"/>
      <c r="P2032" s="206"/>
      <c r="Q2032" s="206"/>
      <c r="R2032" s="206"/>
      <c r="S2032" s="206"/>
      <c r="T2032" s="206"/>
      <c r="U2032" s="206"/>
      <c r="V2032" s="206"/>
      <c r="W2032" s="206"/>
      <c r="X2032" s="206"/>
      <c r="Y2032" s="206"/>
      <c r="Z2032" s="206"/>
    </row>
    <row r="2033" customFormat="false" ht="15" hidden="false" customHeight="false" outlineLevel="0" collapsed="false">
      <c r="A2033" s="202" t="s">
        <v>1043</v>
      </c>
      <c r="B2033" s="203" t="s">
        <v>2403</v>
      </c>
      <c r="C2033" s="202" t="s">
        <v>2404</v>
      </c>
      <c r="D2033" s="203" t="s">
        <v>152</v>
      </c>
      <c r="E2033" s="204" t="n">
        <v>1.04</v>
      </c>
      <c r="F2033" s="205" t="n">
        <v>26.17</v>
      </c>
      <c r="G2033" s="205" t="n">
        <v>27.21</v>
      </c>
      <c r="H2033" s="206"/>
      <c r="I2033" s="206"/>
      <c r="J2033" s="206"/>
      <c r="K2033" s="206"/>
      <c r="L2033" s="206"/>
      <c r="M2033" s="206"/>
      <c r="N2033" s="206"/>
      <c r="O2033" s="206"/>
      <c r="P2033" s="206"/>
      <c r="Q2033" s="206"/>
      <c r="R2033" s="206"/>
      <c r="S2033" s="206"/>
      <c r="T2033" s="206"/>
      <c r="U2033" s="206"/>
      <c r="V2033" s="206"/>
      <c r="W2033" s="206"/>
      <c r="X2033" s="206"/>
      <c r="Y2033" s="206"/>
      <c r="Z2033" s="206"/>
    </row>
    <row r="2034" customFormat="false" ht="15" hidden="false" customHeight="false" outlineLevel="0" collapsed="false">
      <c r="A2034" s="193"/>
      <c r="B2034" s="194"/>
      <c r="C2034" s="193"/>
      <c r="D2034" s="193"/>
      <c r="E2034" s="195"/>
      <c r="F2034" s="196"/>
      <c r="G2034" s="196"/>
      <c r="H2034" s="206"/>
      <c r="I2034" s="206"/>
      <c r="J2034" s="206"/>
      <c r="K2034" s="206"/>
      <c r="L2034" s="206"/>
      <c r="M2034" s="206"/>
      <c r="N2034" s="206"/>
      <c r="O2034" s="206"/>
      <c r="P2034" s="206"/>
      <c r="Q2034" s="206"/>
      <c r="R2034" s="206"/>
      <c r="S2034" s="206"/>
      <c r="T2034" s="206"/>
      <c r="U2034" s="206"/>
      <c r="V2034" s="206"/>
      <c r="W2034" s="206"/>
      <c r="X2034" s="206"/>
      <c r="Y2034" s="206"/>
      <c r="Z2034" s="206"/>
    </row>
    <row r="2035" customFormat="false" ht="15" hidden="false" customHeight="false" outlineLevel="0" collapsed="false">
      <c r="A2035" s="183" t="s">
        <v>2655</v>
      </c>
      <c r="B2035" s="184" t="s">
        <v>1028</v>
      </c>
      <c r="C2035" s="183" t="s">
        <v>1029</v>
      </c>
      <c r="D2035" s="184" t="s">
        <v>1030</v>
      </c>
      <c r="E2035" s="185" t="s">
        <v>1031</v>
      </c>
      <c r="F2035" s="197" t="s">
        <v>1032</v>
      </c>
      <c r="G2035" s="197" t="s">
        <v>1033</v>
      </c>
      <c r="H2035" s="206"/>
      <c r="I2035" s="206"/>
      <c r="J2035" s="206"/>
      <c r="K2035" s="206"/>
      <c r="L2035" s="206"/>
      <c r="M2035" s="206"/>
      <c r="N2035" s="206"/>
      <c r="O2035" s="206"/>
      <c r="P2035" s="206"/>
      <c r="Q2035" s="206"/>
      <c r="R2035" s="206"/>
      <c r="S2035" s="206"/>
      <c r="T2035" s="206"/>
      <c r="U2035" s="206"/>
      <c r="V2035" s="206"/>
      <c r="W2035" s="206"/>
      <c r="X2035" s="206"/>
      <c r="Y2035" s="206"/>
      <c r="Z2035" s="206"/>
    </row>
    <row r="2036" customFormat="false" ht="15" hidden="false" customHeight="false" outlineLevel="0" collapsed="false">
      <c r="A2036" s="189" t="s">
        <v>1034</v>
      </c>
      <c r="B2036" s="190" t="s">
        <v>1487</v>
      </c>
      <c r="C2036" s="189" t="s">
        <v>692</v>
      </c>
      <c r="D2036" s="190" t="s">
        <v>152</v>
      </c>
      <c r="E2036" s="191" t="n">
        <v>1</v>
      </c>
      <c r="F2036" s="192" t="n">
        <v>72.7</v>
      </c>
      <c r="G2036" s="192" t="n">
        <v>72.7</v>
      </c>
      <c r="H2036" s="206"/>
      <c r="I2036" s="206"/>
      <c r="J2036" s="206"/>
      <c r="K2036" s="206"/>
      <c r="L2036" s="206"/>
      <c r="M2036" s="206"/>
      <c r="N2036" s="206"/>
      <c r="O2036" s="206"/>
      <c r="P2036" s="206"/>
      <c r="Q2036" s="206"/>
      <c r="R2036" s="206"/>
      <c r="S2036" s="206"/>
      <c r="T2036" s="206"/>
      <c r="U2036" s="206"/>
      <c r="V2036" s="206"/>
      <c r="W2036" s="206"/>
      <c r="X2036" s="206"/>
      <c r="Y2036" s="206"/>
      <c r="Z2036" s="206"/>
    </row>
    <row r="2037" customFormat="false" ht="15" hidden="false" customHeight="false" outlineLevel="0" collapsed="false">
      <c r="A2037" s="198" t="s">
        <v>1040</v>
      </c>
      <c r="B2037" s="199" t="s">
        <v>1917</v>
      </c>
      <c r="C2037" s="198" t="s">
        <v>1918</v>
      </c>
      <c r="D2037" s="199" t="s">
        <v>25</v>
      </c>
      <c r="E2037" s="200" t="n">
        <v>0.445</v>
      </c>
      <c r="F2037" s="201" t="n">
        <v>17.45</v>
      </c>
      <c r="G2037" s="201" t="n">
        <v>7.76</v>
      </c>
      <c r="H2037" s="206"/>
      <c r="I2037" s="206"/>
      <c r="J2037" s="206"/>
      <c r="K2037" s="206"/>
      <c r="L2037" s="206"/>
      <c r="M2037" s="206"/>
      <c r="N2037" s="206"/>
      <c r="O2037" s="206"/>
      <c r="P2037" s="206"/>
      <c r="Q2037" s="206"/>
      <c r="R2037" s="206"/>
      <c r="S2037" s="206"/>
      <c r="T2037" s="206"/>
      <c r="U2037" s="206"/>
      <c r="V2037" s="206"/>
      <c r="W2037" s="206"/>
      <c r="X2037" s="206"/>
      <c r="Y2037" s="206"/>
      <c r="Z2037" s="206"/>
    </row>
    <row r="2038" customFormat="false" ht="15" hidden="false" customHeight="false" outlineLevel="0" collapsed="false">
      <c r="A2038" s="198" t="s">
        <v>1040</v>
      </c>
      <c r="B2038" s="199" t="s">
        <v>1812</v>
      </c>
      <c r="C2038" s="198" t="s">
        <v>1813</v>
      </c>
      <c r="D2038" s="199" t="s">
        <v>25</v>
      </c>
      <c r="E2038" s="200" t="n">
        <v>0.445</v>
      </c>
      <c r="F2038" s="201" t="n">
        <v>21.76</v>
      </c>
      <c r="G2038" s="201" t="n">
        <v>9.68</v>
      </c>
      <c r="H2038" s="206"/>
      <c r="I2038" s="206"/>
      <c r="J2038" s="206"/>
      <c r="K2038" s="206"/>
      <c r="L2038" s="206"/>
      <c r="M2038" s="206"/>
      <c r="N2038" s="206"/>
      <c r="O2038" s="206"/>
      <c r="P2038" s="206"/>
      <c r="Q2038" s="206"/>
      <c r="R2038" s="206"/>
      <c r="S2038" s="206"/>
      <c r="T2038" s="206"/>
      <c r="U2038" s="206"/>
      <c r="V2038" s="206"/>
      <c r="W2038" s="206"/>
      <c r="X2038" s="206"/>
      <c r="Y2038" s="206"/>
      <c r="Z2038" s="206"/>
    </row>
    <row r="2039" customFormat="false" ht="15" hidden="false" customHeight="false" outlineLevel="0" collapsed="false">
      <c r="A2039" s="202" t="s">
        <v>1043</v>
      </c>
      <c r="B2039" s="203" t="s">
        <v>2070</v>
      </c>
      <c r="C2039" s="202" t="s">
        <v>2071</v>
      </c>
      <c r="D2039" s="203" t="s">
        <v>7</v>
      </c>
      <c r="E2039" s="204" t="n">
        <v>0.0429</v>
      </c>
      <c r="F2039" s="205" t="n">
        <v>59.63</v>
      </c>
      <c r="G2039" s="205" t="n">
        <v>2.55</v>
      </c>
      <c r="H2039" s="206"/>
      <c r="I2039" s="206"/>
      <c r="J2039" s="206"/>
      <c r="K2039" s="206"/>
      <c r="L2039" s="206"/>
      <c r="M2039" s="206"/>
      <c r="N2039" s="206"/>
      <c r="O2039" s="206"/>
      <c r="P2039" s="206"/>
      <c r="Q2039" s="206"/>
      <c r="R2039" s="206"/>
      <c r="S2039" s="206"/>
      <c r="T2039" s="206"/>
      <c r="U2039" s="206"/>
      <c r="V2039" s="206"/>
      <c r="W2039" s="206"/>
      <c r="X2039" s="206"/>
      <c r="Y2039" s="206"/>
      <c r="Z2039" s="206"/>
    </row>
    <row r="2040" customFormat="false" ht="15" hidden="false" customHeight="false" outlineLevel="0" collapsed="false">
      <c r="A2040" s="202" t="s">
        <v>1043</v>
      </c>
      <c r="B2040" s="203" t="s">
        <v>2074</v>
      </c>
      <c r="C2040" s="202" t="s">
        <v>2075</v>
      </c>
      <c r="D2040" s="203" t="s">
        <v>7</v>
      </c>
      <c r="E2040" s="204" t="n">
        <v>0.1485</v>
      </c>
      <c r="F2040" s="205" t="n">
        <v>2.06</v>
      </c>
      <c r="G2040" s="205" t="n">
        <v>0.3</v>
      </c>
      <c r="H2040" s="206"/>
      <c r="I2040" s="206"/>
      <c r="J2040" s="206"/>
      <c r="K2040" s="206"/>
      <c r="L2040" s="206"/>
      <c r="M2040" s="206"/>
      <c r="N2040" s="206"/>
      <c r="O2040" s="206"/>
      <c r="P2040" s="206"/>
      <c r="Q2040" s="206"/>
      <c r="R2040" s="206"/>
      <c r="S2040" s="206"/>
      <c r="T2040" s="206"/>
      <c r="U2040" s="206"/>
      <c r="V2040" s="206"/>
      <c r="W2040" s="206"/>
      <c r="X2040" s="206"/>
      <c r="Y2040" s="206"/>
      <c r="Z2040" s="206"/>
    </row>
    <row r="2041" customFormat="false" ht="15" hidden="false" customHeight="false" outlineLevel="0" collapsed="false">
      <c r="A2041" s="202" t="s">
        <v>1043</v>
      </c>
      <c r="B2041" s="203" t="s">
        <v>2076</v>
      </c>
      <c r="C2041" s="202" t="s">
        <v>2077</v>
      </c>
      <c r="D2041" s="203" t="s">
        <v>7</v>
      </c>
      <c r="E2041" s="204" t="n">
        <v>0.0701</v>
      </c>
      <c r="F2041" s="205" t="n">
        <v>67.56</v>
      </c>
      <c r="G2041" s="205" t="n">
        <v>4.73</v>
      </c>
      <c r="H2041" s="206"/>
      <c r="I2041" s="206"/>
      <c r="J2041" s="206"/>
      <c r="K2041" s="206"/>
      <c r="L2041" s="206"/>
      <c r="M2041" s="206"/>
      <c r="N2041" s="206"/>
      <c r="O2041" s="206"/>
      <c r="P2041" s="206"/>
      <c r="Q2041" s="206"/>
      <c r="R2041" s="206"/>
      <c r="S2041" s="206"/>
      <c r="T2041" s="206"/>
      <c r="U2041" s="206"/>
      <c r="V2041" s="206"/>
      <c r="W2041" s="206"/>
      <c r="X2041" s="206"/>
      <c r="Y2041" s="206"/>
      <c r="Z2041" s="206"/>
    </row>
    <row r="2042" customFormat="false" ht="15" hidden="false" customHeight="false" outlineLevel="0" collapsed="false">
      <c r="A2042" s="202" t="s">
        <v>1043</v>
      </c>
      <c r="B2042" s="203" t="s">
        <v>2406</v>
      </c>
      <c r="C2042" s="202" t="s">
        <v>2407</v>
      </c>
      <c r="D2042" s="203" t="s">
        <v>152</v>
      </c>
      <c r="E2042" s="204" t="n">
        <v>1.04</v>
      </c>
      <c r="F2042" s="205" t="n">
        <v>45.85</v>
      </c>
      <c r="G2042" s="205" t="n">
        <v>47.68</v>
      </c>
      <c r="H2042" s="206"/>
      <c r="I2042" s="206"/>
      <c r="J2042" s="206"/>
      <c r="K2042" s="206"/>
      <c r="L2042" s="206"/>
      <c r="M2042" s="206"/>
      <c r="N2042" s="206"/>
      <c r="O2042" s="206"/>
      <c r="P2042" s="206"/>
      <c r="Q2042" s="206"/>
      <c r="R2042" s="206"/>
      <c r="S2042" s="206"/>
      <c r="T2042" s="206"/>
      <c r="U2042" s="206"/>
      <c r="V2042" s="206"/>
      <c r="W2042" s="206"/>
      <c r="X2042" s="206"/>
      <c r="Y2042" s="206"/>
      <c r="Z2042" s="206"/>
    </row>
    <row r="2043" customFormat="false" ht="15" hidden="false" customHeight="false" outlineLevel="0" collapsed="false">
      <c r="A2043" s="193"/>
      <c r="B2043" s="194"/>
      <c r="C2043" s="193"/>
      <c r="D2043" s="193"/>
      <c r="E2043" s="195"/>
      <c r="F2043" s="196"/>
      <c r="G2043" s="196"/>
      <c r="H2043" s="206"/>
      <c r="I2043" s="206"/>
      <c r="J2043" s="206"/>
      <c r="K2043" s="206"/>
      <c r="L2043" s="206"/>
      <c r="M2043" s="206"/>
      <c r="N2043" s="206"/>
      <c r="O2043" s="206"/>
      <c r="P2043" s="206"/>
      <c r="Q2043" s="206"/>
      <c r="R2043" s="206"/>
      <c r="S2043" s="206"/>
      <c r="T2043" s="206"/>
      <c r="U2043" s="206"/>
      <c r="V2043" s="206"/>
      <c r="W2043" s="206"/>
      <c r="X2043" s="206"/>
      <c r="Y2043" s="206"/>
      <c r="Z2043" s="206"/>
    </row>
    <row r="2044" customFormat="false" ht="15" hidden="false" customHeight="false" outlineLevel="0" collapsed="false">
      <c r="A2044" s="183" t="s">
        <v>2656</v>
      </c>
      <c r="B2044" s="184" t="s">
        <v>1028</v>
      </c>
      <c r="C2044" s="183" t="s">
        <v>1029</v>
      </c>
      <c r="D2044" s="184" t="s">
        <v>1030</v>
      </c>
      <c r="E2044" s="185" t="s">
        <v>1031</v>
      </c>
      <c r="F2044" s="197" t="s">
        <v>1032</v>
      </c>
      <c r="G2044" s="197" t="s">
        <v>1033</v>
      </c>
      <c r="H2044" s="206"/>
      <c r="I2044" s="206"/>
      <c r="J2044" s="206"/>
      <c r="K2044" s="206"/>
      <c r="L2044" s="206"/>
      <c r="M2044" s="206"/>
      <c r="N2044" s="206"/>
      <c r="O2044" s="206"/>
      <c r="P2044" s="206"/>
      <c r="Q2044" s="206"/>
      <c r="R2044" s="206"/>
      <c r="S2044" s="206"/>
      <c r="T2044" s="206"/>
      <c r="U2044" s="206"/>
      <c r="V2044" s="206"/>
      <c r="W2044" s="206"/>
      <c r="X2044" s="206"/>
      <c r="Y2044" s="206"/>
      <c r="Z2044" s="206"/>
    </row>
    <row r="2045" customFormat="false" ht="15" hidden="false" customHeight="false" outlineLevel="0" collapsed="false">
      <c r="A2045" s="189" t="s">
        <v>1034</v>
      </c>
      <c r="B2045" s="190" t="s">
        <v>2657</v>
      </c>
      <c r="C2045" s="189" t="s">
        <v>695</v>
      </c>
      <c r="D2045" s="190" t="s">
        <v>152</v>
      </c>
      <c r="E2045" s="191" t="n">
        <v>1</v>
      </c>
      <c r="F2045" s="192" t="n">
        <v>144.27</v>
      </c>
      <c r="G2045" s="192" t="n">
        <v>144.27</v>
      </c>
      <c r="H2045" s="206"/>
      <c r="I2045" s="206"/>
      <c r="J2045" s="206"/>
      <c r="K2045" s="206"/>
      <c r="L2045" s="206"/>
      <c r="M2045" s="206"/>
      <c r="N2045" s="206"/>
      <c r="O2045" s="206"/>
      <c r="P2045" s="206"/>
      <c r="Q2045" s="206"/>
      <c r="R2045" s="206"/>
      <c r="S2045" s="206"/>
      <c r="T2045" s="206"/>
      <c r="U2045" s="206"/>
      <c r="V2045" s="206"/>
      <c r="W2045" s="206"/>
      <c r="X2045" s="206"/>
      <c r="Y2045" s="206"/>
      <c r="Z2045" s="206"/>
    </row>
    <row r="2046" customFormat="false" ht="15" hidden="false" customHeight="false" outlineLevel="0" collapsed="false">
      <c r="A2046" s="198" t="s">
        <v>1040</v>
      </c>
      <c r="B2046" s="199" t="s">
        <v>1193</v>
      </c>
      <c r="C2046" s="198" t="s">
        <v>1194</v>
      </c>
      <c r="D2046" s="199" t="s">
        <v>1192</v>
      </c>
      <c r="E2046" s="200" t="n">
        <v>0.3666667</v>
      </c>
      <c r="F2046" s="201" t="n">
        <v>21.81</v>
      </c>
      <c r="G2046" s="201" t="n">
        <v>7.99</v>
      </c>
      <c r="H2046" s="206"/>
      <c r="I2046" s="206"/>
      <c r="J2046" s="206"/>
      <c r="K2046" s="206"/>
      <c r="L2046" s="206"/>
      <c r="M2046" s="206"/>
      <c r="N2046" s="206"/>
      <c r="O2046" s="206"/>
      <c r="P2046" s="206"/>
      <c r="Q2046" s="206"/>
      <c r="R2046" s="206"/>
      <c r="S2046" s="206"/>
      <c r="T2046" s="206"/>
      <c r="U2046" s="206"/>
      <c r="V2046" s="206"/>
      <c r="W2046" s="206"/>
      <c r="X2046" s="206"/>
      <c r="Y2046" s="206"/>
      <c r="Z2046" s="206"/>
    </row>
    <row r="2047" customFormat="false" ht="15" hidden="false" customHeight="false" outlineLevel="0" collapsed="false">
      <c r="A2047" s="198" t="s">
        <v>1040</v>
      </c>
      <c r="B2047" s="199" t="s">
        <v>1248</v>
      </c>
      <c r="C2047" s="198" t="s">
        <v>1249</v>
      </c>
      <c r="D2047" s="199" t="s">
        <v>1192</v>
      </c>
      <c r="E2047" s="200" t="n">
        <v>0.3666667</v>
      </c>
      <c r="F2047" s="201" t="n">
        <v>16.28</v>
      </c>
      <c r="G2047" s="201" t="n">
        <v>5.96</v>
      </c>
      <c r="H2047" s="206"/>
      <c r="I2047" s="206"/>
      <c r="J2047" s="206"/>
      <c r="K2047" s="206"/>
      <c r="L2047" s="206"/>
      <c r="M2047" s="206"/>
      <c r="N2047" s="206"/>
      <c r="O2047" s="206"/>
      <c r="P2047" s="206"/>
      <c r="Q2047" s="206"/>
      <c r="R2047" s="206"/>
      <c r="S2047" s="206"/>
      <c r="T2047" s="206"/>
      <c r="U2047" s="206"/>
      <c r="V2047" s="206"/>
      <c r="W2047" s="206"/>
      <c r="X2047" s="206"/>
      <c r="Y2047" s="206"/>
      <c r="Z2047" s="206"/>
    </row>
    <row r="2048" customFormat="false" ht="15" hidden="false" customHeight="false" outlineLevel="0" collapsed="false">
      <c r="A2048" s="202" t="s">
        <v>1043</v>
      </c>
      <c r="B2048" s="203" t="s">
        <v>2658</v>
      </c>
      <c r="C2048" s="202" t="s">
        <v>2659</v>
      </c>
      <c r="D2048" s="203" t="s">
        <v>1260</v>
      </c>
      <c r="E2048" s="204" t="n">
        <v>0.0033333</v>
      </c>
      <c r="F2048" s="205" t="n">
        <v>19.44</v>
      </c>
      <c r="G2048" s="205" t="n">
        <v>0.06</v>
      </c>
      <c r="H2048" s="206"/>
      <c r="I2048" s="206"/>
      <c r="J2048" s="206"/>
      <c r="K2048" s="206"/>
      <c r="L2048" s="206"/>
      <c r="M2048" s="206"/>
      <c r="N2048" s="206"/>
      <c r="O2048" s="206"/>
      <c r="P2048" s="206"/>
      <c r="Q2048" s="206"/>
      <c r="R2048" s="206"/>
      <c r="S2048" s="206"/>
      <c r="T2048" s="206"/>
      <c r="U2048" s="206"/>
      <c r="V2048" s="206"/>
      <c r="W2048" s="206"/>
      <c r="X2048" s="206"/>
      <c r="Y2048" s="206"/>
      <c r="Z2048" s="206"/>
    </row>
    <row r="2049" customFormat="false" ht="15" hidden="false" customHeight="false" outlineLevel="0" collapsed="false">
      <c r="A2049" s="202" t="s">
        <v>1043</v>
      </c>
      <c r="B2049" s="203" t="s">
        <v>2660</v>
      </c>
      <c r="C2049" s="202" t="s">
        <v>2661</v>
      </c>
      <c r="D2049" s="203" t="s">
        <v>1260</v>
      </c>
      <c r="E2049" s="204" t="n">
        <v>0.013</v>
      </c>
      <c r="F2049" s="205" t="n">
        <v>36.1</v>
      </c>
      <c r="G2049" s="205" t="n">
        <v>0.46</v>
      </c>
      <c r="H2049" s="206"/>
      <c r="I2049" s="206"/>
      <c r="J2049" s="206"/>
      <c r="K2049" s="206"/>
      <c r="L2049" s="206"/>
      <c r="M2049" s="206"/>
      <c r="N2049" s="206"/>
      <c r="O2049" s="206"/>
      <c r="P2049" s="206"/>
      <c r="Q2049" s="206"/>
      <c r="R2049" s="206"/>
      <c r="S2049" s="206"/>
      <c r="T2049" s="206"/>
      <c r="U2049" s="206"/>
      <c r="V2049" s="206"/>
      <c r="W2049" s="206"/>
      <c r="X2049" s="206"/>
      <c r="Y2049" s="206"/>
      <c r="Z2049" s="206"/>
    </row>
    <row r="2050" customFormat="false" ht="15" hidden="false" customHeight="false" outlineLevel="0" collapsed="false">
      <c r="A2050" s="202" t="s">
        <v>1043</v>
      </c>
      <c r="B2050" s="203" t="s">
        <v>2662</v>
      </c>
      <c r="C2050" s="202" t="s">
        <v>2663</v>
      </c>
      <c r="D2050" s="203" t="s">
        <v>1483</v>
      </c>
      <c r="E2050" s="204" t="n">
        <v>1.15</v>
      </c>
      <c r="F2050" s="205" t="n">
        <v>112.87</v>
      </c>
      <c r="G2050" s="205" t="n">
        <v>129.8</v>
      </c>
      <c r="H2050" s="206"/>
      <c r="I2050" s="206"/>
      <c r="J2050" s="206"/>
      <c r="K2050" s="206"/>
      <c r="L2050" s="206"/>
      <c r="M2050" s="206"/>
      <c r="N2050" s="206"/>
      <c r="O2050" s="206"/>
      <c r="P2050" s="206"/>
      <c r="Q2050" s="206"/>
      <c r="R2050" s="206"/>
      <c r="S2050" s="206"/>
      <c r="T2050" s="206"/>
      <c r="U2050" s="206"/>
      <c r="V2050" s="206"/>
      <c r="W2050" s="206"/>
      <c r="X2050" s="206"/>
      <c r="Y2050" s="206"/>
      <c r="Z2050" s="206"/>
    </row>
    <row r="2051" customFormat="false" ht="15" hidden="false" customHeight="false" outlineLevel="0" collapsed="false">
      <c r="A2051" s="193"/>
      <c r="B2051" s="194"/>
      <c r="C2051" s="193"/>
      <c r="D2051" s="193"/>
      <c r="E2051" s="195"/>
      <c r="F2051" s="196"/>
      <c r="G2051" s="196"/>
      <c r="H2051" s="206"/>
      <c r="I2051" s="206"/>
      <c r="J2051" s="206"/>
      <c r="K2051" s="206"/>
      <c r="L2051" s="206"/>
      <c r="M2051" s="206"/>
      <c r="N2051" s="206"/>
      <c r="O2051" s="206"/>
      <c r="P2051" s="206"/>
      <c r="Q2051" s="206"/>
      <c r="R2051" s="206"/>
      <c r="S2051" s="206"/>
      <c r="T2051" s="206"/>
      <c r="U2051" s="206"/>
      <c r="V2051" s="206"/>
      <c r="W2051" s="206"/>
      <c r="X2051" s="206"/>
      <c r="Y2051" s="206"/>
      <c r="Z2051" s="206"/>
    </row>
    <row r="2052" customFormat="false" ht="15" hidden="false" customHeight="false" outlineLevel="0" collapsed="false">
      <c r="A2052" s="183" t="s">
        <v>2664</v>
      </c>
      <c r="B2052" s="184" t="s">
        <v>1028</v>
      </c>
      <c r="C2052" s="183" t="s">
        <v>1029</v>
      </c>
      <c r="D2052" s="184" t="s">
        <v>1030</v>
      </c>
      <c r="E2052" s="185" t="s">
        <v>1031</v>
      </c>
      <c r="F2052" s="197" t="s">
        <v>1032</v>
      </c>
      <c r="G2052" s="197" t="s">
        <v>1033</v>
      </c>
      <c r="H2052" s="206"/>
      <c r="I2052" s="206"/>
      <c r="J2052" s="206"/>
      <c r="K2052" s="206"/>
      <c r="L2052" s="206"/>
      <c r="M2052" s="206"/>
      <c r="N2052" s="206"/>
      <c r="O2052" s="206"/>
      <c r="P2052" s="206"/>
      <c r="Q2052" s="206"/>
      <c r="R2052" s="206"/>
      <c r="S2052" s="206"/>
      <c r="T2052" s="206"/>
      <c r="U2052" s="206"/>
      <c r="V2052" s="206"/>
      <c r="W2052" s="206"/>
      <c r="X2052" s="206"/>
      <c r="Y2052" s="206"/>
      <c r="Z2052" s="206"/>
    </row>
    <row r="2053" customFormat="false" ht="15" hidden="false" customHeight="false" outlineLevel="0" collapsed="false">
      <c r="A2053" s="189" t="s">
        <v>1034</v>
      </c>
      <c r="B2053" s="190" t="s">
        <v>2665</v>
      </c>
      <c r="C2053" s="189" t="s">
        <v>2666</v>
      </c>
      <c r="D2053" s="190" t="s">
        <v>152</v>
      </c>
      <c r="E2053" s="191" t="n">
        <v>1</v>
      </c>
      <c r="F2053" s="192" t="n">
        <v>264.53</v>
      </c>
      <c r="G2053" s="192" t="n">
        <v>264.53</v>
      </c>
      <c r="H2053" s="206"/>
      <c r="I2053" s="206"/>
      <c r="J2053" s="206"/>
      <c r="K2053" s="206"/>
      <c r="L2053" s="206"/>
      <c r="M2053" s="206"/>
      <c r="N2053" s="206"/>
      <c r="O2053" s="206"/>
      <c r="P2053" s="206"/>
      <c r="Q2053" s="206"/>
      <c r="R2053" s="206"/>
      <c r="S2053" s="206"/>
      <c r="T2053" s="206"/>
      <c r="U2053" s="206"/>
      <c r="V2053" s="206"/>
      <c r="W2053" s="206"/>
      <c r="X2053" s="206"/>
      <c r="Y2053" s="206"/>
      <c r="Z2053" s="206"/>
    </row>
    <row r="2054" customFormat="false" ht="15" hidden="false" customHeight="false" outlineLevel="0" collapsed="false">
      <c r="A2054" s="198" t="s">
        <v>1040</v>
      </c>
      <c r="B2054" s="199" t="s">
        <v>1193</v>
      </c>
      <c r="C2054" s="198" t="s">
        <v>1194</v>
      </c>
      <c r="D2054" s="199" t="s">
        <v>1192</v>
      </c>
      <c r="E2054" s="200" t="n">
        <v>0.1496599</v>
      </c>
      <c r="F2054" s="201" t="n">
        <v>21.81</v>
      </c>
      <c r="G2054" s="201" t="n">
        <v>3.26</v>
      </c>
      <c r="H2054" s="206"/>
      <c r="I2054" s="206"/>
      <c r="J2054" s="206"/>
      <c r="K2054" s="206"/>
      <c r="L2054" s="206"/>
      <c r="M2054" s="206"/>
      <c r="N2054" s="206"/>
      <c r="O2054" s="206"/>
      <c r="P2054" s="206"/>
      <c r="Q2054" s="206"/>
      <c r="R2054" s="206"/>
      <c r="S2054" s="206"/>
      <c r="T2054" s="206"/>
      <c r="U2054" s="206"/>
      <c r="V2054" s="206"/>
      <c r="W2054" s="206"/>
      <c r="X2054" s="206"/>
      <c r="Y2054" s="206"/>
      <c r="Z2054" s="206"/>
    </row>
    <row r="2055" customFormat="false" ht="15" hidden="false" customHeight="false" outlineLevel="0" collapsed="false">
      <c r="A2055" s="198" t="s">
        <v>1040</v>
      </c>
      <c r="B2055" s="199" t="s">
        <v>1248</v>
      </c>
      <c r="C2055" s="198" t="s">
        <v>1249</v>
      </c>
      <c r="D2055" s="199" t="s">
        <v>1192</v>
      </c>
      <c r="E2055" s="200" t="n">
        <v>0.1496599</v>
      </c>
      <c r="F2055" s="201" t="n">
        <v>16.28</v>
      </c>
      <c r="G2055" s="201" t="n">
        <v>2.43</v>
      </c>
      <c r="H2055" s="206"/>
      <c r="I2055" s="206"/>
      <c r="J2055" s="206"/>
      <c r="K2055" s="206"/>
      <c r="L2055" s="206"/>
      <c r="M2055" s="206"/>
      <c r="N2055" s="206"/>
      <c r="O2055" s="206"/>
      <c r="P2055" s="206"/>
      <c r="Q2055" s="206"/>
      <c r="R2055" s="206"/>
      <c r="S2055" s="206"/>
      <c r="T2055" s="206"/>
      <c r="U2055" s="206"/>
      <c r="V2055" s="206"/>
      <c r="W2055" s="206"/>
      <c r="X2055" s="206"/>
      <c r="Y2055" s="206"/>
      <c r="Z2055" s="206"/>
    </row>
    <row r="2056" customFormat="false" ht="15" hidden="false" customHeight="false" outlineLevel="0" collapsed="false">
      <c r="A2056" s="202" t="s">
        <v>1043</v>
      </c>
      <c r="B2056" s="203" t="s">
        <v>2667</v>
      </c>
      <c r="C2056" s="202" t="s">
        <v>2668</v>
      </c>
      <c r="D2056" s="203" t="s">
        <v>1202</v>
      </c>
      <c r="E2056" s="204" t="n">
        <v>0.0209</v>
      </c>
      <c r="F2056" s="205" t="n">
        <v>36.1</v>
      </c>
      <c r="G2056" s="205" t="n">
        <v>1.41</v>
      </c>
      <c r="H2056" s="206"/>
      <c r="I2056" s="206"/>
      <c r="J2056" s="206"/>
      <c r="K2056" s="206"/>
      <c r="L2056" s="206"/>
      <c r="M2056" s="206"/>
      <c r="N2056" s="206"/>
      <c r="O2056" s="206"/>
      <c r="P2056" s="206"/>
      <c r="Q2056" s="206"/>
      <c r="R2056" s="206"/>
      <c r="S2056" s="206"/>
      <c r="T2056" s="206"/>
      <c r="U2056" s="206"/>
      <c r="V2056" s="206"/>
      <c r="W2056" s="206"/>
      <c r="X2056" s="206"/>
      <c r="Y2056" s="206"/>
      <c r="Z2056" s="206"/>
    </row>
    <row r="2057" customFormat="false" ht="15" hidden="false" customHeight="false" outlineLevel="0" collapsed="false">
      <c r="A2057" s="202" t="s">
        <v>1043</v>
      </c>
      <c r="B2057" s="203" t="s">
        <v>2669</v>
      </c>
      <c r="C2057" s="202" t="s">
        <v>2670</v>
      </c>
      <c r="D2057" s="203" t="s">
        <v>1483</v>
      </c>
      <c r="E2057" s="204" t="n">
        <v>1.1</v>
      </c>
      <c r="F2057" s="205" t="n">
        <v>234.03</v>
      </c>
      <c r="G2057" s="205" t="n">
        <v>257.43</v>
      </c>
      <c r="H2057" s="206"/>
      <c r="I2057" s="206"/>
      <c r="J2057" s="206"/>
      <c r="K2057" s="206"/>
      <c r="L2057" s="206"/>
      <c r="M2057" s="206"/>
      <c r="N2057" s="206"/>
      <c r="O2057" s="206"/>
      <c r="P2057" s="206"/>
      <c r="Q2057" s="206"/>
      <c r="R2057" s="206"/>
      <c r="S2057" s="206"/>
      <c r="T2057" s="206"/>
      <c r="U2057" s="206"/>
      <c r="V2057" s="206"/>
      <c r="W2057" s="206"/>
      <c r="X2057" s="206"/>
      <c r="Y2057" s="206"/>
      <c r="Z2057" s="206"/>
    </row>
    <row r="2058" customFormat="false" ht="15" hidden="false" customHeight="false" outlineLevel="0" collapsed="false">
      <c r="A2058" s="193"/>
      <c r="B2058" s="194"/>
      <c r="C2058" s="193"/>
      <c r="D2058" s="193"/>
      <c r="E2058" s="195"/>
      <c r="F2058" s="196"/>
      <c r="G2058" s="196"/>
      <c r="H2058" s="206"/>
      <c r="I2058" s="206"/>
      <c r="J2058" s="206"/>
      <c r="K2058" s="206"/>
      <c r="L2058" s="206"/>
      <c r="M2058" s="206"/>
      <c r="N2058" s="206"/>
      <c r="O2058" s="206"/>
      <c r="P2058" s="206"/>
      <c r="Q2058" s="206"/>
      <c r="R2058" s="206"/>
      <c r="S2058" s="206"/>
      <c r="T2058" s="206"/>
      <c r="U2058" s="206"/>
      <c r="V2058" s="206"/>
      <c r="W2058" s="206"/>
      <c r="X2058" s="206"/>
      <c r="Y2058" s="206"/>
      <c r="Z2058" s="206"/>
    </row>
    <row r="2059" customFormat="false" ht="15" hidden="false" customHeight="false" outlineLevel="0" collapsed="false">
      <c r="A2059" s="183" t="s">
        <v>2671</v>
      </c>
      <c r="B2059" s="184" t="s">
        <v>1028</v>
      </c>
      <c r="C2059" s="183" t="s">
        <v>1029</v>
      </c>
      <c r="D2059" s="184" t="s">
        <v>1030</v>
      </c>
      <c r="E2059" s="185" t="s">
        <v>1031</v>
      </c>
      <c r="F2059" s="197" t="s">
        <v>1032</v>
      </c>
      <c r="G2059" s="197" t="s">
        <v>1033</v>
      </c>
      <c r="H2059" s="206"/>
      <c r="I2059" s="206"/>
      <c r="J2059" s="206"/>
      <c r="K2059" s="206"/>
      <c r="L2059" s="206"/>
      <c r="M2059" s="206"/>
      <c r="N2059" s="206"/>
      <c r="O2059" s="206"/>
      <c r="P2059" s="206"/>
      <c r="Q2059" s="206"/>
      <c r="R2059" s="206"/>
      <c r="S2059" s="206"/>
      <c r="T2059" s="206"/>
      <c r="U2059" s="206"/>
      <c r="V2059" s="206"/>
      <c r="W2059" s="206"/>
      <c r="X2059" s="206"/>
      <c r="Y2059" s="206"/>
      <c r="Z2059" s="206"/>
    </row>
    <row r="2060" customFormat="false" ht="15" hidden="false" customHeight="false" outlineLevel="0" collapsed="false">
      <c r="A2060" s="189" t="s">
        <v>1034</v>
      </c>
      <c r="B2060" s="190" t="s">
        <v>2672</v>
      </c>
      <c r="C2060" s="189" t="s">
        <v>701</v>
      </c>
      <c r="D2060" s="190" t="s">
        <v>7</v>
      </c>
      <c r="E2060" s="191" t="n">
        <v>1</v>
      </c>
      <c r="F2060" s="192" t="n">
        <v>28.38</v>
      </c>
      <c r="G2060" s="192" t="n">
        <v>28.38</v>
      </c>
      <c r="H2060" s="206"/>
      <c r="I2060" s="206"/>
      <c r="J2060" s="206"/>
      <c r="K2060" s="206"/>
      <c r="L2060" s="206"/>
      <c r="M2060" s="206"/>
      <c r="N2060" s="206"/>
      <c r="O2060" s="206"/>
      <c r="P2060" s="206"/>
      <c r="Q2060" s="206"/>
      <c r="R2060" s="206"/>
      <c r="S2060" s="206"/>
      <c r="T2060" s="206"/>
      <c r="U2060" s="206"/>
      <c r="V2060" s="206"/>
      <c r="W2060" s="206"/>
      <c r="X2060" s="206"/>
      <c r="Y2060" s="206"/>
      <c r="Z2060" s="206"/>
    </row>
    <row r="2061" customFormat="false" ht="15" hidden="false" customHeight="false" outlineLevel="0" collapsed="false">
      <c r="A2061" s="198" t="s">
        <v>1040</v>
      </c>
      <c r="B2061" s="199" t="s">
        <v>1917</v>
      </c>
      <c r="C2061" s="198" t="s">
        <v>1918</v>
      </c>
      <c r="D2061" s="199" t="s">
        <v>25</v>
      </c>
      <c r="E2061" s="200" t="n">
        <v>0.1</v>
      </c>
      <c r="F2061" s="201" t="n">
        <v>17.45</v>
      </c>
      <c r="G2061" s="201" t="n">
        <v>1.74</v>
      </c>
      <c r="H2061" s="206"/>
      <c r="I2061" s="206"/>
      <c r="J2061" s="206"/>
      <c r="K2061" s="206"/>
      <c r="L2061" s="206"/>
      <c r="M2061" s="206"/>
      <c r="N2061" s="206"/>
      <c r="O2061" s="206"/>
      <c r="P2061" s="206"/>
      <c r="Q2061" s="206"/>
      <c r="R2061" s="206"/>
      <c r="S2061" s="206"/>
      <c r="T2061" s="206"/>
      <c r="U2061" s="206"/>
      <c r="V2061" s="206"/>
      <c r="W2061" s="206"/>
      <c r="X2061" s="206"/>
      <c r="Y2061" s="206"/>
      <c r="Z2061" s="206"/>
    </row>
    <row r="2062" customFormat="false" ht="15" hidden="false" customHeight="false" outlineLevel="0" collapsed="false">
      <c r="A2062" s="198" t="s">
        <v>1040</v>
      </c>
      <c r="B2062" s="199" t="s">
        <v>1812</v>
      </c>
      <c r="C2062" s="198" t="s">
        <v>1813</v>
      </c>
      <c r="D2062" s="199" t="s">
        <v>25</v>
      </c>
      <c r="E2062" s="200" t="n">
        <v>0.1</v>
      </c>
      <c r="F2062" s="201" t="n">
        <v>21.76</v>
      </c>
      <c r="G2062" s="201" t="n">
        <v>2.17</v>
      </c>
      <c r="H2062" s="206"/>
      <c r="I2062" s="206"/>
      <c r="J2062" s="206"/>
      <c r="K2062" s="206"/>
      <c r="L2062" s="206"/>
      <c r="M2062" s="206"/>
      <c r="N2062" s="206"/>
      <c r="O2062" s="206"/>
      <c r="P2062" s="206"/>
      <c r="Q2062" s="206"/>
      <c r="R2062" s="206"/>
      <c r="S2062" s="206"/>
      <c r="T2062" s="206"/>
      <c r="U2062" s="206"/>
      <c r="V2062" s="206"/>
      <c r="W2062" s="206"/>
      <c r="X2062" s="206"/>
      <c r="Y2062" s="206"/>
      <c r="Z2062" s="206"/>
    </row>
    <row r="2063" customFormat="false" ht="15" hidden="false" customHeight="false" outlineLevel="0" collapsed="false">
      <c r="A2063" s="202" t="s">
        <v>1043</v>
      </c>
      <c r="B2063" s="203" t="s">
        <v>2673</v>
      </c>
      <c r="C2063" s="202" t="s">
        <v>2674</v>
      </c>
      <c r="D2063" s="203" t="s">
        <v>7</v>
      </c>
      <c r="E2063" s="204" t="n">
        <v>1</v>
      </c>
      <c r="F2063" s="205" t="n">
        <v>2.7</v>
      </c>
      <c r="G2063" s="205" t="n">
        <v>2.7</v>
      </c>
      <c r="H2063" s="206"/>
      <c r="I2063" s="206"/>
      <c r="J2063" s="206"/>
      <c r="K2063" s="206"/>
      <c r="L2063" s="206"/>
      <c r="M2063" s="206"/>
      <c r="N2063" s="206"/>
      <c r="O2063" s="206"/>
      <c r="P2063" s="206"/>
      <c r="Q2063" s="206"/>
      <c r="R2063" s="206"/>
      <c r="S2063" s="206"/>
      <c r="T2063" s="206"/>
      <c r="U2063" s="206"/>
      <c r="V2063" s="206"/>
      <c r="W2063" s="206"/>
      <c r="X2063" s="206"/>
      <c r="Y2063" s="206"/>
      <c r="Z2063" s="206"/>
    </row>
    <row r="2064" customFormat="false" ht="15" hidden="false" customHeight="false" outlineLevel="0" collapsed="false">
      <c r="A2064" s="202" t="s">
        <v>1043</v>
      </c>
      <c r="B2064" s="203" t="s">
        <v>2675</v>
      </c>
      <c r="C2064" s="202" t="s">
        <v>2676</v>
      </c>
      <c r="D2064" s="203" t="s">
        <v>7</v>
      </c>
      <c r="E2064" s="204" t="n">
        <v>1</v>
      </c>
      <c r="F2064" s="205" t="n">
        <v>21.04</v>
      </c>
      <c r="G2064" s="205" t="n">
        <v>21.04</v>
      </c>
      <c r="H2064" s="206"/>
      <c r="I2064" s="206"/>
      <c r="J2064" s="206"/>
      <c r="K2064" s="206"/>
      <c r="L2064" s="206"/>
      <c r="M2064" s="206"/>
      <c r="N2064" s="206"/>
      <c r="O2064" s="206"/>
      <c r="P2064" s="206"/>
      <c r="Q2064" s="206"/>
      <c r="R2064" s="206"/>
      <c r="S2064" s="206"/>
      <c r="T2064" s="206"/>
      <c r="U2064" s="206"/>
      <c r="V2064" s="206"/>
      <c r="W2064" s="206"/>
      <c r="X2064" s="206"/>
      <c r="Y2064" s="206"/>
      <c r="Z2064" s="206"/>
    </row>
    <row r="2065" customFormat="false" ht="15" hidden="false" customHeight="false" outlineLevel="0" collapsed="false">
      <c r="A2065" s="202" t="s">
        <v>1043</v>
      </c>
      <c r="B2065" s="203" t="s">
        <v>2319</v>
      </c>
      <c r="C2065" s="202" t="s">
        <v>2320</v>
      </c>
      <c r="D2065" s="203" t="s">
        <v>7</v>
      </c>
      <c r="E2065" s="204" t="n">
        <v>0.03</v>
      </c>
      <c r="F2065" s="205" t="n">
        <v>24.61</v>
      </c>
      <c r="G2065" s="205" t="n">
        <v>0.73</v>
      </c>
      <c r="H2065" s="206"/>
      <c r="I2065" s="206"/>
      <c r="J2065" s="206"/>
      <c r="K2065" s="206"/>
      <c r="L2065" s="206"/>
      <c r="M2065" s="206"/>
      <c r="N2065" s="206"/>
      <c r="O2065" s="206"/>
      <c r="P2065" s="206"/>
      <c r="Q2065" s="206"/>
      <c r="R2065" s="206"/>
      <c r="S2065" s="206"/>
      <c r="T2065" s="206"/>
      <c r="U2065" s="206"/>
      <c r="V2065" s="206"/>
      <c r="W2065" s="206"/>
      <c r="X2065" s="206"/>
      <c r="Y2065" s="206"/>
      <c r="Z2065" s="206"/>
    </row>
    <row r="2066" customFormat="false" ht="15" hidden="false" customHeight="false" outlineLevel="0" collapsed="false">
      <c r="A2066" s="193"/>
      <c r="B2066" s="194"/>
      <c r="C2066" s="193"/>
      <c r="D2066" s="193"/>
      <c r="E2066" s="195"/>
      <c r="F2066" s="196"/>
      <c r="G2066" s="196"/>
      <c r="H2066" s="206"/>
      <c r="I2066" s="206"/>
      <c r="J2066" s="206"/>
      <c r="K2066" s="206"/>
      <c r="L2066" s="206"/>
      <c r="M2066" s="206"/>
      <c r="N2066" s="206"/>
      <c r="O2066" s="206"/>
      <c r="P2066" s="206"/>
      <c r="Q2066" s="206"/>
      <c r="R2066" s="206"/>
      <c r="S2066" s="206"/>
      <c r="T2066" s="206"/>
      <c r="U2066" s="206"/>
      <c r="V2066" s="206"/>
      <c r="W2066" s="206"/>
      <c r="X2066" s="206"/>
      <c r="Y2066" s="206"/>
      <c r="Z2066" s="206"/>
    </row>
    <row r="2067" customFormat="false" ht="15" hidden="false" customHeight="false" outlineLevel="0" collapsed="false">
      <c r="A2067" s="183" t="s">
        <v>2677</v>
      </c>
      <c r="B2067" s="184" t="s">
        <v>1028</v>
      </c>
      <c r="C2067" s="183" t="s">
        <v>1029</v>
      </c>
      <c r="D2067" s="184" t="s">
        <v>1030</v>
      </c>
      <c r="E2067" s="185" t="s">
        <v>1031</v>
      </c>
      <c r="F2067" s="197" t="s">
        <v>1032</v>
      </c>
      <c r="G2067" s="197" t="s">
        <v>1033</v>
      </c>
      <c r="H2067" s="206"/>
      <c r="I2067" s="206"/>
      <c r="J2067" s="206"/>
      <c r="K2067" s="206"/>
      <c r="L2067" s="206"/>
      <c r="M2067" s="206"/>
      <c r="N2067" s="206"/>
      <c r="O2067" s="206"/>
      <c r="P2067" s="206"/>
      <c r="Q2067" s="206"/>
      <c r="R2067" s="206"/>
      <c r="S2067" s="206"/>
      <c r="T2067" s="206"/>
      <c r="U2067" s="206"/>
      <c r="V2067" s="206"/>
      <c r="W2067" s="206"/>
      <c r="X2067" s="206"/>
      <c r="Y2067" s="206"/>
      <c r="Z2067" s="206"/>
    </row>
    <row r="2068" customFormat="false" ht="15" hidden="false" customHeight="false" outlineLevel="0" collapsed="false">
      <c r="A2068" s="189" t="s">
        <v>1034</v>
      </c>
      <c r="B2068" s="190" t="s">
        <v>2678</v>
      </c>
      <c r="C2068" s="189" t="s">
        <v>704</v>
      </c>
      <c r="D2068" s="190" t="s">
        <v>7</v>
      </c>
      <c r="E2068" s="191" t="n">
        <v>1</v>
      </c>
      <c r="F2068" s="192" t="n">
        <v>38.92</v>
      </c>
      <c r="G2068" s="192" t="n">
        <v>38.92</v>
      </c>
      <c r="H2068" s="206"/>
      <c r="I2068" s="206"/>
      <c r="J2068" s="206"/>
      <c r="K2068" s="206"/>
      <c r="L2068" s="206"/>
      <c r="M2068" s="206"/>
      <c r="N2068" s="206"/>
      <c r="O2068" s="206"/>
      <c r="P2068" s="206"/>
      <c r="Q2068" s="206"/>
      <c r="R2068" s="206"/>
      <c r="S2068" s="206"/>
      <c r="T2068" s="206"/>
      <c r="U2068" s="206"/>
      <c r="V2068" s="206"/>
      <c r="W2068" s="206"/>
      <c r="X2068" s="206"/>
      <c r="Y2068" s="206"/>
      <c r="Z2068" s="206"/>
    </row>
    <row r="2069" customFormat="false" ht="15" hidden="false" customHeight="false" outlineLevel="0" collapsed="false">
      <c r="A2069" s="198" t="s">
        <v>1040</v>
      </c>
      <c r="B2069" s="199" t="s">
        <v>1917</v>
      </c>
      <c r="C2069" s="198" t="s">
        <v>1918</v>
      </c>
      <c r="D2069" s="199" t="s">
        <v>25</v>
      </c>
      <c r="E2069" s="200" t="n">
        <v>0.14</v>
      </c>
      <c r="F2069" s="201" t="n">
        <v>17.45</v>
      </c>
      <c r="G2069" s="201" t="n">
        <v>2.44</v>
      </c>
      <c r="H2069" s="206"/>
      <c r="I2069" s="206"/>
      <c r="J2069" s="206"/>
      <c r="K2069" s="206"/>
      <c r="L2069" s="206"/>
      <c r="M2069" s="206"/>
      <c r="N2069" s="206"/>
      <c r="O2069" s="206"/>
      <c r="P2069" s="206"/>
      <c r="Q2069" s="206"/>
      <c r="R2069" s="206"/>
      <c r="S2069" s="206"/>
      <c r="T2069" s="206"/>
      <c r="U2069" s="206"/>
      <c r="V2069" s="206"/>
      <c r="W2069" s="206"/>
      <c r="X2069" s="206"/>
      <c r="Y2069" s="206"/>
      <c r="Z2069" s="206"/>
    </row>
    <row r="2070" customFormat="false" ht="15" hidden="false" customHeight="false" outlineLevel="0" collapsed="false">
      <c r="A2070" s="198" t="s">
        <v>1040</v>
      </c>
      <c r="B2070" s="199" t="s">
        <v>1812</v>
      </c>
      <c r="C2070" s="198" t="s">
        <v>1813</v>
      </c>
      <c r="D2070" s="199" t="s">
        <v>25</v>
      </c>
      <c r="E2070" s="200" t="n">
        <v>0.14</v>
      </c>
      <c r="F2070" s="201" t="n">
        <v>21.76</v>
      </c>
      <c r="G2070" s="201" t="n">
        <v>3.04</v>
      </c>
      <c r="H2070" s="206"/>
      <c r="I2070" s="206"/>
      <c r="J2070" s="206"/>
      <c r="K2070" s="206"/>
      <c r="L2070" s="206"/>
      <c r="M2070" s="206"/>
      <c r="N2070" s="206"/>
      <c r="O2070" s="206"/>
      <c r="P2070" s="206"/>
      <c r="Q2070" s="206"/>
      <c r="R2070" s="206"/>
      <c r="S2070" s="206"/>
      <c r="T2070" s="206"/>
      <c r="U2070" s="206"/>
      <c r="V2070" s="206"/>
      <c r="W2070" s="206"/>
      <c r="X2070" s="206"/>
      <c r="Y2070" s="206"/>
      <c r="Z2070" s="206"/>
    </row>
    <row r="2071" customFormat="false" ht="15" hidden="false" customHeight="false" outlineLevel="0" collapsed="false">
      <c r="A2071" s="202" t="s">
        <v>1043</v>
      </c>
      <c r="B2071" s="203" t="s">
        <v>2353</v>
      </c>
      <c r="C2071" s="202" t="s">
        <v>2354</v>
      </c>
      <c r="D2071" s="203" t="s">
        <v>7</v>
      </c>
      <c r="E2071" s="204" t="n">
        <v>1</v>
      </c>
      <c r="F2071" s="205" t="n">
        <v>3</v>
      </c>
      <c r="G2071" s="205" t="n">
        <v>3</v>
      </c>
      <c r="H2071" s="206"/>
      <c r="I2071" s="206"/>
      <c r="J2071" s="206"/>
      <c r="K2071" s="206"/>
      <c r="L2071" s="206"/>
      <c r="M2071" s="206"/>
      <c r="N2071" s="206"/>
      <c r="O2071" s="206"/>
      <c r="P2071" s="206"/>
      <c r="Q2071" s="206"/>
      <c r="R2071" s="206"/>
      <c r="S2071" s="206"/>
      <c r="T2071" s="206"/>
      <c r="U2071" s="206"/>
      <c r="V2071" s="206"/>
      <c r="W2071" s="206"/>
      <c r="X2071" s="206"/>
      <c r="Y2071" s="206"/>
      <c r="Z2071" s="206"/>
    </row>
    <row r="2072" customFormat="false" ht="15" hidden="false" customHeight="false" outlineLevel="0" collapsed="false">
      <c r="A2072" s="202" t="s">
        <v>1043</v>
      </c>
      <c r="B2072" s="203" t="s">
        <v>2679</v>
      </c>
      <c r="C2072" s="202" t="s">
        <v>2680</v>
      </c>
      <c r="D2072" s="203" t="s">
        <v>7</v>
      </c>
      <c r="E2072" s="204" t="n">
        <v>1</v>
      </c>
      <c r="F2072" s="205" t="n">
        <v>29.31</v>
      </c>
      <c r="G2072" s="205" t="n">
        <v>29.31</v>
      </c>
      <c r="H2072" s="206"/>
      <c r="I2072" s="206"/>
      <c r="J2072" s="206"/>
      <c r="K2072" s="206"/>
      <c r="L2072" s="206"/>
      <c r="M2072" s="206"/>
      <c r="N2072" s="206"/>
      <c r="O2072" s="206"/>
      <c r="P2072" s="206"/>
      <c r="Q2072" s="206"/>
      <c r="R2072" s="206"/>
      <c r="S2072" s="206"/>
      <c r="T2072" s="206"/>
      <c r="U2072" s="206"/>
      <c r="V2072" s="206"/>
      <c r="W2072" s="206"/>
      <c r="X2072" s="206"/>
      <c r="Y2072" s="206"/>
      <c r="Z2072" s="206"/>
    </row>
    <row r="2073" customFormat="false" ht="15" hidden="false" customHeight="false" outlineLevel="0" collapsed="false">
      <c r="A2073" s="202" t="s">
        <v>1043</v>
      </c>
      <c r="B2073" s="203" t="s">
        <v>2319</v>
      </c>
      <c r="C2073" s="202" t="s">
        <v>2320</v>
      </c>
      <c r="D2073" s="203" t="s">
        <v>7</v>
      </c>
      <c r="E2073" s="204" t="n">
        <v>0.046</v>
      </c>
      <c r="F2073" s="205" t="n">
        <v>24.61</v>
      </c>
      <c r="G2073" s="205" t="n">
        <v>1.13</v>
      </c>
      <c r="H2073" s="206"/>
      <c r="I2073" s="206"/>
      <c r="J2073" s="206"/>
      <c r="K2073" s="206"/>
      <c r="L2073" s="206"/>
      <c r="M2073" s="206"/>
      <c r="N2073" s="206"/>
      <c r="O2073" s="206"/>
      <c r="P2073" s="206"/>
      <c r="Q2073" s="206"/>
      <c r="R2073" s="206"/>
      <c r="S2073" s="206"/>
      <c r="T2073" s="206"/>
      <c r="U2073" s="206"/>
      <c r="V2073" s="206"/>
      <c r="W2073" s="206"/>
      <c r="X2073" s="206"/>
      <c r="Y2073" s="206"/>
      <c r="Z2073" s="206"/>
    </row>
    <row r="2074" customFormat="false" ht="15" hidden="false" customHeight="false" outlineLevel="0" collapsed="false">
      <c r="A2074" s="193"/>
      <c r="B2074" s="194"/>
      <c r="C2074" s="193"/>
      <c r="D2074" s="193"/>
      <c r="E2074" s="195"/>
      <c r="F2074" s="196"/>
      <c r="G2074" s="196"/>
      <c r="H2074" s="206"/>
      <c r="I2074" s="206"/>
      <c r="J2074" s="206"/>
      <c r="K2074" s="206"/>
      <c r="L2074" s="206"/>
      <c r="M2074" s="206"/>
      <c r="N2074" s="206"/>
      <c r="O2074" s="206"/>
      <c r="P2074" s="206"/>
      <c r="Q2074" s="206"/>
      <c r="R2074" s="206"/>
      <c r="S2074" s="206"/>
      <c r="T2074" s="206"/>
      <c r="U2074" s="206"/>
      <c r="V2074" s="206"/>
      <c r="W2074" s="206"/>
      <c r="X2074" s="206"/>
      <c r="Y2074" s="206"/>
      <c r="Z2074" s="206"/>
    </row>
    <row r="2075" customFormat="false" ht="15" hidden="false" customHeight="false" outlineLevel="0" collapsed="false">
      <c r="A2075" s="183" t="s">
        <v>2681</v>
      </c>
      <c r="B2075" s="184" t="s">
        <v>1028</v>
      </c>
      <c r="C2075" s="183" t="s">
        <v>1029</v>
      </c>
      <c r="D2075" s="184" t="s">
        <v>1030</v>
      </c>
      <c r="E2075" s="185" t="s">
        <v>1031</v>
      </c>
      <c r="F2075" s="197" t="s">
        <v>1032</v>
      </c>
      <c r="G2075" s="197" t="s">
        <v>1033</v>
      </c>
      <c r="H2075" s="206"/>
      <c r="I2075" s="206"/>
      <c r="J2075" s="206"/>
      <c r="K2075" s="206"/>
      <c r="L2075" s="206"/>
      <c r="M2075" s="206"/>
      <c r="N2075" s="206"/>
      <c r="O2075" s="206"/>
      <c r="P2075" s="206"/>
      <c r="Q2075" s="206"/>
      <c r="R2075" s="206"/>
      <c r="S2075" s="206"/>
      <c r="T2075" s="206"/>
      <c r="U2075" s="206"/>
      <c r="V2075" s="206"/>
      <c r="W2075" s="206"/>
      <c r="X2075" s="206"/>
      <c r="Y2075" s="206"/>
      <c r="Z2075" s="206"/>
    </row>
    <row r="2076" customFormat="false" ht="15" hidden="false" customHeight="false" outlineLevel="0" collapsed="false">
      <c r="A2076" s="189" t="s">
        <v>1034</v>
      </c>
      <c r="B2076" s="190" t="s">
        <v>2682</v>
      </c>
      <c r="C2076" s="189" t="s">
        <v>707</v>
      </c>
      <c r="D2076" s="190" t="s">
        <v>7</v>
      </c>
      <c r="E2076" s="191" t="n">
        <v>1</v>
      </c>
      <c r="F2076" s="192" t="n">
        <v>31.02</v>
      </c>
      <c r="G2076" s="192" t="n">
        <v>31.02</v>
      </c>
      <c r="H2076" s="206"/>
      <c r="I2076" s="206"/>
      <c r="J2076" s="206"/>
      <c r="K2076" s="206"/>
      <c r="L2076" s="206"/>
      <c r="M2076" s="206"/>
      <c r="N2076" s="206"/>
      <c r="O2076" s="206"/>
      <c r="P2076" s="206"/>
      <c r="Q2076" s="206"/>
      <c r="R2076" s="206"/>
      <c r="S2076" s="206"/>
      <c r="T2076" s="206"/>
      <c r="U2076" s="206"/>
      <c r="V2076" s="206"/>
      <c r="W2076" s="206"/>
      <c r="X2076" s="206"/>
      <c r="Y2076" s="206"/>
      <c r="Z2076" s="206"/>
    </row>
    <row r="2077" customFormat="false" ht="15" hidden="false" customHeight="false" outlineLevel="0" collapsed="false">
      <c r="A2077" s="198" t="s">
        <v>1040</v>
      </c>
      <c r="B2077" s="199" t="s">
        <v>1917</v>
      </c>
      <c r="C2077" s="198" t="s">
        <v>1918</v>
      </c>
      <c r="D2077" s="199" t="s">
        <v>25</v>
      </c>
      <c r="E2077" s="200" t="n">
        <v>0.06</v>
      </c>
      <c r="F2077" s="201" t="n">
        <v>17.45</v>
      </c>
      <c r="G2077" s="201" t="n">
        <v>1.04</v>
      </c>
      <c r="H2077" s="206"/>
      <c r="I2077" s="206"/>
      <c r="J2077" s="206"/>
      <c r="K2077" s="206"/>
      <c r="L2077" s="206"/>
      <c r="M2077" s="206"/>
      <c r="N2077" s="206"/>
      <c r="O2077" s="206"/>
      <c r="P2077" s="206"/>
      <c r="Q2077" s="206"/>
      <c r="R2077" s="206"/>
      <c r="S2077" s="206"/>
      <c r="T2077" s="206"/>
      <c r="U2077" s="206"/>
      <c r="V2077" s="206"/>
      <c r="W2077" s="206"/>
      <c r="X2077" s="206"/>
      <c r="Y2077" s="206"/>
      <c r="Z2077" s="206"/>
    </row>
    <row r="2078" customFormat="false" ht="15" hidden="false" customHeight="false" outlineLevel="0" collapsed="false">
      <c r="A2078" s="198" t="s">
        <v>1040</v>
      </c>
      <c r="B2078" s="199" t="s">
        <v>1812</v>
      </c>
      <c r="C2078" s="198" t="s">
        <v>1813</v>
      </c>
      <c r="D2078" s="199" t="s">
        <v>25</v>
      </c>
      <c r="E2078" s="200" t="n">
        <v>0.06</v>
      </c>
      <c r="F2078" s="201" t="n">
        <v>21.76</v>
      </c>
      <c r="G2078" s="201" t="n">
        <v>1.3</v>
      </c>
      <c r="H2078" s="206"/>
      <c r="I2078" s="206"/>
      <c r="J2078" s="206"/>
      <c r="K2078" s="206"/>
      <c r="L2078" s="206"/>
      <c r="M2078" s="206"/>
      <c r="N2078" s="206"/>
      <c r="O2078" s="206"/>
      <c r="P2078" s="206"/>
      <c r="Q2078" s="206"/>
      <c r="R2078" s="206"/>
      <c r="S2078" s="206"/>
      <c r="T2078" s="206"/>
      <c r="U2078" s="206"/>
      <c r="V2078" s="206"/>
      <c r="W2078" s="206"/>
      <c r="X2078" s="206"/>
      <c r="Y2078" s="206"/>
      <c r="Z2078" s="206"/>
    </row>
    <row r="2079" customFormat="false" ht="15" hidden="false" customHeight="false" outlineLevel="0" collapsed="false">
      <c r="A2079" s="202" t="s">
        <v>1043</v>
      </c>
      <c r="B2079" s="203" t="s">
        <v>2673</v>
      </c>
      <c r="C2079" s="202" t="s">
        <v>2674</v>
      </c>
      <c r="D2079" s="203" t="s">
        <v>7</v>
      </c>
      <c r="E2079" s="204" t="n">
        <v>1</v>
      </c>
      <c r="F2079" s="205" t="n">
        <v>2.7</v>
      </c>
      <c r="G2079" s="205" t="n">
        <v>2.7</v>
      </c>
      <c r="H2079" s="206"/>
      <c r="I2079" s="206"/>
      <c r="J2079" s="206"/>
      <c r="K2079" s="206"/>
      <c r="L2079" s="206"/>
      <c r="M2079" s="206"/>
      <c r="N2079" s="206"/>
      <c r="O2079" s="206"/>
      <c r="P2079" s="206"/>
      <c r="Q2079" s="206"/>
      <c r="R2079" s="206"/>
      <c r="S2079" s="206"/>
      <c r="T2079" s="206"/>
      <c r="U2079" s="206"/>
      <c r="V2079" s="206"/>
      <c r="W2079" s="206"/>
      <c r="X2079" s="206"/>
      <c r="Y2079" s="206"/>
      <c r="Z2079" s="206"/>
    </row>
    <row r="2080" customFormat="false" ht="15" hidden="false" customHeight="false" outlineLevel="0" collapsed="false">
      <c r="A2080" s="202" t="s">
        <v>1043</v>
      </c>
      <c r="B2080" s="203" t="s">
        <v>2683</v>
      </c>
      <c r="C2080" s="202" t="s">
        <v>2684</v>
      </c>
      <c r="D2080" s="203" t="s">
        <v>7</v>
      </c>
      <c r="E2080" s="204" t="n">
        <v>1</v>
      </c>
      <c r="F2080" s="205" t="n">
        <v>25.25</v>
      </c>
      <c r="G2080" s="205" t="n">
        <v>25.25</v>
      </c>
      <c r="H2080" s="206"/>
      <c r="I2080" s="206"/>
      <c r="J2080" s="206"/>
      <c r="K2080" s="206"/>
      <c r="L2080" s="206"/>
      <c r="M2080" s="206"/>
      <c r="N2080" s="206"/>
      <c r="O2080" s="206"/>
      <c r="P2080" s="206"/>
      <c r="Q2080" s="206"/>
      <c r="R2080" s="206"/>
      <c r="S2080" s="206"/>
      <c r="T2080" s="206"/>
      <c r="U2080" s="206"/>
      <c r="V2080" s="206"/>
      <c r="W2080" s="206"/>
      <c r="X2080" s="206"/>
      <c r="Y2080" s="206"/>
      <c r="Z2080" s="206"/>
    </row>
    <row r="2081" customFormat="false" ht="15" hidden="false" customHeight="false" outlineLevel="0" collapsed="false">
      <c r="A2081" s="202" t="s">
        <v>1043</v>
      </c>
      <c r="B2081" s="203" t="s">
        <v>2319</v>
      </c>
      <c r="C2081" s="202" t="s">
        <v>2320</v>
      </c>
      <c r="D2081" s="203" t="s">
        <v>7</v>
      </c>
      <c r="E2081" s="204" t="n">
        <v>0.03</v>
      </c>
      <c r="F2081" s="205" t="n">
        <v>24.61</v>
      </c>
      <c r="G2081" s="205" t="n">
        <v>0.73</v>
      </c>
      <c r="H2081" s="206"/>
      <c r="I2081" s="206"/>
      <c r="J2081" s="206"/>
      <c r="K2081" s="206"/>
      <c r="L2081" s="206"/>
      <c r="M2081" s="206"/>
      <c r="N2081" s="206"/>
      <c r="O2081" s="206"/>
      <c r="P2081" s="206"/>
      <c r="Q2081" s="206"/>
      <c r="R2081" s="206"/>
      <c r="S2081" s="206"/>
      <c r="T2081" s="206"/>
      <c r="U2081" s="206"/>
      <c r="V2081" s="206"/>
      <c r="W2081" s="206"/>
      <c r="X2081" s="206"/>
      <c r="Y2081" s="206"/>
      <c r="Z2081" s="206"/>
    </row>
    <row r="2082" customFormat="false" ht="15" hidden="false" customHeight="false" outlineLevel="0" collapsed="false">
      <c r="A2082" s="193"/>
      <c r="B2082" s="194"/>
      <c r="C2082" s="193"/>
      <c r="D2082" s="193"/>
      <c r="E2082" s="195"/>
      <c r="F2082" s="196"/>
      <c r="G2082" s="196"/>
      <c r="H2082" s="206"/>
      <c r="I2082" s="206"/>
      <c r="J2082" s="206"/>
      <c r="K2082" s="206"/>
      <c r="L2082" s="206"/>
      <c r="M2082" s="206"/>
      <c r="N2082" s="206"/>
      <c r="O2082" s="206"/>
      <c r="P2082" s="206"/>
      <c r="Q2082" s="206"/>
      <c r="R2082" s="206"/>
      <c r="S2082" s="206"/>
      <c r="T2082" s="206"/>
      <c r="U2082" s="206"/>
      <c r="V2082" s="206"/>
      <c r="W2082" s="206"/>
      <c r="X2082" s="206"/>
      <c r="Y2082" s="206"/>
      <c r="Z2082" s="206"/>
    </row>
    <row r="2083" customFormat="false" ht="15" hidden="false" customHeight="false" outlineLevel="0" collapsed="false">
      <c r="A2083" s="183" t="s">
        <v>2685</v>
      </c>
      <c r="B2083" s="184" t="s">
        <v>1028</v>
      </c>
      <c r="C2083" s="183" t="s">
        <v>1029</v>
      </c>
      <c r="D2083" s="184" t="s">
        <v>1030</v>
      </c>
      <c r="E2083" s="185" t="s">
        <v>1031</v>
      </c>
      <c r="F2083" s="197" t="s">
        <v>1032</v>
      </c>
      <c r="G2083" s="197" t="s">
        <v>1033</v>
      </c>
      <c r="H2083" s="206"/>
      <c r="I2083" s="206"/>
      <c r="J2083" s="206"/>
      <c r="K2083" s="206"/>
      <c r="L2083" s="206"/>
      <c r="M2083" s="206"/>
      <c r="N2083" s="206"/>
      <c r="O2083" s="206"/>
      <c r="P2083" s="206"/>
      <c r="Q2083" s="206"/>
      <c r="R2083" s="206"/>
      <c r="S2083" s="206"/>
      <c r="T2083" s="206"/>
      <c r="U2083" s="206"/>
      <c r="V2083" s="206"/>
      <c r="W2083" s="206"/>
      <c r="X2083" s="206"/>
      <c r="Y2083" s="206"/>
      <c r="Z2083" s="206"/>
    </row>
    <row r="2084" customFormat="false" ht="15" hidden="false" customHeight="false" outlineLevel="0" collapsed="false">
      <c r="A2084" s="189" t="s">
        <v>1034</v>
      </c>
      <c r="B2084" s="190" t="s">
        <v>1495</v>
      </c>
      <c r="C2084" s="189" t="s">
        <v>710</v>
      </c>
      <c r="D2084" s="190" t="s">
        <v>7</v>
      </c>
      <c r="E2084" s="191" t="n">
        <v>1</v>
      </c>
      <c r="F2084" s="192" t="n">
        <v>47.58</v>
      </c>
      <c r="G2084" s="192" t="n">
        <v>47.58</v>
      </c>
      <c r="H2084" s="206"/>
      <c r="I2084" s="206"/>
      <c r="J2084" s="206"/>
      <c r="K2084" s="206"/>
      <c r="L2084" s="206"/>
      <c r="M2084" s="206"/>
      <c r="N2084" s="206"/>
      <c r="O2084" s="206"/>
      <c r="P2084" s="206"/>
      <c r="Q2084" s="206"/>
      <c r="R2084" s="206"/>
      <c r="S2084" s="206"/>
      <c r="T2084" s="206"/>
      <c r="U2084" s="206"/>
      <c r="V2084" s="206"/>
      <c r="W2084" s="206"/>
      <c r="X2084" s="206"/>
      <c r="Y2084" s="206"/>
      <c r="Z2084" s="206"/>
    </row>
    <row r="2085" customFormat="false" ht="15" hidden="false" customHeight="false" outlineLevel="0" collapsed="false">
      <c r="A2085" s="198" t="s">
        <v>1040</v>
      </c>
      <c r="B2085" s="199" t="s">
        <v>1917</v>
      </c>
      <c r="C2085" s="198" t="s">
        <v>1918</v>
      </c>
      <c r="D2085" s="199" t="s">
        <v>25</v>
      </c>
      <c r="E2085" s="200" t="n">
        <v>0.1</v>
      </c>
      <c r="F2085" s="201" t="n">
        <v>17.45</v>
      </c>
      <c r="G2085" s="201" t="n">
        <v>1.74</v>
      </c>
      <c r="H2085" s="206"/>
      <c r="I2085" s="206"/>
      <c r="J2085" s="206"/>
      <c r="K2085" s="206"/>
      <c r="L2085" s="206"/>
      <c r="M2085" s="206"/>
      <c r="N2085" s="206"/>
      <c r="O2085" s="206"/>
      <c r="P2085" s="206"/>
      <c r="Q2085" s="206"/>
      <c r="R2085" s="206"/>
      <c r="S2085" s="206"/>
      <c r="T2085" s="206"/>
      <c r="U2085" s="206"/>
      <c r="V2085" s="206"/>
      <c r="W2085" s="206"/>
      <c r="X2085" s="206"/>
      <c r="Y2085" s="206"/>
      <c r="Z2085" s="206"/>
    </row>
    <row r="2086" customFormat="false" ht="15" hidden="false" customHeight="false" outlineLevel="0" collapsed="false">
      <c r="A2086" s="198" t="s">
        <v>1040</v>
      </c>
      <c r="B2086" s="199" t="s">
        <v>1812</v>
      </c>
      <c r="C2086" s="198" t="s">
        <v>1813</v>
      </c>
      <c r="D2086" s="199" t="s">
        <v>25</v>
      </c>
      <c r="E2086" s="200" t="n">
        <v>0.1</v>
      </c>
      <c r="F2086" s="201" t="n">
        <v>21.76</v>
      </c>
      <c r="G2086" s="201" t="n">
        <v>2.17</v>
      </c>
      <c r="H2086" s="206"/>
      <c r="I2086" s="206"/>
      <c r="J2086" s="206"/>
      <c r="K2086" s="206"/>
      <c r="L2086" s="206"/>
      <c r="M2086" s="206"/>
      <c r="N2086" s="206"/>
      <c r="O2086" s="206"/>
      <c r="P2086" s="206"/>
      <c r="Q2086" s="206"/>
      <c r="R2086" s="206"/>
      <c r="S2086" s="206"/>
      <c r="T2086" s="206"/>
      <c r="U2086" s="206"/>
      <c r="V2086" s="206"/>
      <c r="W2086" s="206"/>
      <c r="X2086" s="206"/>
      <c r="Y2086" s="206"/>
      <c r="Z2086" s="206"/>
    </row>
    <row r="2087" customFormat="false" ht="15" hidden="false" customHeight="false" outlineLevel="0" collapsed="false">
      <c r="A2087" s="202" t="s">
        <v>1043</v>
      </c>
      <c r="B2087" s="203" t="s">
        <v>2353</v>
      </c>
      <c r="C2087" s="202" t="s">
        <v>2354</v>
      </c>
      <c r="D2087" s="203" t="s">
        <v>7</v>
      </c>
      <c r="E2087" s="204" t="n">
        <v>1</v>
      </c>
      <c r="F2087" s="205" t="n">
        <v>3</v>
      </c>
      <c r="G2087" s="205" t="n">
        <v>3</v>
      </c>
      <c r="H2087" s="206"/>
      <c r="I2087" s="206"/>
      <c r="J2087" s="206"/>
      <c r="K2087" s="206"/>
      <c r="L2087" s="206"/>
      <c r="M2087" s="206"/>
      <c r="N2087" s="206"/>
      <c r="O2087" s="206"/>
      <c r="P2087" s="206"/>
      <c r="Q2087" s="206"/>
      <c r="R2087" s="206"/>
      <c r="S2087" s="206"/>
      <c r="T2087" s="206"/>
      <c r="U2087" s="206"/>
      <c r="V2087" s="206"/>
      <c r="W2087" s="206"/>
      <c r="X2087" s="206"/>
      <c r="Y2087" s="206"/>
      <c r="Z2087" s="206"/>
    </row>
    <row r="2088" customFormat="false" ht="15" hidden="false" customHeight="false" outlineLevel="0" collapsed="false">
      <c r="A2088" s="202" t="s">
        <v>1043</v>
      </c>
      <c r="B2088" s="203" t="s">
        <v>2686</v>
      </c>
      <c r="C2088" s="202" t="s">
        <v>2687</v>
      </c>
      <c r="D2088" s="203" t="s">
        <v>7</v>
      </c>
      <c r="E2088" s="204" t="n">
        <v>1</v>
      </c>
      <c r="F2088" s="205" t="n">
        <v>39.54</v>
      </c>
      <c r="G2088" s="205" t="n">
        <v>39.54</v>
      </c>
      <c r="H2088" s="206"/>
      <c r="I2088" s="206"/>
      <c r="J2088" s="206"/>
      <c r="K2088" s="206"/>
      <c r="L2088" s="206"/>
      <c r="M2088" s="206"/>
      <c r="N2088" s="206"/>
      <c r="O2088" s="206"/>
      <c r="P2088" s="206"/>
      <c r="Q2088" s="206"/>
      <c r="R2088" s="206"/>
      <c r="S2088" s="206"/>
      <c r="T2088" s="206"/>
      <c r="U2088" s="206"/>
      <c r="V2088" s="206"/>
      <c r="W2088" s="206"/>
      <c r="X2088" s="206"/>
      <c r="Y2088" s="206"/>
      <c r="Z2088" s="206"/>
    </row>
    <row r="2089" customFormat="false" ht="15" hidden="false" customHeight="false" outlineLevel="0" collapsed="false">
      <c r="A2089" s="202" t="s">
        <v>1043</v>
      </c>
      <c r="B2089" s="203" t="s">
        <v>2319</v>
      </c>
      <c r="C2089" s="202" t="s">
        <v>2320</v>
      </c>
      <c r="D2089" s="203" t="s">
        <v>7</v>
      </c>
      <c r="E2089" s="204" t="n">
        <v>0.046</v>
      </c>
      <c r="F2089" s="205" t="n">
        <v>24.61</v>
      </c>
      <c r="G2089" s="205" t="n">
        <v>1.13</v>
      </c>
      <c r="H2089" s="206"/>
      <c r="I2089" s="206"/>
      <c r="J2089" s="206"/>
      <c r="K2089" s="206"/>
      <c r="L2089" s="206"/>
      <c r="M2089" s="206"/>
      <c r="N2089" s="206"/>
      <c r="O2089" s="206"/>
      <c r="P2089" s="206"/>
      <c r="Q2089" s="206"/>
      <c r="R2089" s="206"/>
      <c r="S2089" s="206"/>
      <c r="T2089" s="206"/>
      <c r="U2089" s="206"/>
      <c r="V2089" s="206"/>
      <c r="W2089" s="206"/>
      <c r="X2089" s="206"/>
      <c r="Y2089" s="206"/>
      <c r="Z2089" s="206"/>
    </row>
    <row r="2090" customFormat="false" ht="15" hidden="false" customHeight="false" outlineLevel="0" collapsed="false">
      <c r="A2090" s="193"/>
      <c r="B2090" s="194"/>
      <c r="C2090" s="193"/>
      <c r="D2090" s="193"/>
      <c r="E2090" s="195"/>
      <c r="F2090" s="196"/>
      <c r="G2090" s="196"/>
      <c r="H2090" s="206"/>
      <c r="I2090" s="206"/>
      <c r="J2090" s="206"/>
      <c r="K2090" s="206"/>
      <c r="L2090" s="206"/>
      <c r="M2090" s="206"/>
      <c r="N2090" s="206"/>
      <c r="O2090" s="206"/>
      <c r="P2090" s="206"/>
      <c r="Q2090" s="206"/>
      <c r="R2090" s="206"/>
      <c r="S2090" s="206"/>
      <c r="T2090" s="206"/>
      <c r="U2090" s="206"/>
      <c r="V2090" s="206"/>
      <c r="W2090" s="206"/>
      <c r="X2090" s="206"/>
      <c r="Y2090" s="206"/>
      <c r="Z2090" s="206"/>
    </row>
    <row r="2091" customFormat="false" ht="15" hidden="false" customHeight="false" outlineLevel="0" collapsed="false">
      <c r="A2091" s="183" t="s">
        <v>2688</v>
      </c>
      <c r="B2091" s="184" t="s">
        <v>1028</v>
      </c>
      <c r="C2091" s="183" t="s">
        <v>1029</v>
      </c>
      <c r="D2091" s="184" t="s">
        <v>1030</v>
      </c>
      <c r="E2091" s="185" t="s">
        <v>1031</v>
      </c>
      <c r="F2091" s="197" t="s">
        <v>1032</v>
      </c>
      <c r="G2091" s="197" t="s">
        <v>1033</v>
      </c>
      <c r="H2091" s="206"/>
      <c r="I2091" s="206"/>
      <c r="J2091" s="206"/>
      <c r="K2091" s="206"/>
      <c r="L2091" s="206"/>
      <c r="M2091" s="206"/>
      <c r="N2091" s="206"/>
      <c r="O2091" s="206"/>
      <c r="P2091" s="206"/>
      <c r="Q2091" s="206"/>
      <c r="R2091" s="206"/>
      <c r="S2091" s="206"/>
      <c r="T2091" s="206"/>
      <c r="U2091" s="206"/>
      <c r="V2091" s="206"/>
      <c r="W2091" s="206"/>
      <c r="X2091" s="206"/>
      <c r="Y2091" s="206"/>
      <c r="Z2091" s="206"/>
    </row>
    <row r="2092" customFormat="false" ht="15" hidden="false" customHeight="false" outlineLevel="0" collapsed="false">
      <c r="A2092" s="189" t="s">
        <v>1034</v>
      </c>
      <c r="B2092" s="190" t="s">
        <v>2689</v>
      </c>
      <c r="C2092" s="189" t="s">
        <v>713</v>
      </c>
      <c r="D2092" s="190" t="s">
        <v>7</v>
      </c>
      <c r="E2092" s="191" t="n">
        <v>1</v>
      </c>
      <c r="F2092" s="192" t="n">
        <v>151.92</v>
      </c>
      <c r="G2092" s="192" t="n">
        <v>151.92</v>
      </c>
      <c r="H2092" s="206"/>
      <c r="I2092" s="206"/>
      <c r="J2092" s="206"/>
      <c r="K2092" s="206"/>
      <c r="L2092" s="206"/>
      <c r="M2092" s="206"/>
      <c r="N2092" s="206"/>
      <c r="O2092" s="206"/>
      <c r="P2092" s="206"/>
      <c r="Q2092" s="206"/>
      <c r="R2092" s="206"/>
      <c r="S2092" s="206"/>
      <c r="T2092" s="206"/>
      <c r="U2092" s="206"/>
      <c r="V2092" s="206"/>
      <c r="W2092" s="206"/>
      <c r="X2092" s="206"/>
      <c r="Y2092" s="206"/>
      <c r="Z2092" s="206"/>
    </row>
    <row r="2093" customFormat="false" ht="15" hidden="false" customHeight="false" outlineLevel="0" collapsed="false">
      <c r="A2093" s="198" t="s">
        <v>1040</v>
      </c>
      <c r="B2093" s="199" t="s">
        <v>1917</v>
      </c>
      <c r="C2093" s="198" t="s">
        <v>1918</v>
      </c>
      <c r="D2093" s="199" t="s">
        <v>25</v>
      </c>
      <c r="E2093" s="200" t="n">
        <v>0.17</v>
      </c>
      <c r="F2093" s="201" t="n">
        <v>17.45</v>
      </c>
      <c r="G2093" s="201" t="n">
        <v>2.96</v>
      </c>
      <c r="H2093" s="206"/>
      <c r="I2093" s="206"/>
      <c r="J2093" s="206"/>
      <c r="K2093" s="206"/>
      <c r="L2093" s="206"/>
      <c r="M2093" s="206"/>
      <c r="N2093" s="206"/>
      <c r="O2093" s="206"/>
      <c r="P2093" s="206"/>
      <c r="Q2093" s="206"/>
      <c r="R2093" s="206"/>
      <c r="S2093" s="206"/>
      <c r="T2093" s="206"/>
      <c r="U2093" s="206"/>
      <c r="V2093" s="206"/>
      <c r="W2093" s="206"/>
      <c r="X2093" s="206"/>
      <c r="Y2093" s="206"/>
      <c r="Z2093" s="206"/>
    </row>
    <row r="2094" customFormat="false" ht="15" hidden="false" customHeight="false" outlineLevel="0" collapsed="false">
      <c r="A2094" s="198" t="s">
        <v>1040</v>
      </c>
      <c r="B2094" s="199" t="s">
        <v>1812</v>
      </c>
      <c r="C2094" s="198" t="s">
        <v>1813</v>
      </c>
      <c r="D2094" s="199" t="s">
        <v>25</v>
      </c>
      <c r="E2094" s="200" t="n">
        <v>0.17</v>
      </c>
      <c r="F2094" s="201" t="n">
        <v>21.76</v>
      </c>
      <c r="G2094" s="201" t="n">
        <v>3.69</v>
      </c>
      <c r="H2094" s="206"/>
      <c r="I2094" s="206"/>
      <c r="J2094" s="206"/>
      <c r="K2094" s="206"/>
      <c r="L2094" s="206"/>
      <c r="M2094" s="206"/>
      <c r="N2094" s="206"/>
      <c r="O2094" s="206"/>
      <c r="P2094" s="206"/>
      <c r="Q2094" s="206"/>
      <c r="R2094" s="206"/>
      <c r="S2094" s="206"/>
      <c r="T2094" s="206"/>
      <c r="U2094" s="206"/>
      <c r="V2094" s="206"/>
      <c r="W2094" s="206"/>
      <c r="X2094" s="206"/>
      <c r="Y2094" s="206"/>
      <c r="Z2094" s="206"/>
    </row>
    <row r="2095" customFormat="false" ht="15" hidden="false" customHeight="false" outlineLevel="0" collapsed="false">
      <c r="A2095" s="202" t="s">
        <v>1043</v>
      </c>
      <c r="B2095" s="203" t="s">
        <v>2690</v>
      </c>
      <c r="C2095" s="202" t="s">
        <v>2691</v>
      </c>
      <c r="D2095" s="203" t="s">
        <v>7</v>
      </c>
      <c r="E2095" s="204" t="n">
        <v>1</v>
      </c>
      <c r="F2095" s="205" t="n">
        <v>12.18</v>
      </c>
      <c r="G2095" s="205" t="n">
        <v>12.18</v>
      </c>
      <c r="H2095" s="206"/>
      <c r="I2095" s="206"/>
      <c r="J2095" s="206"/>
      <c r="K2095" s="206"/>
      <c r="L2095" s="206"/>
      <c r="M2095" s="206"/>
      <c r="N2095" s="206"/>
      <c r="O2095" s="206"/>
      <c r="P2095" s="206"/>
      <c r="Q2095" s="206"/>
      <c r="R2095" s="206"/>
      <c r="S2095" s="206"/>
      <c r="T2095" s="206"/>
      <c r="U2095" s="206"/>
      <c r="V2095" s="206"/>
      <c r="W2095" s="206"/>
      <c r="X2095" s="206"/>
      <c r="Y2095" s="206"/>
      <c r="Z2095" s="206"/>
    </row>
    <row r="2096" customFormat="false" ht="15" hidden="false" customHeight="false" outlineLevel="0" collapsed="false">
      <c r="A2096" s="202" t="s">
        <v>1043</v>
      </c>
      <c r="B2096" s="203" t="s">
        <v>2692</v>
      </c>
      <c r="C2096" s="202" t="s">
        <v>2693</v>
      </c>
      <c r="D2096" s="203" t="s">
        <v>7</v>
      </c>
      <c r="E2096" s="204" t="n">
        <v>1</v>
      </c>
      <c r="F2096" s="205" t="n">
        <v>131.37</v>
      </c>
      <c r="G2096" s="205" t="n">
        <v>131.37</v>
      </c>
      <c r="H2096" s="206"/>
      <c r="I2096" s="206"/>
      <c r="J2096" s="206"/>
      <c r="K2096" s="206"/>
      <c r="L2096" s="206"/>
      <c r="M2096" s="206"/>
      <c r="N2096" s="206"/>
      <c r="O2096" s="206"/>
      <c r="P2096" s="206"/>
      <c r="Q2096" s="206"/>
      <c r="R2096" s="206"/>
      <c r="S2096" s="206"/>
      <c r="T2096" s="206"/>
      <c r="U2096" s="206"/>
      <c r="V2096" s="206"/>
      <c r="W2096" s="206"/>
      <c r="X2096" s="206"/>
      <c r="Y2096" s="206"/>
      <c r="Z2096" s="206"/>
    </row>
    <row r="2097" customFormat="false" ht="15" hidden="false" customHeight="false" outlineLevel="0" collapsed="false">
      <c r="A2097" s="202" t="s">
        <v>1043</v>
      </c>
      <c r="B2097" s="203" t="s">
        <v>2319</v>
      </c>
      <c r="C2097" s="202" t="s">
        <v>2320</v>
      </c>
      <c r="D2097" s="203" t="s">
        <v>7</v>
      </c>
      <c r="E2097" s="204" t="n">
        <v>0.07</v>
      </c>
      <c r="F2097" s="205" t="n">
        <v>24.61</v>
      </c>
      <c r="G2097" s="205" t="n">
        <v>1.72</v>
      </c>
      <c r="H2097" s="206"/>
      <c r="I2097" s="206"/>
      <c r="J2097" s="206"/>
      <c r="K2097" s="206"/>
      <c r="L2097" s="206"/>
      <c r="M2097" s="206"/>
      <c r="N2097" s="206"/>
      <c r="O2097" s="206"/>
      <c r="P2097" s="206"/>
      <c r="Q2097" s="206"/>
      <c r="R2097" s="206"/>
      <c r="S2097" s="206"/>
      <c r="T2097" s="206"/>
      <c r="U2097" s="206"/>
      <c r="V2097" s="206"/>
      <c r="W2097" s="206"/>
      <c r="X2097" s="206"/>
      <c r="Y2097" s="206"/>
      <c r="Z2097" s="206"/>
    </row>
    <row r="2098" customFormat="false" ht="15" hidden="false" customHeight="false" outlineLevel="0" collapsed="false">
      <c r="A2098" s="193"/>
      <c r="B2098" s="194"/>
      <c r="C2098" s="193"/>
      <c r="D2098" s="193"/>
      <c r="E2098" s="195"/>
      <c r="F2098" s="196"/>
      <c r="G2098" s="196"/>
    </row>
    <row r="2099" customFormat="false" ht="15" hidden="false" customHeight="false" outlineLevel="0" collapsed="false">
      <c r="A2099" s="183" t="s">
        <v>2694</v>
      </c>
      <c r="B2099" s="184" t="s">
        <v>1028</v>
      </c>
      <c r="C2099" s="183" t="s">
        <v>1029</v>
      </c>
      <c r="D2099" s="184" t="s">
        <v>1030</v>
      </c>
      <c r="E2099" s="185" t="s">
        <v>1031</v>
      </c>
      <c r="F2099" s="197" t="s">
        <v>1032</v>
      </c>
      <c r="G2099" s="197" t="s">
        <v>1033</v>
      </c>
    </row>
    <row r="2100" customFormat="false" ht="15" hidden="false" customHeight="false" outlineLevel="0" collapsed="false">
      <c r="A2100" s="189" t="s">
        <v>1034</v>
      </c>
      <c r="B2100" s="190" t="s">
        <v>2695</v>
      </c>
      <c r="C2100" s="189" t="s">
        <v>716</v>
      </c>
      <c r="D2100" s="190" t="s">
        <v>7</v>
      </c>
      <c r="E2100" s="191" t="n">
        <v>1</v>
      </c>
      <c r="F2100" s="192" t="n">
        <v>59.77</v>
      </c>
      <c r="G2100" s="192" t="n">
        <v>59.77</v>
      </c>
    </row>
    <row r="2101" customFormat="false" ht="15" hidden="false" customHeight="false" outlineLevel="0" collapsed="false">
      <c r="A2101" s="198" t="s">
        <v>1040</v>
      </c>
      <c r="B2101" s="199" t="s">
        <v>1917</v>
      </c>
      <c r="C2101" s="198" t="s">
        <v>1918</v>
      </c>
      <c r="D2101" s="199" t="s">
        <v>25</v>
      </c>
      <c r="E2101" s="200" t="n">
        <v>0.135</v>
      </c>
      <c r="F2101" s="201" t="n">
        <v>17.45</v>
      </c>
      <c r="G2101" s="201" t="n">
        <v>2.35</v>
      </c>
    </row>
    <row r="2102" customFormat="false" ht="15" hidden="false" customHeight="false" outlineLevel="0" collapsed="false">
      <c r="A2102" s="198" t="s">
        <v>1040</v>
      </c>
      <c r="B2102" s="199" t="s">
        <v>1812</v>
      </c>
      <c r="C2102" s="198" t="s">
        <v>1813</v>
      </c>
      <c r="D2102" s="199" t="s">
        <v>25</v>
      </c>
      <c r="E2102" s="200" t="n">
        <v>0.135</v>
      </c>
      <c r="F2102" s="201" t="n">
        <v>21.76</v>
      </c>
      <c r="G2102" s="201" t="n">
        <v>2.93</v>
      </c>
    </row>
    <row r="2103" customFormat="false" ht="15" hidden="false" customHeight="false" outlineLevel="0" collapsed="false">
      <c r="A2103" s="202" t="s">
        <v>1043</v>
      </c>
      <c r="B2103" s="203" t="s">
        <v>2673</v>
      </c>
      <c r="C2103" s="202" t="s">
        <v>2674</v>
      </c>
      <c r="D2103" s="203" t="s">
        <v>7</v>
      </c>
      <c r="E2103" s="204" t="n">
        <v>2</v>
      </c>
      <c r="F2103" s="205" t="n">
        <v>2.7</v>
      </c>
      <c r="G2103" s="205" t="n">
        <v>5.4</v>
      </c>
    </row>
    <row r="2104" customFormat="false" ht="15" hidden="false" customHeight="false" outlineLevel="0" collapsed="false">
      <c r="A2104" s="202" t="s">
        <v>1043</v>
      </c>
      <c r="B2104" s="203" t="s">
        <v>2696</v>
      </c>
      <c r="C2104" s="202" t="s">
        <v>2697</v>
      </c>
      <c r="D2104" s="203" t="s">
        <v>7</v>
      </c>
      <c r="E2104" s="204" t="n">
        <v>1</v>
      </c>
      <c r="F2104" s="205" t="n">
        <v>47.62</v>
      </c>
      <c r="G2104" s="205" t="n">
        <v>47.62</v>
      </c>
    </row>
    <row r="2105" customFormat="false" ht="15" hidden="false" customHeight="false" outlineLevel="0" collapsed="false">
      <c r="A2105" s="202" t="s">
        <v>1043</v>
      </c>
      <c r="B2105" s="203" t="s">
        <v>2319</v>
      </c>
      <c r="C2105" s="202" t="s">
        <v>2320</v>
      </c>
      <c r="D2105" s="203" t="s">
        <v>7</v>
      </c>
      <c r="E2105" s="204" t="n">
        <v>0.06</v>
      </c>
      <c r="F2105" s="205" t="n">
        <v>24.61</v>
      </c>
      <c r="G2105" s="205" t="n">
        <v>1.47</v>
      </c>
    </row>
    <row r="2106" customFormat="false" ht="15" hidden="false" customHeight="false" outlineLevel="0" collapsed="false">
      <c r="A2106" s="193"/>
      <c r="B2106" s="194"/>
      <c r="C2106" s="193"/>
      <c r="D2106" s="193"/>
      <c r="E2106" s="195"/>
      <c r="F2106" s="196"/>
      <c r="G2106" s="196"/>
    </row>
    <row r="2107" customFormat="false" ht="15" hidden="false" customHeight="false" outlineLevel="0" collapsed="false">
      <c r="A2107" s="183" t="s">
        <v>2698</v>
      </c>
      <c r="B2107" s="184" t="s">
        <v>1028</v>
      </c>
      <c r="C2107" s="183" t="s">
        <v>1029</v>
      </c>
      <c r="D2107" s="184" t="s">
        <v>1030</v>
      </c>
      <c r="E2107" s="185" t="s">
        <v>1031</v>
      </c>
      <c r="F2107" s="197" t="s">
        <v>1032</v>
      </c>
      <c r="G2107" s="197" t="s">
        <v>1033</v>
      </c>
    </row>
    <row r="2108" customFormat="false" ht="15" hidden="false" customHeight="false" outlineLevel="0" collapsed="false">
      <c r="A2108" s="189" t="s">
        <v>1034</v>
      </c>
      <c r="B2108" s="190" t="s">
        <v>736</v>
      </c>
      <c r="C2108" s="189" t="s">
        <v>1146</v>
      </c>
      <c r="D2108" s="190" t="s">
        <v>1147</v>
      </c>
      <c r="E2108" s="191" t="n">
        <v>1</v>
      </c>
      <c r="F2108" s="192" t="n">
        <v>64.12</v>
      </c>
      <c r="G2108" s="192" t="n">
        <v>64.12</v>
      </c>
    </row>
    <row r="2109" customFormat="false" ht="15" hidden="false" customHeight="false" outlineLevel="0" collapsed="false">
      <c r="A2109" s="198" t="s">
        <v>1040</v>
      </c>
      <c r="B2109" s="199" t="s">
        <v>1274</v>
      </c>
      <c r="C2109" s="198" t="s">
        <v>1249</v>
      </c>
      <c r="D2109" s="199" t="s">
        <v>25</v>
      </c>
      <c r="E2109" s="200" t="n">
        <v>3.956</v>
      </c>
      <c r="F2109" s="201" t="n">
        <v>16.21</v>
      </c>
      <c r="G2109" s="201" t="n">
        <v>64.12</v>
      </c>
    </row>
    <row r="2110" customFormat="false" ht="15" hidden="false" customHeight="false" outlineLevel="0" collapsed="false">
      <c r="A2110" s="193"/>
      <c r="B2110" s="194"/>
      <c r="C2110" s="193"/>
      <c r="D2110" s="193"/>
      <c r="E2110" s="195"/>
      <c r="F2110" s="196"/>
      <c r="G2110" s="196"/>
    </row>
    <row r="2111" customFormat="false" ht="15" hidden="false" customHeight="false" outlineLevel="0" collapsed="false">
      <c r="A2111" s="183" t="s">
        <v>2699</v>
      </c>
      <c r="B2111" s="184" t="s">
        <v>1028</v>
      </c>
      <c r="C2111" s="183" t="s">
        <v>1029</v>
      </c>
      <c r="D2111" s="184" t="s">
        <v>1030</v>
      </c>
      <c r="E2111" s="185" t="s">
        <v>1031</v>
      </c>
      <c r="F2111" s="197" t="s">
        <v>1032</v>
      </c>
      <c r="G2111" s="197" t="s">
        <v>1033</v>
      </c>
    </row>
    <row r="2112" customFormat="false" ht="15" hidden="false" customHeight="false" outlineLevel="0" collapsed="false">
      <c r="A2112" s="189" t="s">
        <v>1034</v>
      </c>
      <c r="B2112" s="190" t="s">
        <v>724</v>
      </c>
      <c r="C2112" s="189" t="s">
        <v>2700</v>
      </c>
      <c r="D2112" s="190" t="s">
        <v>7</v>
      </c>
      <c r="E2112" s="191" t="n">
        <v>1</v>
      </c>
      <c r="F2112" s="192" t="n">
        <v>35142.65</v>
      </c>
      <c r="G2112" s="192" t="n">
        <v>35142.65</v>
      </c>
    </row>
    <row r="2113" customFormat="false" ht="15" hidden="false" customHeight="false" outlineLevel="0" collapsed="false">
      <c r="A2113" s="198" t="s">
        <v>1040</v>
      </c>
      <c r="B2113" s="199" t="s">
        <v>2701</v>
      </c>
      <c r="C2113" s="198" t="s">
        <v>2702</v>
      </c>
      <c r="D2113" s="199" t="s">
        <v>1220</v>
      </c>
      <c r="E2113" s="200" t="n">
        <v>0.4111</v>
      </c>
      <c r="F2113" s="201" t="n">
        <v>265.82</v>
      </c>
      <c r="G2113" s="201" t="n">
        <v>109.27</v>
      </c>
    </row>
    <row r="2114" customFormat="false" ht="15" hidden="false" customHeight="false" outlineLevel="0" collapsed="false">
      <c r="A2114" s="198" t="s">
        <v>1040</v>
      </c>
      <c r="B2114" s="199" t="s">
        <v>2002</v>
      </c>
      <c r="C2114" s="198" t="s">
        <v>2003</v>
      </c>
      <c r="D2114" s="199" t="s">
        <v>25</v>
      </c>
      <c r="E2114" s="200" t="n">
        <v>10.3008</v>
      </c>
      <c r="F2114" s="201" t="n">
        <v>22.61</v>
      </c>
      <c r="G2114" s="201" t="n">
        <v>232.9</v>
      </c>
    </row>
    <row r="2115" customFormat="false" ht="15" hidden="false" customHeight="false" outlineLevel="0" collapsed="false">
      <c r="A2115" s="198" t="s">
        <v>1040</v>
      </c>
      <c r="B2115" s="199" t="s">
        <v>1971</v>
      </c>
      <c r="C2115" s="198" t="s">
        <v>1206</v>
      </c>
      <c r="D2115" s="199" t="s">
        <v>25</v>
      </c>
      <c r="E2115" s="200" t="n">
        <v>10.3008</v>
      </c>
      <c r="F2115" s="201" t="n">
        <v>18.25</v>
      </c>
      <c r="G2115" s="201" t="n">
        <v>187.98</v>
      </c>
    </row>
    <row r="2116" customFormat="false" ht="15" hidden="false" customHeight="false" outlineLevel="0" collapsed="false">
      <c r="A2116" s="202" t="s">
        <v>1043</v>
      </c>
      <c r="B2116" s="203" t="s">
        <v>2703</v>
      </c>
      <c r="C2116" s="202" t="s">
        <v>2704</v>
      </c>
      <c r="D2116" s="203" t="s">
        <v>7</v>
      </c>
      <c r="E2116" s="204" t="n">
        <v>1</v>
      </c>
      <c r="F2116" s="205" t="n">
        <v>34612.5</v>
      </c>
      <c r="G2116" s="205" t="n">
        <v>34612.5</v>
      </c>
    </row>
    <row r="2117" customFormat="false" ht="15" hidden="false" customHeight="false" outlineLevel="0" collapsed="false">
      <c r="A2117" s="193"/>
      <c r="B2117" s="194"/>
      <c r="C2117" s="193"/>
      <c r="D2117" s="193"/>
      <c r="E2117" s="195"/>
      <c r="F2117" s="196"/>
      <c r="G2117" s="196"/>
    </row>
    <row r="2118" customFormat="false" ht="15" hidden="false" customHeight="false" outlineLevel="0" collapsed="false">
      <c r="A2118" s="183" t="s">
        <v>2705</v>
      </c>
      <c r="B2118" s="184" t="s">
        <v>1028</v>
      </c>
      <c r="C2118" s="183" t="s">
        <v>1029</v>
      </c>
      <c r="D2118" s="184" t="s">
        <v>1030</v>
      </c>
      <c r="E2118" s="185" t="s">
        <v>1031</v>
      </c>
      <c r="F2118" s="197" t="s">
        <v>1032</v>
      </c>
      <c r="G2118" s="197" t="s">
        <v>1033</v>
      </c>
    </row>
    <row r="2119" customFormat="false" ht="15" hidden="false" customHeight="false" outlineLevel="0" collapsed="false">
      <c r="A2119" s="189" t="s">
        <v>1034</v>
      </c>
      <c r="B2119" s="190" t="s">
        <v>727</v>
      </c>
      <c r="C2119" s="189" t="s">
        <v>728</v>
      </c>
      <c r="D2119" s="190" t="s">
        <v>7</v>
      </c>
      <c r="E2119" s="191" t="n">
        <v>1</v>
      </c>
      <c r="F2119" s="192" t="n">
        <v>306.68</v>
      </c>
      <c r="G2119" s="192" t="n">
        <v>306.68</v>
      </c>
    </row>
    <row r="2120" customFormat="false" ht="15" hidden="false" customHeight="false" outlineLevel="0" collapsed="false">
      <c r="A2120" s="198" t="s">
        <v>1040</v>
      </c>
      <c r="B2120" s="199" t="s">
        <v>1971</v>
      </c>
      <c r="C2120" s="198" t="s">
        <v>1206</v>
      </c>
      <c r="D2120" s="199" t="s">
        <v>25</v>
      </c>
      <c r="E2120" s="200" t="n">
        <v>1</v>
      </c>
      <c r="F2120" s="201" t="n">
        <v>22.61</v>
      </c>
      <c r="G2120" s="201" t="n">
        <v>22.61</v>
      </c>
    </row>
    <row r="2121" customFormat="false" ht="15" hidden="false" customHeight="false" outlineLevel="0" collapsed="false">
      <c r="A2121" s="198" t="s">
        <v>1040</v>
      </c>
      <c r="B2121" s="199" t="s">
        <v>2002</v>
      </c>
      <c r="C2121" s="198" t="s">
        <v>2003</v>
      </c>
      <c r="D2121" s="199" t="s">
        <v>25</v>
      </c>
      <c r="E2121" s="200" t="n">
        <v>1</v>
      </c>
      <c r="F2121" s="201" t="n">
        <v>18.25</v>
      </c>
      <c r="G2121" s="201" t="n">
        <v>18.25</v>
      </c>
    </row>
    <row r="2122" customFormat="false" ht="15" hidden="false" customHeight="false" outlineLevel="0" collapsed="false">
      <c r="A2122" s="198" t="s">
        <v>1040</v>
      </c>
      <c r="B2122" s="199" t="s">
        <v>2701</v>
      </c>
      <c r="C2122" s="198" t="s">
        <v>2702</v>
      </c>
      <c r="D2122" s="199" t="s">
        <v>1220</v>
      </c>
      <c r="E2122" s="200" t="n">
        <v>1</v>
      </c>
      <c r="F2122" s="201" t="n">
        <v>265.82</v>
      </c>
      <c r="G2122" s="201" t="n">
        <v>265.82</v>
      </c>
    </row>
    <row r="2123" customFormat="false" ht="15" hidden="false" customHeight="false" outlineLevel="0" collapsed="false">
      <c r="A2123" s="193"/>
      <c r="B2123" s="194"/>
      <c r="C2123" s="193"/>
      <c r="D2123" s="193"/>
      <c r="E2123" s="195"/>
      <c r="F2123" s="196"/>
      <c r="G2123" s="196"/>
    </row>
    <row r="2124" customFormat="false" ht="15" hidden="false" customHeight="false" outlineLevel="0" collapsed="false">
      <c r="A2124" s="183" t="s">
        <v>2706</v>
      </c>
      <c r="B2124" s="184" t="s">
        <v>1028</v>
      </c>
      <c r="C2124" s="183" t="s">
        <v>1029</v>
      </c>
      <c r="D2124" s="184" t="s">
        <v>1030</v>
      </c>
      <c r="E2124" s="185" t="s">
        <v>1031</v>
      </c>
      <c r="F2124" s="197" t="s">
        <v>1032</v>
      </c>
      <c r="G2124" s="197" t="s">
        <v>1033</v>
      </c>
    </row>
    <row r="2125" customFormat="false" ht="15" hidden="false" customHeight="false" outlineLevel="0" collapsed="false">
      <c r="A2125" s="189" t="s">
        <v>1034</v>
      </c>
      <c r="B2125" s="190" t="s">
        <v>730</v>
      </c>
      <c r="C2125" s="189" t="s">
        <v>2707</v>
      </c>
      <c r="D2125" s="190" t="s">
        <v>7</v>
      </c>
      <c r="E2125" s="191" t="n">
        <v>1</v>
      </c>
      <c r="F2125" s="192" t="n">
        <v>425.28</v>
      </c>
      <c r="G2125" s="192" t="n">
        <v>425.28</v>
      </c>
    </row>
    <row r="2126" customFormat="false" ht="15" hidden="false" customHeight="false" outlineLevel="0" collapsed="false">
      <c r="A2126" s="198" t="s">
        <v>1040</v>
      </c>
      <c r="B2126" s="199" t="s">
        <v>1971</v>
      </c>
      <c r="C2126" s="198" t="s">
        <v>1206</v>
      </c>
      <c r="D2126" s="199" t="s">
        <v>25</v>
      </c>
      <c r="E2126" s="200" t="n">
        <v>1</v>
      </c>
      <c r="F2126" s="201" t="n">
        <v>22.61</v>
      </c>
      <c r="G2126" s="201" t="n">
        <v>22.61</v>
      </c>
    </row>
    <row r="2127" customFormat="false" ht="15" hidden="false" customHeight="false" outlineLevel="0" collapsed="false">
      <c r="A2127" s="198" t="s">
        <v>1040</v>
      </c>
      <c r="B2127" s="199" t="s">
        <v>2002</v>
      </c>
      <c r="C2127" s="198" t="s">
        <v>2003</v>
      </c>
      <c r="D2127" s="199" t="s">
        <v>25</v>
      </c>
      <c r="E2127" s="200" t="n">
        <v>1</v>
      </c>
      <c r="F2127" s="201" t="n">
        <v>18.25</v>
      </c>
      <c r="G2127" s="201" t="n">
        <v>18.25</v>
      </c>
    </row>
    <row r="2128" customFormat="false" ht="15" hidden="false" customHeight="false" outlineLevel="0" collapsed="false">
      <c r="A2128" s="198" t="s">
        <v>1040</v>
      </c>
      <c r="B2128" s="199" t="s">
        <v>2701</v>
      </c>
      <c r="C2128" s="198" t="s">
        <v>2702</v>
      </c>
      <c r="D2128" s="199" t="s">
        <v>1220</v>
      </c>
      <c r="E2128" s="200" t="n">
        <v>1</v>
      </c>
      <c r="F2128" s="201" t="n">
        <v>265.82</v>
      </c>
      <c r="G2128" s="201" t="n">
        <v>265.82</v>
      </c>
    </row>
    <row r="2129" customFormat="false" ht="15" hidden="false" customHeight="false" outlineLevel="0" collapsed="false">
      <c r="A2129" s="202" t="s">
        <v>1043</v>
      </c>
      <c r="B2129" s="203" t="s">
        <v>2708</v>
      </c>
      <c r="C2129" s="202" t="s">
        <v>2709</v>
      </c>
      <c r="D2129" s="203" t="s">
        <v>7</v>
      </c>
      <c r="E2129" s="204" t="n">
        <v>2</v>
      </c>
      <c r="F2129" s="205" t="n">
        <v>59.3</v>
      </c>
      <c r="G2129" s="205" t="n">
        <v>118.6</v>
      </c>
    </row>
    <row r="2130" customFormat="false" ht="15" hidden="false" customHeight="false" outlineLevel="0" collapsed="false">
      <c r="A2130" s="193"/>
      <c r="B2130" s="194"/>
      <c r="C2130" s="193"/>
      <c r="D2130" s="193"/>
      <c r="E2130" s="195"/>
      <c r="F2130" s="196"/>
      <c r="G2130" s="196"/>
    </row>
    <row r="2131" customFormat="false" ht="15" hidden="false" customHeight="false" outlineLevel="0" collapsed="false">
      <c r="A2131" s="183" t="s">
        <v>2710</v>
      </c>
      <c r="B2131" s="184" t="s">
        <v>1028</v>
      </c>
      <c r="C2131" s="183" t="s">
        <v>1029</v>
      </c>
      <c r="D2131" s="184" t="s">
        <v>1030</v>
      </c>
      <c r="E2131" s="185" t="s">
        <v>1031</v>
      </c>
      <c r="F2131" s="197" t="s">
        <v>1032</v>
      </c>
      <c r="G2131" s="197" t="s">
        <v>1033</v>
      </c>
    </row>
    <row r="2132" customFormat="false" ht="15" hidden="false" customHeight="false" outlineLevel="0" collapsed="false">
      <c r="A2132" s="189" t="s">
        <v>1034</v>
      </c>
      <c r="B2132" s="190" t="s">
        <v>733</v>
      </c>
      <c r="C2132" s="189" t="s">
        <v>734</v>
      </c>
      <c r="D2132" s="190" t="s">
        <v>7</v>
      </c>
      <c r="E2132" s="191" t="n">
        <v>1</v>
      </c>
      <c r="F2132" s="192" t="n">
        <v>1229.15</v>
      </c>
      <c r="G2132" s="192" t="n">
        <v>1229.15</v>
      </c>
    </row>
    <row r="2133" customFormat="false" ht="15" hidden="false" customHeight="false" outlineLevel="0" collapsed="false">
      <c r="A2133" s="198" t="s">
        <v>1040</v>
      </c>
      <c r="B2133" s="199" t="s">
        <v>2037</v>
      </c>
      <c r="C2133" s="198" t="s">
        <v>2038</v>
      </c>
      <c r="D2133" s="199" t="s">
        <v>1100</v>
      </c>
      <c r="E2133" s="200" t="n">
        <v>0.7719</v>
      </c>
      <c r="F2133" s="201" t="n">
        <v>18.72</v>
      </c>
      <c r="G2133" s="201" t="n">
        <v>14.44</v>
      </c>
    </row>
    <row r="2134" customFormat="false" ht="15" hidden="false" customHeight="false" outlineLevel="0" collapsed="false">
      <c r="A2134" s="198" t="s">
        <v>1040</v>
      </c>
      <c r="B2134" s="199" t="s">
        <v>2043</v>
      </c>
      <c r="C2134" s="198" t="s">
        <v>2044</v>
      </c>
      <c r="D2134" s="199" t="s">
        <v>1147</v>
      </c>
      <c r="E2134" s="200" t="n">
        <v>0.84909</v>
      </c>
      <c r="F2134" s="201" t="n">
        <v>55.35</v>
      </c>
      <c r="G2134" s="201" t="n">
        <v>46.99</v>
      </c>
    </row>
    <row r="2135" customFormat="false" ht="15" hidden="false" customHeight="false" outlineLevel="0" collapsed="false">
      <c r="A2135" s="198" t="s">
        <v>1040</v>
      </c>
      <c r="B2135" s="199" t="s">
        <v>2711</v>
      </c>
      <c r="C2135" s="198" t="s">
        <v>2712</v>
      </c>
      <c r="D2135" s="199" t="s">
        <v>1147</v>
      </c>
      <c r="E2135" s="200" t="n">
        <v>0.07719</v>
      </c>
      <c r="F2135" s="201" t="n">
        <v>139.47</v>
      </c>
      <c r="G2135" s="201" t="n">
        <v>10.76</v>
      </c>
    </row>
    <row r="2136" customFormat="false" ht="15" hidden="false" customHeight="false" outlineLevel="0" collapsed="false">
      <c r="A2136" s="198" t="s">
        <v>1040</v>
      </c>
      <c r="B2136" s="199" t="s">
        <v>1279</v>
      </c>
      <c r="C2136" s="198" t="s">
        <v>1273</v>
      </c>
      <c r="D2136" s="199" t="s">
        <v>1192</v>
      </c>
      <c r="E2136" s="200" t="n">
        <v>0.9166667</v>
      </c>
      <c r="F2136" s="201" t="n">
        <v>31.32</v>
      </c>
      <c r="G2136" s="201" t="n">
        <v>26.59</v>
      </c>
    </row>
    <row r="2137" customFormat="false" ht="15" hidden="false" customHeight="false" outlineLevel="0" collapsed="false">
      <c r="A2137" s="198" t="s">
        <v>1040</v>
      </c>
      <c r="B2137" s="199" t="s">
        <v>1248</v>
      </c>
      <c r="C2137" s="198" t="s">
        <v>1249</v>
      </c>
      <c r="D2137" s="199" t="s">
        <v>1192</v>
      </c>
      <c r="E2137" s="200" t="n">
        <v>0.9166667</v>
      </c>
      <c r="F2137" s="201" t="n">
        <v>22.45</v>
      </c>
      <c r="G2137" s="201" t="n">
        <v>20.57</v>
      </c>
    </row>
    <row r="2138" customFormat="false" ht="15" hidden="false" customHeight="false" outlineLevel="0" collapsed="false">
      <c r="A2138" s="198" t="s">
        <v>1040</v>
      </c>
      <c r="B2138" s="199" t="s">
        <v>1010</v>
      </c>
      <c r="C2138" s="198" t="s">
        <v>1011</v>
      </c>
      <c r="D2138" s="199" t="s">
        <v>1147</v>
      </c>
      <c r="E2138" s="200" t="n">
        <v>0.84909</v>
      </c>
      <c r="F2138" s="201" t="n">
        <v>16.28</v>
      </c>
      <c r="G2138" s="201" t="n">
        <v>14.92</v>
      </c>
    </row>
    <row r="2139" customFormat="false" ht="15" hidden="false" customHeight="false" outlineLevel="0" collapsed="false">
      <c r="A2139" s="202" t="s">
        <v>1043</v>
      </c>
      <c r="B2139" s="203" t="s">
        <v>2713</v>
      </c>
      <c r="C2139" s="202" t="s">
        <v>2714</v>
      </c>
      <c r="D2139" s="203" t="s">
        <v>1199</v>
      </c>
      <c r="E2139" s="204" t="n">
        <v>1</v>
      </c>
      <c r="F2139" s="205" t="n">
        <v>825.75</v>
      </c>
      <c r="G2139" s="205" t="n">
        <v>825.75</v>
      </c>
    </row>
    <row r="2140" customFormat="false" ht="15" hidden="false" customHeight="false" outlineLevel="0" collapsed="false">
      <c r="A2140" s="202" t="s">
        <v>1043</v>
      </c>
      <c r="B2140" s="203" t="s">
        <v>2715</v>
      </c>
      <c r="C2140" s="202" t="s">
        <v>2716</v>
      </c>
      <c r="D2140" s="203" t="s">
        <v>1100</v>
      </c>
      <c r="E2140" s="204" t="n">
        <v>1</v>
      </c>
      <c r="F2140" s="205" t="n">
        <v>269.13</v>
      </c>
      <c r="G2140" s="205" t="n">
        <v>269.13</v>
      </c>
    </row>
    <row r="2141" customFormat="false" ht="15" hidden="false" customHeight="false" outlineLevel="0" collapsed="false">
      <c r="A2141" s="193"/>
      <c r="B2141" s="194"/>
      <c r="C2141" s="193"/>
      <c r="D2141" s="193"/>
      <c r="E2141" s="195"/>
      <c r="F2141" s="196"/>
      <c r="G2141" s="196"/>
    </row>
    <row r="2142" customFormat="false" ht="15" hidden="false" customHeight="false" outlineLevel="0" collapsed="false">
      <c r="A2142" s="183" t="s">
        <v>2717</v>
      </c>
      <c r="B2142" s="184" t="s">
        <v>1028</v>
      </c>
      <c r="C2142" s="183" t="s">
        <v>1029</v>
      </c>
      <c r="D2142" s="184" t="s">
        <v>1030</v>
      </c>
      <c r="E2142" s="185" t="s">
        <v>1031</v>
      </c>
      <c r="F2142" s="197" t="s">
        <v>1032</v>
      </c>
      <c r="G2142" s="197" t="s">
        <v>1033</v>
      </c>
    </row>
    <row r="2143" customFormat="false" ht="15" hidden="false" customHeight="false" outlineLevel="0" collapsed="false">
      <c r="A2143" s="189" t="s">
        <v>1034</v>
      </c>
      <c r="B2143" s="190" t="s">
        <v>736</v>
      </c>
      <c r="C2143" s="189" t="s">
        <v>1146</v>
      </c>
      <c r="D2143" s="190" t="s">
        <v>1147</v>
      </c>
      <c r="E2143" s="191" t="n">
        <v>1</v>
      </c>
      <c r="F2143" s="192" t="n">
        <v>64.12</v>
      </c>
      <c r="G2143" s="192" t="n">
        <v>64.12</v>
      </c>
    </row>
    <row r="2144" customFormat="false" ht="15" hidden="false" customHeight="false" outlineLevel="0" collapsed="false">
      <c r="A2144" s="198" t="s">
        <v>1040</v>
      </c>
      <c r="B2144" s="199" t="s">
        <v>1274</v>
      </c>
      <c r="C2144" s="198" t="s">
        <v>1249</v>
      </c>
      <c r="D2144" s="199" t="s">
        <v>25</v>
      </c>
      <c r="E2144" s="200" t="n">
        <v>3.956</v>
      </c>
      <c r="F2144" s="201" t="n">
        <v>16.21</v>
      </c>
      <c r="G2144" s="201" t="n">
        <v>64.12</v>
      </c>
    </row>
    <row r="2145" customFormat="false" ht="15" hidden="false" customHeight="false" outlineLevel="0" collapsed="false">
      <c r="A2145" s="193"/>
      <c r="B2145" s="194"/>
      <c r="C2145" s="193"/>
      <c r="D2145" s="193"/>
      <c r="E2145" s="195"/>
      <c r="F2145" s="196"/>
      <c r="G2145" s="196"/>
    </row>
    <row r="2146" customFormat="false" ht="15" hidden="false" customHeight="false" outlineLevel="0" collapsed="false">
      <c r="A2146" s="183" t="s">
        <v>2718</v>
      </c>
      <c r="B2146" s="184" t="s">
        <v>1028</v>
      </c>
      <c r="C2146" s="183" t="s">
        <v>1029</v>
      </c>
      <c r="D2146" s="184" t="s">
        <v>1030</v>
      </c>
      <c r="E2146" s="185" t="s">
        <v>1031</v>
      </c>
      <c r="F2146" s="197" t="s">
        <v>1032</v>
      </c>
      <c r="G2146" s="197" t="s">
        <v>1033</v>
      </c>
    </row>
    <row r="2147" customFormat="false" ht="15" hidden="false" customHeight="false" outlineLevel="0" collapsed="false">
      <c r="A2147" s="189" t="s">
        <v>1034</v>
      </c>
      <c r="B2147" s="190" t="s">
        <v>739</v>
      </c>
      <c r="C2147" s="189" t="s">
        <v>2719</v>
      </c>
      <c r="D2147" s="190" t="s">
        <v>152</v>
      </c>
      <c r="E2147" s="191" t="n">
        <v>1</v>
      </c>
      <c r="F2147" s="192" t="n">
        <v>15.27</v>
      </c>
      <c r="G2147" s="192" t="n">
        <v>15.27</v>
      </c>
    </row>
    <row r="2148" customFormat="false" ht="15" hidden="false" customHeight="false" outlineLevel="0" collapsed="false">
      <c r="A2148" s="198" t="s">
        <v>1040</v>
      </c>
      <c r="B2148" s="199" t="s">
        <v>2002</v>
      </c>
      <c r="C2148" s="198" t="s">
        <v>2003</v>
      </c>
      <c r="D2148" s="199" t="s">
        <v>25</v>
      </c>
      <c r="E2148" s="200" t="n">
        <v>0.1511</v>
      </c>
      <c r="F2148" s="201" t="n">
        <v>22.61</v>
      </c>
      <c r="G2148" s="201" t="n">
        <v>3.41</v>
      </c>
    </row>
    <row r="2149" customFormat="false" ht="15" hidden="false" customHeight="false" outlineLevel="0" collapsed="false">
      <c r="A2149" s="198" t="s">
        <v>1040</v>
      </c>
      <c r="B2149" s="199" t="s">
        <v>1971</v>
      </c>
      <c r="C2149" s="198" t="s">
        <v>1206</v>
      </c>
      <c r="D2149" s="199" t="s">
        <v>25</v>
      </c>
      <c r="E2149" s="200" t="n">
        <v>0.1511</v>
      </c>
      <c r="F2149" s="201" t="n">
        <v>18.25</v>
      </c>
      <c r="G2149" s="201" t="n">
        <v>2.75</v>
      </c>
    </row>
    <row r="2150" customFormat="false" ht="15" hidden="false" customHeight="false" outlineLevel="0" collapsed="false">
      <c r="A2150" s="202" t="s">
        <v>1043</v>
      </c>
      <c r="B2150" s="203" t="s">
        <v>2720</v>
      </c>
      <c r="C2150" s="202" t="s">
        <v>2721</v>
      </c>
      <c r="D2150" s="203" t="s">
        <v>152</v>
      </c>
      <c r="E2150" s="204" t="n">
        <v>1.1</v>
      </c>
      <c r="F2150" s="205" t="n">
        <v>8.29</v>
      </c>
      <c r="G2150" s="205" t="n">
        <v>9.11</v>
      </c>
    </row>
    <row r="2151" customFormat="false" ht="15" hidden="false" customHeight="false" outlineLevel="0" collapsed="false">
      <c r="A2151" s="193"/>
      <c r="B2151" s="194"/>
      <c r="C2151" s="193"/>
      <c r="D2151" s="193"/>
      <c r="E2151" s="195"/>
      <c r="F2151" s="196"/>
      <c r="G2151" s="196"/>
    </row>
    <row r="2152" customFormat="false" ht="15" hidden="false" customHeight="false" outlineLevel="0" collapsed="false">
      <c r="A2152" s="183" t="s">
        <v>2722</v>
      </c>
      <c r="B2152" s="184" t="s">
        <v>1028</v>
      </c>
      <c r="C2152" s="183" t="s">
        <v>1029</v>
      </c>
      <c r="D2152" s="184" t="s">
        <v>1030</v>
      </c>
      <c r="E2152" s="185" t="s">
        <v>1031</v>
      </c>
      <c r="F2152" s="197" t="s">
        <v>1032</v>
      </c>
      <c r="G2152" s="197" t="s">
        <v>1033</v>
      </c>
    </row>
    <row r="2153" customFormat="false" ht="15" hidden="false" customHeight="false" outlineLevel="0" collapsed="false">
      <c r="A2153" s="189" t="s">
        <v>1034</v>
      </c>
      <c r="B2153" s="190" t="s">
        <v>742</v>
      </c>
      <c r="C2153" s="189" t="s">
        <v>743</v>
      </c>
      <c r="D2153" s="190" t="s">
        <v>152</v>
      </c>
      <c r="E2153" s="191" t="n">
        <v>1</v>
      </c>
      <c r="F2153" s="192" t="n">
        <v>75.02</v>
      </c>
      <c r="G2153" s="192" t="n">
        <v>75.02</v>
      </c>
    </row>
    <row r="2154" customFormat="false" ht="15" hidden="false" customHeight="false" outlineLevel="0" collapsed="false">
      <c r="A2154" s="198" t="s">
        <v>1040</v>
      </c>
      <c r="B2154" s="199" t="s">
        <v>1203</v>
      </c>
      <c r="C2154" s="198" t="s">
        <v>1204</v>
      </c>
      <c r="D2154" s="199" t="s">
        <v>1192</v>
      </c>
      <c r="E2154" s="200" t="n">
        <v>0.6</v>
      </c>
      <c r="F2154" s="201" t="n">
        <v>22.68</v>
      </c>
      <c r="G2154" s="201" t="n">
        <v>13.6</v>
      </c>
    </row>
    <row r="2155" customFormat="false" ht="15" hidden="false" customHeight="false" outlineLevel="0" collapsed="false">
      <c r="A2155" s="198" t="s">
        <v>1040</v>
      </c>
      <c r="B2155" s="199" t="s">
        <v>1205</v>
      </c>
      <c r="C2155" s="198" t="s">
        <v>1206</v>
      </c>
      <c r="D2155" s="199" t="s">
        <v>1192</v>
      </c>
      <c r="E2155" s="200" t="n">
        <v>0.6</v>
      </c>
      <c r="F2155" s="201" t="n">
        <v>18.32</v>
      </c>
      <c r="G2155" s="201" t="n">
        <v>10.99</v>
      </c>
    </row>
    <row r="2156" customFormat="false" ht="15" hidden="false" customHeight="false" outlineLevel="0" collapsed="false">
      <c r="A2156" s="202" t="s">
        <v>1043</v>
      </c>
      <c r="B2156" s="203" t="s">
        <v>2723</v>
      </c>
      <c r="C2156" s="202" t="s">
        <v>2724</v>
      </c>
      <c r="D2156" s="203" t="s">
        <v>1483</v>
      </c>
      <c r="E2156" s="204" t="n">
        <v>1.1</v>
      </c>
      <c r="F2156" s="205" t="n">
        <v>45.85</v>
      </c>
      <c r="G2156" s="205" t="n">
        <v>50.43</v>
      </c>
    </row>
    <row r="2157" customFormat="false" ht="15" hidden="false" customHeight="false" outlineLevel="0" collapsed="false">
      <c r="A2157" s="193"/>
      <c r="B2157" s="194"/>
      <c r="C2157" s="193"/>
      <c r="D2157" s="193"/>
      <c r="E2157" s="195"/>
      <c r="F2157" s="196"/>
      <c r="G2157" s="196"/>
    </row>
    <row r="2158" customFormat="false" ht="15" hidden="false" customHeight="false" outlineLevel="0" collapsed="false">
      <c r="A2158" s="183" t="s">
        <v>2725</v>
      </c>
      <c r="B2158" s="184" t="s">
        <v>1028</v>
      </c>
      <c r="C2158" s="183" t="s">
        <v>1029</v>
      </c>
      <c r="D2158" s="184" t="s">
        <v>1030</v>
      </c>
      <c r="E2158" s="185" t="s">
        <v>1031</v>
      </c>
      <c r="F2158" s="197" t="s">
        <v>1032</v>
      </c>
      <c r="G2158" s="197" t="s">
        <v>1033</v>
      </c>
    </row>
    <row r="2159" customFormat="false" ht="15" hidden="false" customHeight="false" outlineLevel="0" collapsed="false">
      <c r="A2159" s="189" t="s">
        <v>1034</v>
      </c>
      <c r="B2159" s="190" t="s">
        <v>745</v>
      </c>
      <c r="C2159" s="189" t="s">
        <v>2726</v>
      </c>
      <c r="D2159" s="190" t="s">
        <v>152</v>
      </c>
      <c r="E2159" s="191" t="n">
        <v>1</v>
      </c>
      <c r="F2159" s="192" t="n">
        <v>88.12</v>
      </c>
      <c r="G2159" s="192" t="n">
        <v>88.12</v>
      </c>
    </row>
    <row r="2160" customFormat="false" ht="15" hidden="false" customHeight="false" outlineLevel="0" collapsed="false">
      <c r="A2160" s="198" t="s">
        <v>1040</v>
      </c>
      <c r="B2160" s="199" t="s">
        <v>2002</v>
      </c>
      <c r="C2160" s="198" t="s">
        <v>2003</v>
      </c>
      <c r="D2160" s="199" t="s">
        <v>25</v>
      </c>
      <c r="E2160" s="200" t="n">
        <v>0.1228</v>
      </c>
      <c r="F2160" s="201" t="n">
        <v>22.61</v>
      </c>
      <c r="G2160" s="201" t="n">
        <v>2.77</v>
      </c>
    </row>
    <row r="2161" customFormat="false" ht="15" hidden="false" customHeight="false" outlineLevel="0" collapsed="false">
      <c r="A2161" s="198" t="s">
        <v>1040</v>
      </c>
      <c r="B2161" s="199" t="s">
        <v>1971</v>
      </c>
      <c r="C2161" s="198" t="s">
        <v>1206</v>
      </c>
      <c r="D2161" s="199" t="s">
        <v>25</v>
      </c>
      <c r="E2161" s="200" t="n">
        <v>0.1228</v>
      </c>
      <c r="F2161" s="201" t="n">
        <v>18.25</v>
      </c>
      <c r="G2161" s="201" t="n">
        <v>2.24</v>
      </c>
    </row>
    <row r="2162" customFormat="false" ht="15" hidden="false" customHeight="false" outlineLevel="0" collapsed="false">
      <c r="A2162" s="202" t="s">
        <v>1043</v>
      </c>
      <c r="B2162" s="203" t="s">
        <v>2727</v>
      </c>
      <c r="C2162" s="202" t="s">
        <v>2728</v>
      </c>
      <c r="D2162" s="203" t="s">
        <v>152</v>
      </c>
      <c r="E2162" s="204" t="n">
        <v>1.015</v>
      </c>
      <c r="F2162" s="205" t="n">
        <v>81.86</v>
      </c>
      <c r="G2162" s="205" t="n">
        <v>83.08</v>
      </c>
    </row>
    <row r="2163" customFormat="false" ht="15" hidden="false" customHeight="false" outlineLevel="0" collapsed="false">
      <c r="A2163" s="202" t="s">
        <v>1043</v>
      </c>
      <c r="B2163" s="203" t="s">
        <v>2729</v>
      </c>
      <c r="C2163" s="202" t="s">
        <v>2730</v>
      </c>
      <c r="D2163" s="203" t="s">
        <v>7</v>
      </c>
      <c r="E2163" s="204" t="n">
        <v>0.009</v>
      </c>
      <c r="F2163" s="205" t="n">
        <v>3.47</v>
      </c>
      <c r="G2163" s="205" t="n">
        <v>0.03</v>
      </c>
    </row>
    <row r="2164" customFormat="false" ht="15" hidden="false" customHeight="false" outlineLevel="0" collapsed="false">
      <c r="A2164" s="193"/>
      <c r="B2164" s="194"/>
      <c r="C2164" s="193"/>
      <c r="D2164" s="193"/>
      <c r="E2164" s="195"/>
      <c r="F2164" s="196"/>
      <c r="G2164" s="196"/>
    </row>
    <row r="2165" customFormat="false" ht="15" hidden="false" customHeight="false" outlineLevel="0" collapsed="false">
      <c r="A2165" s="183" t="s">
        <v>2731</v>
      </c>
      <c r="B2165" s="184" t="s">
        <v>1028</v>
      </c>
      <c r="C2165" s="183" t="s">
        <v>1029</v>
      </c>
      <c r="D2165" s="184" t="s">
        <v>1030</v>
      </c>
      <c r="E2165" s="185" t="s">
        <v>1031</v>
      </c>
      <c r="F2165" s="197" t="s">
        <v>1032</v>
      </c>
      <c r="G2165" s="197" t="s">
        <v>1033</v>
      </c>
    </row>
    <row r="2166" customFormat="false" ht="15" hidden="false" customHeight="false" outlineLevel="0" collapsed="false">
      <c r="A2166" s="189" t="s">
        <v>1034</v>
      </c>
      <c r="B2166" s="190" t="s">
        <v>748</v>
      </c>
      <c r="C2166" s="189" t="s">
        <v>2732</v>
      </c>
      <c r="D2166" s="190" t="s">
        <v>152</v>
      </c>
      <c r="E2166" s="191" t="n">
        <v>1</v>
      </c>
      <c r="F2166" s="192" t="n">
        <v>48.56</v>
      </c>
      <c r="G2166" s="192" t="n">
        <v>48.56</v>
      </c>
    </row>
    <row r="2167" customFormat="false" ht="15" hidden="false" customHeight="false" outlineLevel="0" collapsed="false">
      <c r="A2167" s="198" t="s">
        <v>1040</v>
      </c>
      <c r="B2167" s="199" t="s">
        <v>2002</v>
      </c>
      <c r="C2167" s="198" t="s">
        <v>2003</v>
      </c>
      <c r="D2167" s="199" t="s">
        <v>25</v>
      </c>
      <c r="E2167" s="200" t="n">
        <v>0.083</v>
      </c>
      <c r="F2167" s="201" t="n">
        <v>22.61</v>
      </c>
      <c r="G2167" s="201" t="n">
        <v>1.87</v>
      </c>
    </row>
    <row r="2168" customFormat="false" ht="15" hidden="false" customHeight="false" outlineLevel="0" collapsed="false">
      <c r="A2168" s="198" t="s">
        <v>1040</v>
      </c>
      <c r="B2168" s="199" t="s">
        <v>1971</v>
      </c>
      <c r="C2168" s="198" t="s">
        <v>1206</v>
      </c>
      <c r="D2168" s="199" t="s">
        <v>25</v>
      </c>
      <c r="E2168" s="200" t="n">
        <v>0.083</v>
      </c>
      <c r="F2168" s="201" t="n">
        <v>18.25</v>
      </c>
      <c r="G2168" s="201" t="n">
        <v>1.51</v>
      </c>
    </row>
    <row r="2169" customFormat="false" ht="15" hidden="false" customHeight="false" outlineLevel="0" collapsed="false">
      <c r="A2169" s="202" t="s">
        <v>1043</v>
      </c>
      <c r="B2169" s="203" t="s">
        <v>2733</v>
      </c>
      <c r="C2169" s="202" t="s">
        <v>2734</v>
      </c>
      <c r="D2169" s="203" t="s">
        <v>152</v>
      </c>
      <c r="E2169" s="204" t="n">
        <v>1.015</v>
      </c>
      <c r="F2169" s="205" t="n">
        <v>44.49</v>
      </c>
      <c r="G2169" s="205" t="n">
        <v>45.15</v>
      </c>
    </row>
    <row r="2170" customFormat="false" ht="15" hidden="false" customHeight="false" outlineLevel="0" collapsed="false">
      <c r="A2170" s="202" t="s">
        <v>1043</v>
      </c>
      <c r="B2170" s="203" t="s">
        <v>2729</v>
      </c>
      <c r="C2170" s="202" t="s">
        <v>2730</v>
      </c>
      <c r="D2170" s="203" t="s">
        <v>7</v>
      </c>
      <c r="E2170" s="204" t="n">
        <v>0.009</v>
      </c>
      <c r="F2170" s="205" t="n">
        <v>3.47</v>
      </c>
      <c r="G2170" s="205" t="n">
        <v>0.03</v>
      </c>
    </row>
    <row r="2171" customFormat="false" ht="15" hidden="false" customHeight="false" outlineLevel="0" collapsed="false">
      <c r="A2171" s="193"/>
      <c r="B2171" s="194"/>
      <c r="C2171" s="193"/>
      <c r="D2171" s="193"/>
      <c r="E2171" s="195"/>
      <c r="F2171" s="196"/>
      <c r="G2171" s="196"/>
    </row>
    <row r="2172" customFormat="false" ht="15" hidden="false" customHeight="false" outlineLevel="0" collapsed="false">
      <c r="A2172" s="183" t="s">
        <v>2735</v>
      </c>
      <c r="B2172" s="184" t="s">
        <v>1028</v>
      </c>
      <c r="C2172" s="183" t="s">
        <v>1029</v>
      </c>
      <c r="D2172" s="184" t="s">
        <v>1030</v>
      </c>
      <c r="E2172" s="185" t="s">
        <v>1031</v>
      </c>
      <c r="F2172" s="197" t="s">
        <v>1032</v>
      </c>
      <c r="G2172" s="197" t="s">
        <v>1033</v>
      </c>
    </row>
    <row r="2173" customFormat="false" ht="15" hidden="false" customHeight="false" outlineLevel="0" collapsed="false">
      <c r="A2173" s="189" t="s">
        <v>1034</v>
      </c>
      <c r="B2173" s="190" t="s">
        <v>751</v>
      </c>
      <c r="C2173" s="189" t="s">
        <v>2500</v>
      </c>
      <c r="D2173" s="190" t="s">
        <v>1147</v>
      </c>
      <c r="E2173" s="191" t="n">
        <v>1</v>
      </c>
      <c r="F2173" s="192" t="n">
        <v>25.8</v>
      </c>
      <c r="G2173" s="192" t="n">
        <v>25.8</v>
      </c>
    </row>
    <row r="2174" customFormat="false" ht="15" hidden="false" customHeight="false" outlineLevel="0" collapsed="false">
      <c r="A2174" s="198" t="s">
        <v>1040</v>
      </c>
      <c r="B2174" s="199" t="s">
        <v>2501</v>
      </c>
      <c r="C2174" s="198" t="s">
        <v>2502</v>
      </c>
      <c r="D2174" s="199" t="s">
        <v>1223</v>
      </c>
      <c r="E2174" s="200" t="n">
        <v>0.254</v>
      </c>
      <c r="F2174" s="201" t="n">
        <v>20.35</v>
      </c>
      <c r="G2174" s="201" t="n">
        <v>5.16</v>
      </c>
    </row>
    <row r="2175" customFormat="false" ht="15" hidden="false" customHeight="false" outlineLevel="0" collapsed="false">
      <c r="A2175" s="198" t="s">
        <v>1040</v>
      </c>
      <c r="B2175" s="199" t="s">
        <v>2503</v>
      </c>
      <c r="C2175" s="198" t="s">
        <v>2504</v>
      </c>
      <c r="D2175" s="199" t="s">
        <v>1220</v>
      </c>
      <c r="E2175" s="200" t="n">
        <v>0.274</v>
      </c>
      <c r="F2175" s="201" t="n">
        <v>29.07</v>
      </c>
      <c r="G2175" s="201" t="n">
        <v>7.96</v>
      </c>
    </row>
    <row r="2176" customFormat="false" ht="15" hidden="false" customHeight="false" outlineLevel="0" collapsed="false">
      <c r="A2176" s="198" t="s">
        <v>1040</v>
      </c>
      <c r="B2176" s="199" t="s">
        <v>2505</v>
      </c>
      <c r="C2176" s="198" t="s">
        <v>2506</v>
      </c>
      <c r="D2176" s="199" t="s">
        <v>1147</v>
      </c>
      <c r="E2176" s="200" t="n">
        <v>1</v>
      </c>
      <c r="F2176" s="201" t="n">
        <v>2.15</v>
      </c>
      <c r="G2176" s="201" t="n">
        <v>2.15</v>
      </c>
    </row>
    <row r="2177" customFormat="false" ht="15" hidden="false" customHeight="false" outlineLevel="0" collapsed="false">
      <c r="A2177" s="198" t="s">
        <v>1040</v>
      </c>
      <c r="B2177" s="199" t="s">
        <v>1274</v>
      </c>
      <c r="C2177" s="198" t="s">
        <v>1249</v>
      </c>
      <c r="D2177" s="199" t="s">
        <v>25</v>
      </c>
      <c r="E2177" s="200" t="n">
        <v>0.65</v>
      </c>
      <c r="F2177" s="201" t="n">
        <v>16.21</v>
      </c>
      <c r="G2177" s="201" t="n">
        <v>10.53</v>
      </c>
    </row>
    <row r="2178" customFormat="false" ht="15" hidden="false" customHeight="false" outlineLevel="0" collapsed="false">
      <c r="A2178" s="193"/>
      <c r="B2178" s="194"/>
      <c r="C2178" s="193"/>
      <c r="D2178" s="193"/>
      <c r="E2178" s="195"/>
      <c r="F2178" s="196"/>
      <c r="G2178" s="196"/>
    </row>
    <row r="2179" customFormat="false" ht="15" hidden="false" customHeight="false" outlineLevel="0" collapsed="false">
      <c r="A2179" s="183" t="s">
        <v>2736</v>
      </c>
      <c r="B2179" s="184" t="s">
        <v>1028</v>
      </c>
      <c r="C2179" s="183" t="s">
        <v>1029</v>
      </c>
      <c r="D2179" s="184" t="s">
        <v>1030</v>
      </c>
      <c r="E2179" s="185" t="s">
        <v>1031</v>
      </c>
      <c r="F2179" s="197" t="s">
        <v>1032</v>
      </c>
      <c r="G2179" s="197" t="s">
        <v>1033</v>
      </c>
    </row>
    <row r="2180" customFormat="false" ht="15" hidden="false" customHeight="false" outlineLevel="0" collapsed="false">
      <c r="A2180" s="189" t="s">
        <v>1034</v>
      </c>
      <c r="B2180" s="190" t="s">
        <v>756</v>
      </c>
      <c r="C2180" s="189" t="s">
        <v>2737</v>
      </c>
      <c r="D2180" s="190" t="s">
        <v>7</v>
      </c>
      <c r="E2180" s="191" t="n">
        <v>1</v>
      </c>
      <c r="F2180" s="192" t="n">
        <v>1719.15</v>
      </c>
      <c r="G2180" s="192" t="n">
        <v>1719.15</v>
      </c>
    </row>
    <row r="2181" customFormat="false" ht="15" hidden="false" customHeight="false" outlineLevel="0" collapsed="false">
      <c r="A2181" s="198" t="s">
        <v>1040</v>
      </c>
      <c r="B2181" s="199" t="s">
        <v>2002</v>
      </c>
      <c r="C2181" s="198" t="s">
        <v>2003</v>
      </c>
      <c r="D2181" s="199" t="s">
        <v>25</v>
      </c>
      <c r="E2181" s="200" t="n">
        <v>1</v>
      </c>
      <c r="F2181" s="201" t="n">
        <v>18.25</v>
      </c>
      <c r="G2181" s="201" t="n">
        <v>18.25</v>
      </c>
    </row>
    <row r="2182" customFormat="false" ht="15" hidden="false" customHeight="false" outlineLevel="0" collapsed="false">
      <c r="A2182" s="198" t="s">
        <v>1040</v>
      </c>
      <c r="B2182" s="199" t="s">
        <v>1971</v>
      </c>
      <c r="C2182" s="198" t="s">
        <v>1206</v>
      </c>
      <c r="D2182" s="199" t="s">
        <v>25</v>
      </c>
      <c r="E2182" s="200" t="n">
        <v>1</v>
      </c>
      <c r="F2182" s="201" t="n">
        <v>22.61</v>
      </c>
      <c r="G2182" s="201" t="n">
        <v>22.61</v>
      </c>
    </row>
    <row r="2183" customFormat="false" ht="15" hidden="false" customHeight="false" outlineLevel="0" collapsed="false">
      <c r="A2183" s="202" t="s">
        <v>1043</v>
      </c>
      <c r="B2183" s="203" t="s">
        <v>2738</v>
      </c>
      <c r="C2183" s="202" t="s">
        <v>2739</v>
      </c>
      <c r="D2183" s="203" t="s">
        <v>7</v>
      </c>
      <c r="E2183" s="204" t="n">
        <v>1</v>
      </c>
      <c r="F2183" s="205" t="n">
        <v>1678.29</v>
      </c>
      <c r="G2183" s="205" t="n">
        <v>1678.29</v>
      </c>
    </row>
    <row r="2184" customFormat="false" ht="15" hidden="false" customHeight="false" outlineLevel="0" collapsed="false">
      <c r="A2184" s="193"/>
      <c r="B2184" s="194"/>
      <c r="C2184" s="193"/>
      <c r="D2184" s="193"/>
      <c r="E2184" s="195"/>
      <c r="F2184" s="196"/>
      <c r="G2184" s="196"/>
    </row>
    <row r="2185" customFormat="false" ht="15" hidden="false" customHeight="false" outlineLevel="0" collapsed="false">
      <c r="A2185" s="183" t="s">
        <v>2740</v>
      </c>
      <c r="B2185" s="184" t="s">
        <v>1028</v>
      </c>
      <c r="C2185" s="183" t="s">
        <v>1029</v>
      </c>
      <c r="D2185" s="184" t="s">
        <v>1030</v>
      </c>
      <c r="E2185" s="185" t="s">
        <v>1031</v>
      </c>
      <c r="F2185" s="197" t="s">
        <v>1032</v>
      </c>
      <c r="G2185" s="197" t="s">
        <v>1033</v>
      </c>
    </row>
    <row r="2186" customFormat="false" ht="15" hidden="false" customHeight="false" outlineLevel="0" collapsed="false">
      <c r="A2186" s="189" t="s">
        <v>1034</v>
      </c>
      <c r="B2186" s="190" t="s">
        <v>759</v>
      </c>
      <c r="C2186" s="189" t="s">
        <v>2741</v>
      </c>
      <c r="D2186" s="190" t="s">
        <v>7</v>
      </c>
      <c r="E2186" s="191" t="n">
        <v>1</v>
      </c>
      <c r="F2186" s="192" t="n">
        <v>1405.96</v>
      </c>
      <c r="G2186" s="192" t="n">
        <v>1405.96</v>
      </c>
    </row>
    <row r="2187" customFormat="false" ht="15" hidden="false" customHeight="false" outlineLevel="0" collapsed="false">
      <c r="A2187" s="198" t="s">
        <v>1040</v>
      </c>
      <c r="B2187" s="199" t="s">
        <v>2002</v>
      </c>
      <c r="C2187" s="198" t="s">
        <v>2003</v>
      </c>
      <c r="D2187" s="199" t="s">
        <v>25</v>
      </c>
      <c r="E2187" s="200" t="n">
        <v>1</v>
      </c>
      <c r="F2187" s="201" t="n">
        <v>18.25</v>
      </c>
      <c r="G2187" s="201" t="n">
        <v>18.25</v>
      </c>
    </row>
    <row r="2188" customFormat="false" ht="15" hidden="false" customHeight="false" outlineLevel="0" collapsed="false">
      <c r="A2188" s="198" t="s">
        <v>1040</v>
      </c>
      <c r="B2188" s="199" t="s">
        <v>1971</v>
      </c>
      <c r="C2188" s="198" t="s">
        <v>1206</v>
      </c>
      <c r="D2188" s="199" t="s">
        <v>25</v>
      </c>
      <c r="E2188" s="200" t="n">
        <v>1</v>
      </c>
      <c r="F2188" s="201" t="n">
        <v>22.61</v>
      </c>
      <c r="G2188" s="201" t="n">
        <v>22.61</v>
      </c>
    </row>
    <row r="2189" customFormat="false" ht="15" hidden="false" customHeight="false" outlineLevel="0" collapsed="false">
      <c r="A2189" s="202" t="s">
        <v>1043</v>
      </c>
      <c r="B2189" s="203" t="s">
        <v>2742</v>
      </c>
      <c r="C2189" s="202" t="s">
        <v>2743</v>
      </c>
      <c r="D2189" s="203" t="s">
        <v>7</v>
      </c>
      <c r="E2189" s="204" t="n">
        <v>1</v>
      </c>
      <c r="F2189" s="205" t="n">
        <v>1365.1</v>
      </c>
      <c r="G2189" s="205" t="n">
        <v>1365.1</v>
      </c>
    </row>
    <row r="2190" customFormat="false" ht="15" hidden="false" customHeight="false" outlineLevel="0" collapsed="false">
      <c r="A2190" s="193"/>
      <c r="B2190" s="194"/>
      <c r="C2190" s="193"/>
      <c r="D2190" s="193"/>
      <c r="E2190" s="195"/>
      <c r="F2190" s="196"/>
      <c r="G2190" s="196"/>
    </row>
    <row r="2191" customFormat="false" ht="15" hidden="false" customHeight="false" outlineLevel="0" collapsed="false">
      <c r="A2191" s="183" t="s">
        <v>2744</v>
      </c>
      <c r="B2191" s="184" t="s">
        <v>1028</v>
      </c>
      <c r="C2191" s="183" t="s">
        <v>1029</v>
      </c>
      <c r="D2191" s="184" t="s">
        <v>1030</v>
      </c>
      <c r="E2191" s="185" t="s">
        <v>1031</v>
      </c>
      <c r="F2191" s="197" t="s">
        <v>1032</v>
      </c>
      <c r="G2191" s="197" t="s">
        <v>1033</v>
      </c>
    </row>
    <row r="2192" customFormat="false" ht="15" hidden="false" customHeight="false" outlineLevel="0" collapsed="false">
      <c r="A2192" s="189" t="s">
        <v>1034</v>
      </c>
      <c r="B2192" s="190" t="s">
        <v>759</v>
      </c>
      <c r="C2192" s="189" t="s">
        <v>2741</v>
      </c>
      <c r="D2192" s="190" t="s">
        <v>7</v>
      </c>
      <c r="E2192" s="191" t="n">
        <v>1</v>
      </c>
      <c r="F2192" s="192" t="n">
        <v>1405.96</v>
      </c>
      <c r="G2192" s="192" t="n">
        <v>1405.96</v>
      </c>
    </row>
    <row r="2193" customFormat="false" ht="15" hidden="false" customHeight="false" outlineLevel="0" collapsed="false">
      <c r="A2193" s="198" t="s">
        <v>1040</v>
      </c>
      <c r="B2193" s="199" t="s">
        <v>2002</v>
      </c>
      <c r="C2193" s="198" t="s">
        <v>2003</v>
      </c>
      <c r="D2193" s="199" t="s">
        <v>25</v>
      </c>
      <c r="E2193" s="200" t="n">
        <v>1</v>
      </c>
      <c r="F2193" s="201" t="n">
        <v>18.25</v>
      </c>
      <c r="G2193" s="201" t="n">
        <v>18.25</v>
      </c>
    </row>
    <row r="2194" customFormat="false" ht="15" hidden="false" customHeight="false" outlineLevel="0" collapsed="false">
      <c r="A2194" s="198" t="s">
        <v>1040</v>
      </c>
      <c r="B2194" s="199" t="s">
        <v>1971</v>
      </c>
      <c r="C2194" s="198" t="s">
        <v>1206</v>
      </c>
      <c r="D2194" s="199" t="s">
        <v>25</v>
      </c>
      <c r="E2194" s="200" t="n">
        <v>1</v>
      </c>
      <c r="F2194" s="201" t="n">
        <v>22.61</v>
      </c>
      <c r="G2194" s="201" t="n">
        <v>22.61</v>
      </c>
    </row>
    <row r="2195" customFormat="false" ht="15" hidden="false" customHeight="false" outlineLevel="0" collapsed="false">
      <c r="A2195" s="202" t="s">
        <v>1043</v>
      </c>
      <c r="B2195" s="203" t="s">
        <v>2742</v>
      </c>
      <c r="C2195" s="202" t="s">
        <v>2743</v>
      </c>
      <c r="D2195" s="203" t="s">
        <v>7</v>
      </c>
      <c r="E2195" s="204" t="n">
        <v>1</v>
      </c>
      <c r="F2195" s="205" t="n">
        <v>1365.1</v>
      </c>
      <c r="G2195" s="205" t="n">
        <v>1365.1</v>
      </c>
    </row>
    <row r="2196" customFormat="false" ht="15" hidden="false" customHeight="false" outlineLevel="0" collapsed="false">
      <c r="A2196" s="193"/>
      <c r="B2196" s="194"/>
      <c r="C2196" s="193"/>
      <c r="D2196" s="193"/>
      <c r="E2196" s="195"/>
      <c r="F2196" s="196"/>
      <c r="G2196" s="196"/>
    </row>
    <row r="2197" customFormat="false" ht="15" hidden="false" customHeight="false" outlineLevel="0" collapsed="false">
      <c r="A2197" s="183" t="s">
        <v>2745</v>
      </c>
      <c r="B2197" s="184" t="s">
        <v>1028</v>
      </c>
      <c r="C2197" s="183" t="s">
        <v>1029</v>
      </c>
      <c r="D2197" s="184" t="s">
        <v>1030</v>
      </c>
      <c r="E2197" s="185" t="s">
        <v>1031</v>
      </c>
      <c r="F2197" s="197" t="s">
        <v>1032</v>
      </c>
      <c r="G2197" s="197" t="s">
        <v>1033</v>
      </c>
    </row>
    <row r="2198" customFormat="false" ht="15" hidden="false" customHeight="false" outlineLevel="0" collapsed="false">
      <c r="A2198" s="189" t="s">
        <v>1034</v>
      </c>
      <c r="B2198" s="190" t="s">
        <v>764</v>
      </c>
      <c r="C2198" s="189" t="s">
        <v>2746</v>
      </c>
      <c r="D2198" s="190" t="s">
        <v>7</v>
      </c>
      <c r="E2198" s="191" t="n">
        <v>1</v>
      </c>
      <c r="F2198" s="192" t="n">
        <v>1120.67</v>
      </c>
      <c r="G2198" s="192" t="n">
        <v>1120.67</v>
      </c>
    </row>
    <row r="2199" customFormat="false" ht="15" hidden="false" customHeight="false" outlineLevel="0" collapsed="false">
      <c r="A2199" s="198" t="s">
        <v>1040</v>
      </c>
      <c r="B2199" s="199" t="s">
        <v>2002</v>
      </c>
      <c r="C2199" s="198" t="s">
        <v>2003</v>
      </c>
      <c r="D2199" s="199" t="s">
        <v>25</v>
      </c>
      <c r="E2199" s="200" t="n">
        <v>1.3232</v>
      </c>
      <c r="F2199" s="201" t="n">
        <v>22.61</v>
      </c>
      <c r="G2199" s="201" t="n">
        <v>29.91</v>
      </c>
    </row>
    <row r="2200" customFormat="false" ht="15" hidden="false" customHeight="false" outlineLevel="0" collapsed="false">
      <c r="A2200" s="198" t="s">
        <v>1040</v>
      </c>
      <c r="B2200" s="199" t="s">
        <v>1971</v>
      </c>
      <c r="C2200" s="198" t="s">
        <v>1206</v>
      </c>
      <c r="D2200" s="199" t="s">
        <v>25</v>
      </c>
      <c r="E2200" s="200" t="n">
        <v>1.3232</v>
      </c>
      <c r="F2200" s="201" t="n">
        <v>18.25</v>
      </c>
      <c r="G2200" s="201" t="n">
        <v>24.14</v>
      </c>
    </row>
    <row r="2201" customFormat="false" ht="15" hidden="false" customHeight="false" outlineLevel="0" collapsed="false">
      <c r="A2201" s="202" t="s">
        <v>1043</v>
      </c>
      <c r="B2201" s="203" t="s">
        <v>2747</v>
      </c>
      <c r="C2201" s="202" t="s">
        <v>2748</v>
      </c>
      <c r="D2201" s="203" t="s">
        <v>7</v>
      </c>
      <c r="E2201" s="204" t="n">
        <v>1</v>
      </c>
      <c r="F2201" s="205" t="n">
        <v>1041.18</v>
      </c>
      <c r="G2201" s="205" t="n">
        <v>1041.18</v>
      </c>
    </row>
    <row r="2202" customFormat="false" ht="15" hidden="false" customHeight="false" outlineLevel="0" collapsed="false">
      <c r="A2202" s="202" t="s">
        <v>1043</v>
      </c>
      <c r="B2202" s="203" t="s">
        <v>2749</v>
      </c>
      <c r="C2202" s="202" t="s">
        <v>2750</v>
      </c>
      <c r="D2202" s="203" t="s">
        <v>7</v>
      </c>
      <c r="E2202" s="204" t="n">
        <v>3</v>
      </c>
      <c r="F2202" s="205" t="n">
        <v>8.48</v>
      </c>
      <c r="G2202" s="205" t="n">
        <v>25.44</v>
      </c>
    </row>
    <row r="2203" customFormat="false" ht="15" hidden="false" customHeight="false" outlineLevel="0" collapsed="false">
      <c r="A2203" s="193"/>
      <c r="B2203" s="194"/>
      <c r="C2203" s="193"/>
      <c r="D2203" s="193"/>
      <c r="E2203" s="195"/>
      <c r="F2203" s="196"/>
      <c r="G2203" s="196"/>
    </row>
    <row r="2204" customFormat="false" ht="15" hidden="false" customHeight="false" outlineLevel="0" collapsed="false">
      <c r="A2204" s="183" t="s">
        <v>2751</v>
      </c>
      <c r="B2204" s="184" t="s">
        <v>1028</v>
      </c>
      <c r="C2204" s="183" t="s">
        <v>1029</v>
      </c>
      <c r="D2204" s="184" t="s">
        <v>1030</v>
      </c>
      <c r="E2204" s="185" t="s">
        <v>1031</v>
      </c>
      <c r="F2204" s="197" t="s">
        <v>1032</v>
      </c>
      <c r="G2204" s="197" t="s">
        <v>1033</v>
      </c>
    </row>
    <row r="2205" customFormat="false" ht="15" hidden="false" customHeight="false" outlineLevel="0" collapsed="false">
      <c r="A2205" s="189" t="s">
        <v>1034</v>
      </c>
      <c r="B2205" s="190" t="s">
        <v>767</v>
      </c>
      <c r="C2205" s="189" t="s">
        <v>2752</v>
      </c>
      <c r="D2205" s="190" t="s">
        <v>7</v>
      </c>
      <c r="E2205" s="191" t="n">
        <v>1</v>
      </c>
      <c r="F2205" s="192" t="n">
        <v>724.6</v>
      </c>
      <c r="G2205" s="192" t="n">
        <v>724.6</v>
      </c>
    </row>
    <row r="2206" customFormat="false" ht="15" hidden="false" customHeight="false" outlineLevel="0" collapsed="false">
      <c r="A2206" s="198" t="s">
        <v>1040</v>
      </c>
      <c r="B2206" s="199" t="s">
        <v>2002</v>
      </c>
      <c r="C2206" s="198" t="s">
        <v>2003</v>
      </c>
      <c r="D2206" s="199" t="s">
        <v>25</v>
      </c>
      <c r="E2206" s="200" t="n">
        <v>1.3232</v>
      </c>
      <c r="F2206" s="201" t="n">
        <v>22.61</v>
      </c>
      <c r="G2206" s="201" t="n">
        <v>29.91</v>
      </c>
    </row>
    <row r="2207" customFormat="false" ht="15" hidden="false" customHeight="false" outlineLevel="0" collapsed="false">
      <c r="A2207" s="198" t="s">
        <v>1040</v>
      </c>
      <c r="B2207" s="199" t="s">
        <v>1971</v>
      </c>
      <c r="C2207" s="198" t="s">
        <v>1206</v>
      </c>
      <c r="D2207" s="199" t="s">
        <v>25</v>
      </c>
      <c r="E2207" s="200" t="n">
        <v>1.3232</v>
      </c>
      <c r="F2207" s="201" t="n">
        <v>18.25</v>
      </c>
      <c r="G2207" s="201" t="n">
        <v>24.14</v>
      </c>
    </row>
    <row r="2208" customFormat="false" ht="15" hidden="false" customHeight="false" outlineLevel="0" collapsed="false">
      <c r="A2208" s="202" t="s">
        <v>1043</v>
      </c>
      <c r="B2208" s="203" t="s">
        <v>2753</v>
      </c>
      <c r="C2208" s="202" t="s">
        <v>2754</v>
      </c>
      <c r="D2208" s="203" t="s">
        <v>7</v>
      </c>
      <c r="E2208" s="204" t="n">
        <v>1</v>
      </c>
      <c r="F2208" s="205" t="n">
        <v>653.96</v>
      </c>
      <c r="G2208" s="205" t="n">
        <v>653.96</v>
      </c>
    </row>
    <row r="2209" customFormat="false" ht="15" hidden="false" customHeight="false" outlineLevel="0" collapsed="false">
      <c r="A2209" s="202" t="s">
        <v>1043</v>
      </c>
      <c r="B2209" s="203" t="s">
        <v>2755</v>
      </c>
      <c r="C2209" s="202" t="s">
        <v>2756</v>
      </c>
      <c r="D2209" s="203" t="s">
        <v>7</v>
      </c>
      <c r="E2209" s="204" t="n">
        <v>3</v>
      </c>
      <c r="F2209" s="205" t="n">
        <v>5.53</v>
      </c>
      <c r="G2209" s="205" t="n">
        <v>16.59</v>
      </c>
    </row>
    <row r="2210" customFormat="false" ht="15" hidden="false" customHeight="false" outlineLevel="0" collapsed="false">
      <c r="A2210" s="193"/>
      <c r="B2210" s="194"/>
      <c r="C2210" s="193"/>
      <c r="D2210" s="193"/>
      <c r="E2210" s="195"/>
      <c r="F2210" s="196"/>
      <c r="G2210" s="196"/>
    </row>
    <row r="2211" customFormat="false" ht="15" hidden="false" customHeight="false" outlineLevel="0" collapsed="false">
      <c r="A2211" s="183" t="s">
        <v>2757</v>
      </c>
      <c r="B2211" s="184" t="s">
        <v>1028</v>
      </c>
      <c r="C2211" s="183" t="s">
        <v>1029</v>
      </c>
      <c r="D2211" s="184" t="s">
        <v>1030</v>
      </c>
      <c r="E2211" s="185" t="s">
        <v>1031</v>
      </c>
      <c r="F2211" s="197" t="s">
        <v>1032</v>
      </c>
      <c r="G2211" s="197" t="s">
        <v>1033</v>
      </c>
    </row>
    <row r="2212" customFormat="false" ht="15" hidden="false" customHeight="false" outlineLevel="0" collapsed="false">
      <c r="A2212" s="189" t="s">
        <v>1034</v>
      </c>
      <c r="B2212" s="190" t="s">
        <v>770</v>
      </c>
      <c r="C2212" s="189" t="s">
        <v>2758</v>
      </c>
      <c r="D2212" s="190" t="s">
        <v>7</v>
      </c>
      <c r="E2212" s="191" t="n">
        <v>1</v>
      </c>
      <c r="F2212" s="192" t="n">
        <v>249.55</v>
      </c>
      <c r="G2212" s="192" t="n">
        <v>249.55</v>
      </c>
    </row>
    <row r="2213" customFormat="false" ht="15" hidden="false" customHeight="false" outlineLevel="0" collapsed="false">
      <c r="A2213" s="198" t="s">
        <v>1040</v>
      </c>
      <c r="B2213" s="199" t="s">
        <v>2002</v>
      </c>
      <c r="C2213" s="198" t="s">
        <v>2003</v>
      </c>
      <c r="D2213" s="199" t="s">
        <v>25</v>
      </c>
      <c r="E2213" s="200" t="n">
        <v>0.783</v>
      </c>
      <c r="F2213" s="201" t="n">
        <v>22.61</v>
      </c>
      <c r="G2213" s="201" t="n">
        <v>17.7</v>
      </c>
    </row>
    <row r="2214" customFormat="false" ht="15" hidden="false" customHeight="false" outlineLevel="0" collapsed="false">
      <c r="A2214" s="198" t="s">
        <v>1040</v>
      </c>
      <c r="B2214" s="199" t="s">
        <v>1971</v>
      </c>
      <c r="C2214" s="198" t="s">
        <v>1206</v>
      </c>
      <c r="D2214" s="199" t="s">
        <v>25</v>
      </c>
      <c r="E2214" s="200" t="n">
        <v>0.783</v>
      </c>
      <c r="F2214" s="201" t="n">
        <v>18.25</v>
      </c>
      <c r="G2214" s="201" t="n">
        <v>14.28</v>
      </c>
    </row>
    <row r="2215" customFormat="false" ht="15" hidden="false" customHeight="false" outlineLevel="0" collapsed="false">
      <c r="A2215" s="202" t="s">
        <v>1043</v>
      </c>
      <c r="B2215" s="203" t="s">
        <v>2759</v>
      </c>
      <c r="C2215" s="202" t="s">
        <v>2760</v>
      </c>
      <c r="D2215" s="203" t="s">
        <v>7</v>
      </c>
      <c r="E2215" s="204" t="n">
        <v>1</v>
      </c>
      <c r="F2215" s="205" t="n">
        <v>209.11</v>
      </c>
      <c r="G2215" s="205" t="n">
        <v>209.11</v>
      </c>
    </row>
    <row r="2216" customFormat="false" ht="15" hidden="false" customHeight="false" outlineLevel="0" collapsed="false">
      <c r="A2216" s="202" t="s">
        <v>1043</v>
      </c>
      <c r="B2216" s="203" t="s">
        <v>2761</v>
      </c>
      <c r="C2216" s="202" t="s">
        <v>2762</v>
      </c>
      <c r="D2216" s="203" t="s">
        <v>7</v>
      </c>
      <c r="E2216" s="204" t="n">
        <v>3</v>
      </c>
      <c r="F2216" s="205" t="n">
        <v>2.82</v>
      </c>
      <c r="G2216" s="205" t="n">
        <v>8.46</v>
      </c>
    </row>
    <row r="2217" customFormat="false" ht="15" hidden="false" customHeight="false" outlineLevel="0" collapsed="false">
      <c r="A2217" s="193"/>
      <c r="B2217" s="194"/>
      <c r="C2217" s="193"/>
      <c r="D2217" s="193"/>
      <c r="E2217" s="195"/>
      <c r="F2217" s="196"/>
      <c r="G2217" s="196"/>
    </row>
    <row r="2218" customFormat="false" ht="15" hidden="false" customHeight="false" outlineLevel="0" collapsed="false">
      <c r="A2218" s="183" t="s">
        <v>2763</v>
      </c>
      <c r="B2218" s="184" t="s">
        <v>1028</v>
      </c>
      <c r="C2218" s="183" t="s">
        <v>1029</v>
      </c>
      <c r="D2218" s="184" t="s">
        <v>1030</v>
      </c>
      <c r="E2218" s="185" t="s">
        <v>1031</v>
      </c>
      <c r="F2218" s="197" t="s">
        <v>1032</v>
      </c>
      <c r="G2218" s="197" t="s">
        <v>1033</v>
      </c>
    </row>
    <row r="2219" customFormat="false" ht="15" hidden="false" customHeight="false" outlineLevel="0" collapsed="false">
      <c r="A2219" s="189" t="s">
        <v>1034</v>
      </c>
      <c r="B2219" s="190" t="s">
        <v>773</v>
      </c>
      <c r="C2219" s="189" t="s">
        <v>2764</v>
      </c>
      <c r="D2219" s="190" t="s">
        <v>7</v>
      </c>
      <c r="E2219" s="191" t="n">
        <v>1</v>
      </c>
      <c r="F2219" s="192" t="n">
        <v>21.09</v>
      </c>
      <c r="G2219" s="192" t="n">
        <v>21.09</v>
      </c>
    </row>
    <row r="2220" customFormat="false" ht="15" hidden="false" customHeight="false" outlineLevel="0" collapsed="false">
      <c r="A2220" s="198" t="s">
        <v>1040</v>
      </c>
      <c r="B2220" s="199" t="s">
        <v>2002</v>
      </c>
      <c r="C2220" s="198" t="s">
        <v>2003</v>
      </c>
      <c r="D2220" s="199" t="s">
        <v>25</v>
      </c>
      <c r="E2220" s="200" t="n">
        <v>0.0663</v>
      </c>
      <c r="F2220" s="201" t="n">
        <v>22.61</v>
      </c>
      <c r="G2220" s="201" t="n">
        <v>1.49</v>
      </c>
    </row>
    <row r="2221" customFormat="false" ht="15" hidden="false" customHeight="false" outlineLevel="0" collapsed="false">
      <c r="A2221" s="198" t="s">
        <v>1040</v>
      </c>
      <c r="B2221" s="199" t="s">
        <v>1971</v>
      </c>
      <c r="C2221" s="198" t="s">
        <v>1206</v>
      </c>
      <c r="D2221" s="199" t="s">
        <v>25</v>
      </c>
      <c r="E2221" s="200" t="n">
        <v>0.0663</v>
      </c>
      <c r="F2221" s="201" t="n">
        <v>18.25</v>
      </c>
      <c r="G2221" s="201" t="n">
        <v>1.2</v>
      </c>
    </row>
    <row r="2222" customFormat="false" ht="15" hidden="false" customHeight="false" outlineLevel="0" collapsed="false">
      <c r="A2222" s="202" t="s">
        <v>1043</v>
      </c>
      <c r="B2222" s="203" t="s">
        <v>2765</v>
      </c>
      <c r="C2222" s="202" t="s">
        <v>2766</v>
      </c>
      <c r="D2222" s="203" t="s">
        <v>7</v>
      </c>
      <c r="E2222" s="204" t="n">
        <v>1</v>
      </c>
      <c r="F2222" s="205" t="n">
        <v>17.07</v>
      </c>
      <c r="G2222" s="205" t="n">
        <v>17.07</v>
      </c>
    </row>
    <row r="2223" customFormat="false" ht="15" hidden="false" customHeight="false" outlineLevel="0" collapsed="false">
      <c r="A2223" s="202" t="s">
        <v>1043</v>
      </c>
      <c r="B2223" s="203" t="s">
        <v>2767</v>
      </c>
      <c r="C2223" s="202" t="s">
        <v>2768</v>
      </c>
      <c r="D2223" s="203" t="s">
        <v>7</v>
      </c>
      <c r="E2223" s="204" t="n">
        <v>1</v>
      </c>
      <c r="F2223" s="205" t="n">
        <v>1.33</v>
      </c>
      <c r="G2223" s="205" t="n">
        <v>1.33</v>
      </c>
    </row>
    <row r="2224" customFormat="false" ht="15" hidden="false" customHeight="false" outlineLevel="0" collapsed="false">
      <c r="A2224" s="193"/>
      <c r="B2224" s="194"/>
      <c r="C2224" s="193"/>
      <c r="D2224" s="193"/>
      <c r="E2224" s="195"/>
      <c r="F2224" s="196"/>
      <c r="G2224" s="196"/>
    </row>
    <row r="2225" customFormat="false" ht="15" hidden="false" customHeight="false" outlineLevel="0" collapsed="false">
      <c r="A2225" s="183" t="s">
        <v>2769</v>
      </c>
      <c r="B2225" s="184" t="s">
        <v>1028</v>
      </c>
      <c r="C2225" s="183" t="s">
        <v>1029</v>
      </c>
      <c r="D2225" s="184" t="s">
        <v>1030</v>
      </c>
      <c r="E2225" s="185" t="s">
        <v>1031</v>
      </c>
      <c r="F2225" s="197" t="s">
        <v>1032</v>
      </c>
      <c r="G2225" s="197" t="s">
        <v>1033</v>
      </c>
    </row>
    <row r="2226" customFormat="false" ht="15" hidden="false" customHeight="false" outlineLevel="0" collapsed="false">
      <c r="A2226" s="189" t="s">
        <v>1034</v>
      </c>
      <c r="B2226" s="190" t="s">
        <v>773</v>
      </c>
      <c r="C2226" s="189" t="s">
        <v>2764</v>
      </c>
      <c r="D2226" s="190" t="s">
        <v>7</v>
      </c>
      <c r="E2226" s="191" t="n">
        <v>1</v>
      </c>
      <c r="F2226" s="192" t="n">
        <v>21.09</v>
      </c>
      <c r="G2226" s="192" t="n">
        <v>21.09</v>
      </c>
    </row>
    <row r="2227" customFormat="false" ht="15" hidden="false" customHeight="false" outlineLevel="0" collapsed="false">
      <c r="A2227" s="198" t="s">
        <v>1040</v>
      </c>
      <c r="B2227" s="199" t="s">
        <v>2002</v>
      </c>
      <c r="C2227" s="198" t="s">
        <v>2003</v>
      </c>
      <c r="D2227" s="199" t="s">
        <v>25</v>
      </c>
      <c r="E2227" s="200" t="n">
        <v>0.0663</v>
      </c>
      <c r="F2227" s="201" t="n">
        <v>22.61</v>
      </c>
      <c r="G2227" s="201" t="n">
        <v>1.49</v>
      </c>
    </row>
    <row r="2228" customFormat="false" ht="15" hidden="false" customHeight="false" outlineLevel="0" collapsed="false">
      <c r="A2228" s="198" t="s">
        <v>1040</v>
      </c>
      <c r="B2228" s="199" t="s">
        <v>1971</v>
      </c>
      <c r="C2228" s="198" t="s">
        <v>1206</v>
      </c>
      <c r="D2228" s="199" t="s">
        <v>25</v>
      </c>
      <c r="E2228" s="200" t="n">
        <v>0.0663</v>
      </c>
      <c r="F2228" s="201" t="n">
        <v>18.25</v>
      </c>
      <c r="G2228" s="201" t="n">
        <v>1.2</v>
      </c>
    </row>
    <row r="2229" customFormat="false" ht="15" hidden="false" customHeight="false" outlineLevel="0" collapsed="false">
      <c r="A2229" s="202" t="s">
        <v>1043</v>
      </c>
      <c r="B2229" s="203" t="s">
        <v>2765</v>
      </c>
      <c r="C2229" s="202" t="s">
        <v>2766</v>
      </c>
      <c r="D2229" s="203" t="s">
        <v>7</v>
      </c>
      <c r="E2229" s="204" t="n">
        <v>1</v>
      </c>
      <c r="F2229" s="205" t="n">
        <v>17.07</v>
      </c>
      <c r="G2229" s="205" t="n">
        <v>17.07</v>
      </c>
    </row>
    <row r="2230" customFormat="false" ht="15" hidden="false" customHeight="false" outlineLevel="0" collapsed="false">
      <c r="A2230" s="202" t="s">
        <v>1043</v>
      </c>
      <c r="B2230" s="203" t="s">
        <v>2767</v>
      </c>
      <c r="C2230" s="202" t="s">
        <v>2768</v>
      </c>
      <c r="D2230" s="203" t="s">
        <v>7</v>
      </c>
      <c r="E2230" s="204" t="n">
        <v>1</v>
      </c>
      <c r="F2230" s="205" t="n">
        <v>1.33</v>
      </c>
      <c r="G2230" s="205" t="n">
        <v>1.33</v>
      </c>
    </row>
    <row r="2231" customFormat="false" ht="15" hidden="false" customHeight="false" outlineLevel="0" collapsed="false">
      <c r="A2231" s="193"/>
      <c r="B2231" s="194"/>
      <c r="C2231" s="193"/>
      <c r="D2231" s="193"/>
      <c r="E2231" s="195"/>
      <c r="F2231" s="196"/>
      <c r="G2231" s="196"/>
    </row>
    <row r="2232" customFormat="false" ht="15" hidden="false" customHeight="false" outlineLevel="0" collapsed="false">
      <c r="A2232" s="183" t="s">
        <v>2770</v>
      </c>
      <c r="B2232" s="184" t="s">
        <v>1028</v>
      </c>
      <c r="C2232" s="183" t="s">
        <v>1029</v>
      </c>
      <c r="D2232" s="184" t="s">
        <v>1030</v>
      </c>
      <c r="E2232" s="185" t="s">
        <v>1031</v>
      </c>
      <c r="F2232" s="197" t="s">
        <v>1032</v>
      </c>
      <c r="G2232" s="197" t="s">
        <v>1033</v>
      </c>
    </row>
    <row r="2233" customFormat="false" ht="15" hidden="false" customHeight="false" outlineLevel="0" collapsed="false">
      <c r="A2233" s="189" t="s">
        <v>1034</v>
      </c>
      <c r="B2233" s="190" t="s">
        <v>778</v>
      </c>
      <c r="C2233" s="189" t="s">
        <v>2771</v>
      </c>
      <c r="D2233" s="190" t="s">
        <v>7</v>
      </c>
      <c r="E2233" s="191" t="n">
        <v>1</v>
      </c>
      <c r="F2233" s="192" t="n">
        <v>105.92</v>
      </c>
      <c r="G2233" s="192" t="n">
        <v>105.92</v>
      </c>
    </row>
    <row r="2234" customFormat="false" ht="15" hidden="false" customHeight="false" outlineLevel="0" collapsed="false">
      <c r="A2234" s="198" t="s">
        <v>1040</v>
      </c>
      <c r="B2234" s="199" t="s">
        <v>2002</v>
      </c>
      <c r="C2234" s="198" t="s">
        <v>2003</v>
      </c>
      <c r="D2234" s="199" t="s">
        <v>25</v>
      </c>
      <c r="E2234" s="200" t="n">
        <v>0.1325</v>
      </c>
      <c r="F2234" s="201" t="n">
        <v>22.61</v>
      </c>
      <c r="G2234" s="201" t="n">
        <v>2.99</v>
      </c>
    </row>
    <row r="2235" customFormat="false" ht="15" hidden="false" customHeight="false" outlineLevel="0" collapsed="false">
      <c r="A2235" s="198" t="s">
        <v>1040</v>
      </c>
      <c r="B2235" s="199" t="s">
        <v>1971</v>
      </c>
      <c r="C2235" s="198" t="s">
        <v>1206</v>
      </c>
      <c r="D2235" s="199" t="s">
        <v>25</v>
      </c>
      <c r="E2235" s="200" t="n">
        <v>0.1325</v>
      </c>
      <c r="F2235" s="201" t="n">
        <v>18.25</v>
      </c>
      <c r="G2235" s="201" t="n">
        <v>2.41</v>
      </c>
    </row>
    <row r="2236" customFormat="false" ht="15" hidden="false" customHeight="false" outlineLevel="0" collapsed="false">
      <c r="A2236" s="202" t="s">
        <v>1043</v>
      </c>
      <c r="B2236" s="203" t="s">
        <v>2772</v>
      </c>
      <c r="C2236" s="202" t="s">
        <v>2773</v>
      </c>
      <c r="D2236" s="203" t="s">
        <v>7</v>
      </c>
      <c r="E2236" s="204" t="n">
        <v>1</v>
      </c>
      <c r="F2236" s="205" t="n">
        <v>97.86</v>
      </c>
      <c r="G2236" s="205" t="n">
        <v>97.86</v>
      </c>
    </row>
    <row r="2237" customFormat="false" ht="15" hidden="false" customHeight="false" outlineLevel="0" collapsed="false">
      <c r="A2237" s="202" t="s">
        <v>1043</v>
      </c>
      <c r="B2237" s="203" t="s">
        <v>2767</v>
      </c>
      <c r="C2237" s="202" t="s">
        <v>2768</v>
      </c>
      <c r="D2237" s="203" t="s">
        <v>7</v>
      </c>
      <c r="E2237" s="204" t="n">
        <v>2</v>
      </c>
      <c r="F2237" s="205" t="n">
        <v>1.33</v>
      </c>
      <c r="G2237" s="205" t="n">
        <v>2.66</v>
      </c>
    </row>
    <row r="2238" customFormat="false" ht="15" hidden="false" customHeight="false" outlineLevel="0" collapsed="false">
      <c r="A2238" s="193"/>
      <c r="B2238" s="194"/>
      <c r="C2238" s="193"/>
      <c r="D2238" s="193"/>
      <c r="E2238" s="195"/>
      <c r="F2238" s="196"/>
      <c r="G2238" s="196"/>
    </row>
    <row r="2239" customFormat="false" ht="15" hidden="false" customHeight="false" outlineLevel="0" collapsed="false">
      <c r="A2239" s="183" t="s">
        <v>2774</v>
      </c>
      <c r="B2239" s="184" t="s">
        <v>1028</v>
      </c>
      <c r="C2239" s="183" t="s">
        <v>1029</v>
      </c>
      <c r="D2239" s="184" t="s">
        <v>1030</v>
      </c>
      <c r="E2239" s="185" t="s">
        <v>1031</v>
      </c>
      <c r="F2239" s="197" t="s">
        <v>1032</v>
      </c>
      <c r="G2239" s="197" t="s">
        <v>1033</v>
      </c>
    </row>
    <row r="2240" customFormat="false" ht="15" hidden="false" customHeight="false" outlineLevel="0" collapsed="false">
      <c r="A2240" s="189" t="s">
        <v>1034</v>
      </c>
      <c r="B2240" s="190" t="s">
        <v>781</v>
      </c>
      <c r="C2240" s="189" t="s">
        <v>2775</v>
      </c>
      <c r="D2240" s="190" t="s">
        <v>7</v>
      </c>
      <c r="E2240" s="191" t="n">
        <v>1</v>
      </c>
      <c r="F2240" s="192" t="n">
        <v>105.92</v>
      </c>
      <c r="G2240" s="192" t="n">
        <v>105.92</v>
      </c>
    </row>
    <row r="2241" customFormat="false" ht="15" hidden="false" customHeight="false" outlineLevel="0" collapsed="false">
      <c r="A2241" s="198" t="s">
        <v>1040</v>
      </c>
      <c r="B2241" s="199" t="s">
        <v>2002</v>
      </c>
      <c r="C2241" s="198" t="s">
        <v>2003</v>
      </c>
      <c r="D2241" s="199" t="s">
        <v>25</v>
      </c>
      <c r="E2241" s="200" t="n">
        <v>0.1325</v>
      </c>
      <c r="F2241" s="201" t="n">
        <v>22.61</v>
      </c>
      <c r="G2241" s="201" t="n">
        <v>2.99</v>
      </c>
    </row>
    <row r="2242" customFormat="false" ht="15" hidden="false" customHeight="false" outlineLevel="0" collapsed="false">
      <c r="A2242" s="198" t="s">
        <v>1040</v>
      </c>
      <c r="B2242" s="199" t="s">
        <v>1971</v>
      </c>
      <c r="C2242" s="198" t="s">
        <v>1206</v>
      </c>
      <c r="D2242" s="199" t="s">
        <v>25</v>
      </c>
      <c r="E2242" s="200" t="n">
        <v>0.1325</v>
      </c>
      <c r="F2242" s="201" t="n">
        <v>18.25</v>
      </c>
      <c r="G2242" s="201" t="n">
        <v>2.41</v>
      </c>
    </row>
    <row r="2243" customFormat="false" ht="15" hidden="false" customHeight="false" outlineLevel="0" collapsed="false">
      <c r="A2243" s="202" t="s">
        <v>1043</v>
      </c>
      <c r="B2243" s="203" t="s">
        <v>2772</v>
      </c>
      <c r="C2243" s="202" t="s">
        <v>2773</v>
      </c>
      <c r="D2243" s="203" t="s">
        <v>7</v>
      </c>
      <c r="E2243" s="204" t="n">
        <v>1</v>
      </c>
      <c r="F2243" s="205" t="n">
        <v>97.86</v>
      </c>
      <c r="G2243" s="205" t="n">
        <v>97.86</v>
      </c>
    </row>
    <row r="2244" customFormat="false" ht="15" hidden="false" customHeight="false" outlineLevel="0" collapsed="false">
      <c r="A2244" s="202" t="s">
        <v>1043</v>
      </c>
      <c r="B2244" s="203" t="s">
        <v>2767</v>
      </c>
      <c r="C2244" s="202" t="s">
        <v>2768</v>
      </c>
      <c r="D2244" s="203" t="s">
        <v>7</v>
      </c>
      <c r="E2244" s="204" t="n">
        <v>2</v>
      </c>
      <c r="F2244" s="205" t="n">
        <v>1.33</v>
      </c>
      <c r="G2244" s="205" t="n">
        <v>2.66</v>
      </c>
    </row>
    <row r="2245" customFormat="false" ht="15" hidden="false" customHeight="false" outlineLevel="0" collapsed="false">
      <c r="A2245" s="193"/>
      <c r="B2245" s="194"/>
      <c r="C2245" s="193"/>
      <c r="D2245" s="193"/>
      <c r="E2245" s="195"/>
      <c r="F2245" s="196"/>
      <c r="G2245" s="196"/>
    </row>
    <row r="2246" customFormat="false" ht="15" hidden="false" customHeight="false" outlineLevel="0" collapsed="false">
      <c r="A2246" s="183" t="s">
        <v>2776</v>
      </c>
      <c r="B2246" s="184" t="s">
        <v>1028</v>
      </c>
      <c r="C2246" s="183" t="s">
        <v>1029</v>
      </c>
      <c r="D2246" s="184" t="s">
        <v>1030</v>
      </c>
      <c r="E2246" s="185" t="s">
        <v>1031</v>
      </c>
      <c r="F2246" s="197" t="s">
        <v>1032</v>
      </c>
      <c r="G2246" s="197" t="s">
        <v>1033</v>
      </c>
    </row>
    <row r="2247" customFormat="false" ht="15" hidden="false" customHeight="false" outlineLevel="0" collapsed="false">
      <c r="A2247" s="189" t="s">
        <v>1034</v>
      </c>
      <c r="B2247" s="190" t="s">
        <v>784</v>
      </c>
      <c r="C2247" s="189" t="s">
        <v>806</v>
      </c>
      <c r="D2247" s="190" t="s">
        <v>7</v>
      </c>
      <c r="E2247" s="191" t="n">
        <v>1</v>
      </c>
      <c r="F2247" s="192" t="n">
        <v>116.67</v>
      </c>
      <c r="G2247" s="192" t="n">
        <v>116.67</v>
      </c>
    </row>
    <row r="2248" customFormat="false" ht="15" hidden="false" customHeight="false" outlineLevel="0" collapsed="false">
      <c r="A2248" s="198" t="s">
        <v>1040</v>
      </c>
      <c r="B2248" s="199" t="s">
        <v>1203</v>
      </c>
      <c r="C2248" s="198" t="s">
        <v>1204</v>
      </c>
      <c r="D2248" s="199" t="s">
        <v>1192</v>
      </c>
      <c r="E2248" s="200" t="n">
        <v>0.2933333</v>
      </c>
      <c r="F2248" s="201" t="n">
        <v>22.68</v>
      </c>
      <c r="G2248" s="201" t="n">
        <v>6.65</v>
      </c>
    </row>
    <row r="2249" customFormat="false" ht="15" hidden="false" customHeight="false" outlineLevel="0" collapsed="false">
      <c r="A2249" s="198" t="s">
        <v>1040</v>
      </c>
      <c r="B2249" s="199" t="s">
        <v>1205</v>
      </c>
      <c r="C2249" s="198" t="s">
        <v>1206</v>
      </c>
      <c r="D2249" s="199" t="s">
        <v>1192</v>
      </c>
      <c r="E2249" s="200" t="n">
        <v>0.2933333</v>
      </c>
      <c r="F2249" s="201" t="n">
        <v>18.32</v>
      </c>
      <c r="G2249" s="201" t="n">
        <v>5.37</v>
      </c>
    </row>
    <row r="2250" customFormat="false" ht="15" hidden="false" customHeight="false" outlineLevel="0" collapsed="false">
      <c r="A2250" s="202" t="s">
        <v>1043</v>
      </c>
      <c r="B2250" s="203" t="s">
        <v>2777</v>
      </c>
      <c r="C2250" s="202" t="s">
        <v>2778</v>
      </c>
      <c r="D2250" s="203" t="s">
        <v>1199</v>
      </c>
      <c r="E2250" s="204" t="n">
        <v>1</v>
      </c>
      <c r="F2250" s="205" t="n">
        <v>104.65</v>
      </c>
      <c r="G2250" s="205" t="n">
        <v>104.65</v>
      </c>
    </row>
    <row r="2251" customFormat="false" ht="15" hidden="false" customHeight="false" outlineLevel="0" collapsed="false">
      <c r="A2251" s="193"/>
      <c r="B2251" s="194"/>
      <c r="C2251" s="193"/>
      <c r="D2251" s="193"/>
      <c r="E2251" s="195"/>
      <c r="F2251" s="196"/>
      <c r="G2251" s="196"/>
    </row>
    <row r="2252" customFormat="false" ht="15" hidden="false" customHeight="false" outlineLevel="0" collapsed="false">
      <c r="A2252" s="183" t="s">
        <v>2779</v>
      </c>
      <c r="B2252" s="184" t="s">
        <v>1028</v>
      </c>
      <c r="C2252" s="183" t="s">
        <v>1029</v>
      </c>
      <c r="D2252" s="184" t="s">
        <v>1030</v>
      </c>
      <c r="E2252" s="185" t="s">
        <v>1031</v>
      </c>
      <c r="F2252" s="197" t="s">
        <v>1032</v>
      </c>
      <c r="G2252" s="197" t="s">
        <v>1033</v>
      </c>
    </row>
    <row r="2253" customFormat="false" ht="15" hidden="false" customHeight="false" outlineLevel="0" collapsed="false">
      <c r="A2253" s="189" t="s">
        <v>1034</v>
      </c>
      <c r="B2253" s="190" t="s">
        <v>770</v>
      </c>
      <c r="C2253" s="189" t="s">
        <v>2758</v>
      </c>
      <c r="D2253" s="190" t="s">
        <v>7</v>
      </c>
      <c r="E2253" s="191" t="n">
        <v>1</v>
      </c>
      <c r="F2253" s="192" t="n">
        <v>249.55</v>
      </c>
      <c r="G2253" s="192" t="n">
        <v>249.55</v>
      </c>
    </row>
    <row r="2254" customFormat="false" ht="15" hidden="false" customHeight="false" outlineLevel="0" collapsed="false">
      <c r="A2254" s="198" t="s">
        <v>1040</v>
      </c>
      <c r="B2254" s="199" t="s">
        <v>2002</v>
      </c>
      <c r="C2254" s="198" t="s">
        <v>2003</v>
      </c>
      <c r="D2254" s="199" t="s">
        <v>25</v>
      </c>
      <c r="E2254" s="200" t="n">
        <v>0.783</v>
      </c>
      <c r="F2254" s="201" t="n">
        <v>22.61</v>
      </c>
      <c r="G2254" s="201" t="n">
        <v>17.7</v>
      </c>
    </row>
    <row r="2255" customFormat="false" ht="15" hidden="false" customHeight="false" outlineLevel="0" collapsed="false">
      <c r="A2255" s="198" t="s">
        <v>1040</v>
      </c>
      <c r="B2255" s="199" t="s">
        <v>1971</v>
      </c>
      <c r="C2255" s="198" t="s">
        <v>1206</v>
      </c>
      <c r="D2255" s="199" t="s">
        <v>25</v>
      </c>
      <c r="E2255" s="200" t="n">
        <v>0.783</v>
      </c>
      <c r="F2255" s="201" t="n">
        <v>18.25</v>
      </c>
      <c r="G2255" s="201" t="n">
        <v>14.28</v>
      </c>
    </row>
    <row r="2256" customFormat="false" ht="15" hidden="false" customHeight="false" outlineLevel="0" collapsed="false">
      <c r="A2256" s="202" t="s">
        <v>1043</v>
      </c>
      <c r="B2256" s="203" t="s">
        <v>2759</v>
      </c>
      <c r="C2256" s="202" t="s">
        <v>2760</v>
      </c>
      <c r="D2256" s="203" t="s">
        <v>7</v>
      </c>
      <c r="E2256" s="204" t="n">
        <v>1</v>
      </c>
      <c r="F2256" s="205" t="n">
        <v>209.11</v>
      </c>
      <c r="G2256" s="205" t="n">
        <v>209.11</v>
      </c>
    </row>
    <row r="2257" customFormat="false" ht="15" hidden="false" customHeight="false" outlineLevel="0" collapsed="false">
      <c r="A2257" s="202" t="s">
        <v>1043</v>
      </c>
      <c r="B2257" s="203" t="s">
        <v>2761</v>
      </c>
      <c r="C2257" s="202" t="s">
        <v>2762</v>
      </c>
      <c r="D2257" s="203" t="s">
        <v>7</v>
      </c>
      <c r="E2257" s="204" t="n">
        <v>3</v>
      </c>
      <c r="F2257" s="205" t="n">
        <v>2.82</v>
      </c>
      <c r="G2257" s="205" t="n">
        <v>8.46</v>
      </c>
    </row>
    <row r="2258" customFormat="false" ht="15" hidden="false" customHeight="false" outlineLevel="0" collapsed="false">
      <c r="A2258" s="193"/>
      <c r="B2258" s="194"/>
      <c r="C2258" s="193"/>
      <c r="D2258" s="193"/>
      <c r="E2258" s="195"/>
      <c r="F2258" s="196"/>
      <c r="G2258" s="196"/>
    </row>
    <row r="2259" customFormat="false" ht="15" hidden="false" customHeight="false" outlineLevel="0" collapsed="false">
      <c r="A2259" s="183" t="s">
        <v>2780</v>
      </c>
      <c r="B2259" s="184" t="s">
        <v>1028</v>
      </c>
      <c r="C2259" s="183" t="s">
        <v>1029</v>
      </c>
      <c r="D2259" s="184" t="s">
        <v>1030</v>
      </c>
      <c r="E2259" s="185" t="s">
        <v>1031</v>
      </c>
      <c r="F2259" s="197" t="s">
        <v>1032</v>
      </c>
      <c r="G2259" s="197" t="s">
        <v>1033</v>
      </c>
    </row>
    <row r="2260" customFormat="false" ht="15" hidden="false" customHeight="false" outlineLevel="0" collapsed="false">
      <c r="A2260" s="189" t="s">
        <v>1034</v>
      </c>
      <c r="B2260" s="190" t="s">
        <v>767</v>
      </c>
      <c r="C2260" s="189" t="s">
        <v>2752</v>
      </c>
      <c r="D2260" s="190" t="s">
        <v>7</v>
      </c>
      <c r="E2260" s="191" t="n">
        <v>1</v>
      </c>
      <c r="F2260" s="192" t="n">
        <v>724.6</v>
      </c>
      <c r="G2260" s="192" t="n">
        <v>724.6</v>
      </c>
    </row>
    <row r="2261" customFormat="false" ht="15" hidden="false" customHeight="false" outlineLevel="0" collapsed="false">
      <c r="A2261" s="198" t="s">
        <v>1040</v>
      </c>
      <c r="B2261" s="199" t="s">
        <v>2002</v>
      </c>
      <c r="C2261" s="198" t="s">
        <v>2003</v>
      </c>
      <c r="D2261" s="199" t="s">
        <v>25</v>
      </c>
      <c r="E2261" s="200" t="n">
        <v>1.3232</v>
      </c>
      <c r="F2261" s="201" t="n">
        <v>22.61</v>
      </c>
      <c r="G2261" s="201" t="n">
        <v>29.91</v>
      </c>
    </row>
    <row r="2262" customFormat="false" ht="15" hidden="false" customHeight="false" outlineLevel="0" collapsed="false">
      <c r="A2262" s="198" t="s">
        <v>1040</v>
      </c>
      <c r="B2262" s="199" t="s">
        <v>1971</v>
      </c>
      <c r="C2262" s="198" t="s">
        <v>1206</v>
      </c>
      <c r="D2262" s="199" t="s">
        <v>25</v>
      </c>
      <c r="E2262" s="200" t="n">
        <v>1.3232</v>
      </c>
      <c r="F2262" s="201" t="n">
        <v>18.25</v>
      </c>
      <c r="G2262" s="201" t="n">
        <v>24.14</v>
      </c>
    </row>
    <row r="2263" customFormat="false" ht="15" hidden="false" customHeight="false" outlineLevel="0" collapsed="false">
      <c r="A2263" s="202" t="s">
        <v>1043</v>
      </c>
      <c r="B2263" s="203" t="s">
        <v>2753</v>
      </c>
      <c r="C2263" s="202" t="s">
        <v>2754</v>
      </c>
      <c r="D2263" s="203" t="s">
        <v>7</v>
      </c>
      <c r="E2263" s="204" t="n">
        <v>1</v>
      </c>
      <c r="F2263" s="205" t="n">
        <v>653.96</v>
      </c>
      <c r="G2263" s="205" t="n">
        <v>653.96</v>
      </c>
    </row>
    <row r="2264" customFormat="false" ht="15" hidden="false" customHeight="false" outlineLevel="0" collapsed="false">
      <c r="A2264" s="202" t="s">
        <v>1043</v>
      </c>
      <c r="B2264" s="203" t="s">
        <v>2755</v>
      </c>
      <c r="C2264" s="202" t="s">
        <v>2756</v>
      </c>
      <c r="D2264" s="203" t="s">
        <v>7</v>
      </c>
      <c r="E2264" s="204" t="n">
        <v>3</v>
      </c>
      <c r="F2264" s="205" t="n">
        <v>5.53</v>
      </c>
      <c r="G2264" s="205" t="n">
        <v>16.59</v>
      </c>
    </row>
    <row r="2265" customFormat="false" ht="15" hidden="false" customHeight="false" outlineLevel="0" collapsed="false">
      <c r="A2265" s="193"/>
      <c r="B2265" s="194"/>
      <c r="C2265" s="193"/>
      <c r="D2265" s="193"/>
      <c r="E2265" s="195"/>
      <c r="F2265" s="196"/>
      <c r="G2265" s="196"/>
    </row>
    <row r="2266" customFormat="false" ht="15" hidden="false" customHeight="false" outlineLevel="0" collapsed="false">
      <c r="A2266" s="183" t="s">
        <v>2781</v>
      </c>
      <c r="B2266" s="184" t="s">
        <v>1028</v>
      </c>
      <c r="C2266" s="183" t="s">
        <v>1029</v>
      </c>
      <c r="D2266" s="184" t="s">
        <v>1030</v>
      </c>
      <c r="E2266" s="185" t="s">
        <v>1031</v>
      </c>
      <c r="F2266" s="197" t="s">
        <v>1032</v>
      </c>
      <c r="G2266" s="197" t="s">
        <v>1033</v>
      </c>
    </row>
    <row r="2267" customFormat="false" ht="15" hidden="false" customHeight="false" outlineLevel="0" collapsed="false">
      <c r="A2267" s="189" t="s">
        <v>1034</v>
      </c>
      <c r="B2267" s="190" t="s">
        <v>791</v>
      </c>
      <c r="C2267" s="189" t="s">
        <v>2782</v>
      </c>
      <c r="D2267" s="190" t="s">
        <v>7</v>
      </c>
      <c r="E2267" s="191" t="n">
        <v>1</v>
      </c>
      <c r="F2267" s="192" t="n">
        <v>149.2</v>
      </c>
      <c r="G2267" s="192" t="n">
        <v>149.2</v>
      </c>
    </row>
    <row r="2268" customFormat="false" ht="15" hidden="false" customHeight="false" outlineLevel="0" collapsed="false">
      <c r="A2268" s="198" t="s">
        <v>1040</v>
      </c>
      <c r="B2268" s="199" t="s">
        <v>2002</v>
      </c>
      <c r="C2268" s="198" t="s">
        <v>2003</v>
      </c>
      <c r="D2268" s="199" t="s">
        <v>25</v>
      </c>
      <c r="E2268" s="200" t="n">
        <v>0.5677</v>
      </c>
      <c r="F2268" s="201" t="n">
        <v>22.61</v>
      </c>
      <c r="G2268" s="201" t="n">
        <v>12.83</v>
      </c>
    </row>
    <row r="2269" customFormat="false" ht="15" hidden="false" customHeight="false" outlineLevel="0" collapsed="false">
      <c r="A2269" s="198" t="s">
        <v>1040</v>
      </c>
      <c r="B2269" s="199" t="s">
        <v>1971</v>
      </c>
      <c r="C2269" s="198" t="s">
        <v>1206</v>
      </c>
      <c r="D2269" s="199" t="s">
        <v>25</v>
      </c>
      <c r="E2269" s="200" t="n">
        <v>0.5677</v>
      </c>
      <c r="F2269" s="201" t="n">
        <v>18.25</v>
      </c>
      <c r="G2269" s="201" t="n">
        <v>10.36</v>
      </c>
    </row>
    <row r="2270" customFormat="false" ht="15" hidden="false" customHeight="false" outlineLevel="0" collapsed="false">
      <c r="A2270" s="202" t="s">
        <v>1043</v>
      </c>
      <c r="B2270" s="203" t="s">
        <v>2783</v>
      </c>
      <c r="C2270" s="202" t="s">
        <v>2784</v>
      </c>
      <c r="D2270" s="203" t="s">
        <v>7</v>
      </c>
      <c r="E2270" s="204" t="n">
        <v>1</v>
      </c>
      <c r="F2270" s="205" t="n">
        <v>119.89</v>
      </c>
      <c r="G2270" s="205" t="n">
        <v>119.89</v>
      </c>
    </row>
    <row r="2271" customFormat="false" ht="15" hidden="false" customHeight="false" outlineLevel="0" collapsed="false">
      <c r="A2271" s="202" t="s">
        <v>1043</v>
      </c>
      <c r="B2271" s="203" t="s">
        <v>2785</v>
      </c>
      <c r="C2271" s="202" t="s">
        <v>2786</v>
      </c>
      <c r="D2271" s="203" t="s">
        <v>7</v>
      </c>
      <c r="E2271" s="204" t="n">
        <v>3</v>
      </c>
      <c r="F2271" s="205" t="n">
        <v>2.04</v>
      </c>
      <c r="G2271" s="205" t="n">
        <v>6.12</v>
      </c>
    </row>
    <row r="2272" customFormat="false" ht="15" hidden="false" customHeight="false" outlineLevel="0" collapsed="false">
      <c r="A2272" s="193"/>
      <c r="B2272" s="194"/>
      <c r="C2272" s="193"/>
      <c r="D2272" s="193"/>
      <c r="E2272" s="195"/>
      <c r="F2272" s="196"/>
      <c r="G2272" s="196"/>
    </row>
    <row r="2273" customFormat="false" ht="15" hidden="false" customHeight="false" outlineLevel="0" collapsed="false">
      <c r="A2273" s="183" t="s">
        <v>2787</v>
      </c>
      <c r="B2273" s="184" t="s">
        <v>1028</v>
      </c>
      <c r="C2273" s="183" t="s">
        <v>1029</v>
      </c>
      <c r="D2273" s="184" t="s">
        <v>1030</v>
      </c>
      <c r="E2273" s="185" t="s">
        <v>1031</v>
      </c>
      <c r="F2273" s="197" t="s">
        <v>1032</v>
      </c>
      <c r="G2273" s="197" t="s">
        <v>1033</v>
      </c>
    </row>
    <row r="2274" customFormat="false" ht="15" hidden="false" customHeight="false" outlineLevel="0" collapsed="false">
      <c r="A2274" s="189" t="s">
        <v>1034</v>
      </c>
      <c r="B2274" s="190" t="s">
        <v>794</v>
      </c>
      <c r="C2274" s="189" t="s">
        <v>2788</v>
      </c>
      <c r="D2274" s="190" t="s">
        <v>7</v>
      </c>
      <c r="E2274" s="191" t="n">
        <v>1</v>
      </c>
      <c r="F2274" s="192" t="n">
        <v>131.99</v>
      </c>
      <c r="G2274" s="192" t="n">
        <v>131.99</v>
      </c>
    </row>
    <row r="2275" customFormat="false" ht="15" hidden="false" customHeight="false" outlineLevel="0" collapsed="false">
      <c r="A2275" s="198" t="s">
        <v>1040</v>
      </c>
      <c r="B2275" s="199" t="s">
        <v>2002</v>
      </c>
      <c r="C2275" s="198" t="s">
        <v>2003</v>
      </c>
      <c r="D2275" s="199" t="s">
        <v>25</v>
      </c>
      <c r="E2275" s="200" t="n">
        <v>0.1988</v>
      </c>
      <c r="F2275" s="201" t="n">
        <v>22.61</v>
      </c>
      <c r="G2275" s="201" t="n">
        <v>4.49</v>
      </c>
    </row>
    <row r="2276" customFormat="false" ht="15" hidden="false" customHeight="false" outlineLevel="0" collapsed="false">
      <c r="A2276" s="198" t="s">
        <v>1040</v>
      </c>
      <c r="B2276" s="199" t="s">
        <v>1971</v>
      </c>
      <c r="C2276" s="198" t="s">
        <v>1206</v>
      </c>
      <c r="D2276" s="199" t="s">
        <v>25</v>
      </c>
      <c r="E2276" s="200" t="n">
        <v>0.1988</v>
      </c>
      <c r="F2276" s="201" t="n">
        <v>18.25</v>
      </c>
      <c r="G2276" s="201" t="n">
        <v>3.62</v>
      </c>
    </row>
    <row r="2277" customFormat="false" ht="15" hidden="false" customHeight="false" outlineLevel="0" collapsed="false">
      <c r="A2277" s="202" t="s">
        <v>1043</v>
      </c>
      <c r="B2277" s="203" t="s">
        <v>2783</v>
      </c>
      <c r="C2277" s="202" t="s">
        <v>2784</v>
      </c>
      <c r="D2277" s="203" t="s">
        <v>7</v>
      </c>
      <c r="E2277" s="204" t="n">
        <v>1</v>
      </c>
      <c r="F2277" s="205" t="n">
        <v>119.89</v>
      </c>
      <c r="G2277" s="205" t="n">
        <v>119.89</v>
      </c>
    </row>
    <row r="2278" customFormat="false" ht="15" hidden="false" customHeight="false" outlineLevel="0" collapsed="false">
      <c r="A2278" s="202" t="s">
        <v>1043</v>
      </c>
      <c r="B2278" s="203" t="s">
        <v>2767</v>
      </c>
      <c r="C2278" s="202" t="s">
        <v>2768</v>
      </c>
      <c r="D2278" s="203" t="s">
        <v>7</v>
      </c>
      <c r="E2278" s="204" t="n">
        <v>3</v>
      </c>
      <c r="F2278" s="205" t="n">
        <v>1.33</v>
      </c>
      <c r="G2278" s="205" t="n">
        <v>3.99</v>
      </c>
    </row>
    <row r="2279" customFormat="false" ht="15" hidden="false" customHeight="false" outlineLevel="0" collapsed="false">
      <c r="A2279" s="193"/>
      <c r="B2279" s="194"/>
      <c r="C2279" s="193"/>
      <c r="D2279" s="193"/>
      <c r="E2279" s="195"/>
      <c r="F2279" s="196"/>
      <c r="G2279" s="196"/>
    </row>
    <row r="2280" customFormat="false" ht="15" hidden="false" customHeight="false" outlineLevel="0" collapsed="false">
      <c r="A2280" s="183" t="s">
        <v>2789</v>
      </c>
      <c r="B2280" s="184" t="s">
        <v>1028</v>
      </c>
      <c r="C2280" s="183" t="s">
        <v>1029</v>
      </c>
      <c r="D2280" s="184" t="s">
        <v>1030</v>
      </c>
      <c r="E2280" s="185" t="s">
        <v>1031</v>
      </c>
      <c r="F2280" s="197" t="s">
        <v>1032</v>
      </c>
      <c r="G2280" s="197" t="s">
        <v>1033</v>
      </c>
    </row>
    <row r="2281" customFormat="false" ht="15" hidden="false" customHeight="false" outlineLevel="0" collapsed="false">
      <c r="A2281" s="189" t="s">
        <v>1034</v>
      </c>
      <c r="B2281" s="190" t="s">
        <v>797</v>
      </c>
      <c r="C2281" s="189" t="s">
        <v>2790</v>
      </c>
      <c r="D2281" s="190" t="s">
        <v>7</v>
      </c>
      <c r="E2281" s="191" t="n">
        <v>1</v>
      </c>
      <c r="F2281" s="192" t="n">
        <v>108.48</v>
      </c>
      <c r="G2281" s="192" t="n">
        <v>108.48</v>
      </c>
    </row>
    <row r="2282" customFormat="false" ht="15" hidden="false" customHeight="false" outlineLevel="0" collapsed="false">
      <c r="A2282" s="198" t="s">
        <v>1040</v>
      </c>
      <c r="B2282" s="199" t="s">
        <v>2002</v>
      </c>
      <c r="C2282" s="198" t="s">
        <v>2003</v>
      </c>
      <c r="D2282" s="199" t="s">
        <v>25</v>
      </c>
      <c r="E2282" s="200" t="n">
        <v>0.1823</v>
      </c>
      <c r="F2282" s="201" t="n">
        <v>22.61</v>
      </c>
      <c r="G2282" s="201" t="n">
        <v>4.12</v>
      </c>
    </row>
    <row r="2283" customFormat="false" ht="15" hidden="false" customHeight="false" outlineLevel="0" collapsed="false">
      <c r="A2283" s="198" t="s">
        <v>1040</v>
      </c>
      <c r="B2283" s="199" t="s">
        <v>1971</v>
      </c>
      <c r="C2283" s="198" t="s">
        <v>1206</v>
      </c>
      <c r="D2283" s="199" t="s">
        <v>25</v>
      </c>
      <c r="E2283" s="200" t="n">
        <v>0.1823</v>
      </c>
      <c r="F2283" s="201" t="n">
        <v>18.25</v>
      </c>
      <c r="G2283" s="201" t="n">
        <v>3.32</v>
      </c>
    </row>
    <row r="2284" customFormat="false" ht="15" hidden="false" customHeight="false" outlineLevel="0" collapsed="false">
      <c r="A2284" s="202" t="s">
        <v>1043</v>
      </c>
      <c r="B2284" s="203" t="s">
        <v>2772</v>
      </c>
      <c r="C2284" s="202" t="s">
        <v>2773</v>
      </c>
      <c r="D2284" s="203" t="s">
        <v>7</v>
      </c>
      <c r="E2284" s="204" t="n">
        <v>1</v>
      </c>
      <c r="F2284" s="205" t="n">
        <v>97.86</v>
      </c>
      <c r="G2284" s="205" t="n">
        <v>97.86</v>
      </c>
    </row>
    <row r="2285" customFormat="false" ht="15" hidden="false" customHeight="false" outlineLevel="0" collapsed="false">
      <c r="A2285" s="202" t="s">
        <v>1043</v>
      </c>
      <c r="B2285" s="203" t="s">
        <v>2791</v>
      </c>
      <c r="C2285" s="202" t="s">
        <v>2792</v>
      </c>
      <c r="D2285" s="203" t="s">
        <v>7</v>
      </c>
      <c r="E2285" s="204" t="n">
        <v>2</v>
      </c>
      <c r="F2285" s="205" t="n">
        <v>1.59</v>
      </c>
      <c r="G2285" s="205" t="n">
        <v>3.18</v>
      </c>
    </row>
    <row r="2286" customFormat="false" ht="15" hidden="false" customHeight="false" outlineLevel="0" collapsed="false">
      <c r="A2286" s="193"/>
      <c r="B2286" s="194"/>
      <c r="C2286" s="193"/>
      <c r="D2286" s="193"/>
      <c r="E2286" s="195"/>
      <c r="F2286" s="196"/>
      <c r="G2286" s="196"/>
    </row>
    <row r="2287" customFormat="false" ht="15" hidden="false" customHeight="false" outlineLevel="0" collapsed="false">
      <c r="A2287" s="183" t="s">
        <v>2793</v>
      </c>
      <c r="B2287" s="184" t="s">
        <v>1028</v>
      </c>
      <c r="C2287" s="183" t="s">
        <v>1029</v>
      </c>
      <c r="D2287" s="184" t="s">
        <v>1030</v>
      </c>
      <c r="E2287" s="185" t="s">
        <v>1031</v>
      </c>
      <c r="F2287" s="197" t="s">
        <v>1032</v>
      </c>
      <c r="G2287" s="197" t="s">
        <v>1033</v>
      </c>
    </row>
    <row r="2288" customFormat="false" ht="15" hidden="false" customHeight="false" outlineLevel="0" collapsed="false">
      <c r="A2288" s="189" t="s">
        <v>1034</v>
      </c>
      <c r="B2288" s="190" t="s">
        <v>781</v>
      </c>
      <c r="C2288" s="189" t="s">
        <v>2775</v>
      </c>
      <c r="D2288" s="190" t="s">
        <v>7</v>
      </c>
      <c r="E2288" s="191" t="n">
        <v>1</v>
      </c>
      <c r="F2288" s="192" t="n">
        <v>105.92</v>
      </c>
      <c r="G2288" s="192" t="n">
        <v>105.92</v>
      </c>
    </row>
    <row r="2289" customFormat="false" ht="15" hidden="false" customHeight="false" outlineLevel="0" collapsed="false">
      <c r="A2289" s="198" t="s">
        <v>1040</v>
      </c>
      <c r="B2289" s="199" t="s">
        <v>2002</v>
      </c>
      <c r="C2289" s="198" t="s">
        <v>2003</v>
      </c>
      <c r="D2289" s="199" t="s">
        <v>25</v>
      </c>
      <c r="E2289" s="200" t="n">
        <v>0.1325</v>
      </c>
      <c r="F2289" s="201" t="n">
        <v>22.61</v>
      </c>
      <c r="G2289" s="201" t="n">
        <v>2.99</v>
      </c>
    </row>
    <row r="2290" customFormat="false" ht="15" hidden="false" customHeight="false" outlineLevel="0" collapsed="false">
      <c r="A2290" s="198" t="s">
        <v>1040</v>
      </c>
      <c r="B2290" s="199" t="s">
        <v>1971</v>
      </c>
      <c r="C2290" s="198" t="s">
        <v>1206</v>
      </c>
      <c r="D2290" s="199" t="s">
        <v>25</v>
      </c>
      <c r="E2290" s="200" t="n">
        <v>0.1325</v>
      </c>
      <c r="F2290" s="201" t="n">
        <v>18.25</v>
      </c>
      <c r="G2290" s="201" t="n">
        <v>2.41</v>
      </c>
    </row>
    <row r="2291" customFormat="false" ht="15" hidden="false" customHeight="false" outlineLevel="0" collapsed="false">
      <c r="A2291" s="202" t="s">
        <v>1043</v>
      </c>
      <c r="B2291" s="203" t="s">
        <v>2772</v>
      </c>
      <c r="C2291" s="202" t="s">
        <v>2773</v>
      </c>
      <c r="D2291" s="203" t="s">
        <v>7</v>
      </c>
      <c r="E2291" s="204" t="n">
        <v>1</v>
      </c>
      <c r="F2291" s="205" t="n">
        <v>97.86</v>
      </c>
      <c r="G2291" s="205" t="n">
        <v>97.86</v>
      </c>
    </row>
    <row r="2292" customFormat="false" ht="15" hidden="false" customHeight="false" outlineLevel="0" collapsed="false">
      <c r="A2292" s="202" t="s">
        <v>1043</v>
      </c>
      <c r="B2292" s="203" t="s">
        <v>2767</v>
      </c>
      <c r="C2292" s="202" t="s">
        <v>2768</v>
      </c>
      <c r="D2292" s="203" t="s">
        <v>7</v>
      </c>
      <c r="E2292" s="204" t="n">
        <v>2</v>
      </c>
      <c r="F2292" s="205" t="n">
        <v>1.33</v>
      </c>
      <c r="G2292" s="205" t="n">
        <v>2.66</v>
      </c>
    </row>
    <row r="2293" customFormat="false" ht="15" hidden="false" customHeight="false" outlineLevel="0" collapsed="false">
      <c r="A2293" s="193"/>
      <c r="B2293" s="194"/>
      <c r="C2293" s="193"/>
      <c r="D2293" s="193"/>
      <c r="E2293" s="195"/>
      <c r="F2293" s="196"/>
      <c r="G2293" s="196"/>
    </row>
    <row r="2294" customFormat="false" ht="15" hidden="false" customHeight="false" outlineLevel="0" collapsed="false">
      <c r="A2294" s="183" t="s">
        <v>2794</v>
      </c>
      <c r="B2294" s="184" t="s">
        <v>1028</v>
      </c>
      <c r="C2294" s="183" t="s">
        <v>1029</v>
      </c>
      <c r="D2294" s="184" t="s">
        <v>1030</v>
      </c>
      <c r="E2294" s="185" t="s">
        <v>1031</v>
      </c>
      <c r="F2294" s="197" t="s">
        <v>1032</v>
      </c>
      <c r="G2294" s="197" t="s">
        <v>1033</v>
      </c>
    </row>
    <row r="2295" customFormat="false" ht="15" hidden="false" customHeight="false" outlineLevel="0" collapsed="false">
      <c r="A2295" s="189" t="s">
        <v>1034</v>
      </c>
      <c r="B2295" s="190" t="s">
        <v>778</v>
      </c>
      <c r="C2295" s="189" t="s">
        <v>2771</v>
      </c>
      <c r="D2295" s="190" t="s">
        <v>7</v>
      </c>
      <c r="E2295" s="191" t="n">
        <v>1</v>
      </c>
      <c r="F2295" s="192" t="n">
        <v>105.92</v>
      </c>
      <c r="G2295" s="192" t="n">
        <v>105.92</v>
      </c>
    </row>
    <row r="2296" customFormat="false" ht="15" hidden="false" customHeight="false" outlineLevel="0" collapsed="false">
      <c r="A2296" s="198" t="s">
        <v>1040</v>
      </c>
      <c r="B2296" s="199" t="s">
        <v>2002</v>
      </c>
      <c r="C2296" s="198" t="s">
        <v>2003</v>
      </c>
      <c r="D2296" s="199" t="s">
        <v>25</v>
      </c>
      <c r="E2296" s="200" t="n">
        <v>0.1325</v>
      </c>
      <c r="F2296" s="201" t="n">
        <v>22.61</v>
      </c>
      <c r="G2296" s="201" t="n">
        <v>2.99</v>
      </c>
    </row>
    <row r="2297" customFormat="false" ht="15" hidden="false" customHeight="false" outlineLevel="0" collapsed="false">
      <c r="A2297" s="198" t="s">
        <v>1040</v>
      </c>
      <c r="B2297" s="199" t="s">
        <v>1971</v>
      </c>
      <c r="C2297" s="198" t="s">
        <v>1206</v>
      </c>
      <c r="D2297" s="199" t="s">
        <v>25</v>
      </c>
      <c r="E2297" s="200" t="n">
        <v>0.1325</v>
      </c>
      <c r="F2297" s="201" t="n">
        <v>18.25</v>
      </c>
      <c r="G2297" s="201" t="n">
        <v>2.41</v>
      </c>
    </row>
    <row r="2298" customFormat="false" ht="15" hidden="false" customHeight="false" outlineLevel="0" collapsed="false">
      <c r="A2298" s="202" t="s">
        <v>1043</v>
      </c>
      <c r="B2298" s="203" t="s">
        <v>2772</v>
      </c>
      <c r="C2298" s="202" t="s">
        <v>2773</v>
      </c>
      <c r="D2298" s="203" t="s">
        <v>7</v>
      </c>
      <c r="E2298" s="204" t="n">
        <v>1</v>
      </c>
      <c r="F2298" s="205" t="n">
        <v>97.86</v>
      </c>
      <c r="G2298" s="205" t="n">
        <v>97.86</v>
      </c>
    </row>
    <row r="2299" customFormat="false" ht="15" hidden="false" customHeight="false" outlineLevel="0" collapsed="false">
      <c r="A2299" s="202" t="s">
        <v>1043</v>
      </c>
      <c r="B2299" s="203" t="s">
        <v>2767</v>
      </c>
      <c r="C2299" s="202" t="s">
        <v>2768</v>
      </c>
      <c r="D2299" s="203" t="s">
        <v>7</v>
      </c>
      <c r="E2299" s="204" t="n">
        <v>2</v>
      </c>
      <c r="F2299" s="205" t="n">
        <v>1.33</v>
      </c>
      <c r="G2299" s="205" t="n">
        <v>2.66</v>
      </c>
    </row>
    <row r="2300" customFormat="false" ht="15" hidden="false" customHeight="false" outlineLevel="0" collapsed="false">
      <c r="A2300" s="193"/>
      <c r="B2300" s="194"/>
      <c r="C2300" s="193"/>
      <c r="D2300" s="193"/>
      <c r="E2300" s="195"/>
      <c r="F2300" s="196"/>
      <c r="G2300" s="196"/>
    </row>
    <row r="2301" customFormat="false" ht="15" hidden="false" customHeight="false" outlineLevel="0" collapsed="false">
      <c r="A2301" s="183" t="s">
        <v>2795</v>
      </c>
      <c r="B2301" s="184" t="s">
        <v>1028</v>
      </c>
      <c r="C2301" s="183" t="s">
        <v>1029</v>
      </c>
      <c r="D2301" s="184" t="s">
        <v>1030</v>
      </c>
      <c r="E2301" s="185" t="s">
        <v>1031</v>
      </c>
      <c r="F2301" s="197" t="s">
        <v>1032</v>
      </c>
      <c r="G2301" s="197" t="s">
        <v>1033</v>
      </c>
    </row>
    <row r="2302" customFormat="false" ht="15" hidden="false" customHeight="false" outlineLevel="0" collapsed="false">
      <c r="A2302" s="189" t="s">
        <v>1034</v>
      </c>
      <c r="B2302" s="190" t="s">
        <v>773</v>
      </c>
      <c r="C2302" s="189" t="s">
        <v>2764</v>
      </c>
      <c r="D2302" s="190" t="s">
        <v>7</v>
      </c>
      <c r="E2302" s="191" t="n">
        <v>1</v>
      </c>
      <c r="F2302" s="192" t="n">
        <v>21.09</v>
      </c>
      <c r="G2302" s="192" t="n">
        <v>21.09</v>
      </c>
    </row>
    <row r="2303" customFormat="false" ht="15" hidden="false" customHeight="false" outlineLevel="0" collapsed="false">
      <c r="A2303" s="198" t="s">
        <v>1040</v>
      </c>
      <c r="B2303" s="199" t="s">
        <v>2002</v>
      </c>
      <c r="C2303" s="198" t="s">
        <v>2003</v>
      </c>
      <c r="D2303" s="199" t="s">
        <v>25</v>
      </c>
      <c r="E2303" s="200" t="n">
        <v>0.0663</v>
      </c>
      <c r="F2303" s="201" t="n">
        <v>22.61</v>
      </c>
      <c r="G2303" s="201" t="n">
        <v>1.49</v>
      </c>
    </row>
    <row r="2304" customFormat="false" ht="15" hidden="false" customHeight="false" outlineLevel="0" collapsed="false">
      <c r="A2304" s="198" t="s">
        <v>1040</v>
      </c>
      <c r="B2304" s="199" t="s">
        <v>1971</v>
      </c>
      <c r="C2304" s="198" t="s">
        <v>1206</v>
      </c>
      <c r="D2304" s="199" t="s">
        <v>25</v>
      </c>
      <c r="E2304" s="200" t="n">
        <v>0.0663</v>
      </c>
      <c r="F2304" s="201" t="n">
        <v>18.25</v>
      </c>
      <c r="G2304" s="201" t="n">
        <v>1.2</v>
      </c>
    </row>
    <row r="2305" customFormat="false" ht="15" hidden="false" customHeight="false" outlineLevel="0" collapsed="false">
      <c r="A2305" s="202" t="s">
        <v>1043</v>
      </c>
      <c r="B2305" s="203" t="s">
        <v>2765</v>
      </c>
      <c r="C2305" s="202" t="s">
        <v>2766</v>
      </c>
      <c r="D2305" s="203" t="s">
        <v>7</v>
      </c>
      <c r="E2305" s="204" t="n">
        <v>1</v>
      </c>
      <c r="F2305" s="205" t="n">
        <v>17.07</v>
      </c>
      <c r="G2305" s="205" t="n">
        <v>17.07</v>
      </c>
    </row>
    <row r="2306" customFormat="false" ht="15" hidden="false" customHeight="false" outlineLevel="0" collapsed="false">
      <c r="A2306" s="202" t="s">
        <v>1043</v>
      </c>
      <c r="B2306" s="203" t="s">
        <v>2767</v>
      </c>
      <c r="C2306" s="202" t="s">
        <v>2768</v>
      </c>
      <c r="D2306" s="203" t="s">
        <v>7</v>
      </c>
      <c r="E2306" s="204" t="n">
        <v>1</v>
      </c>
      <c r="F2306" s="205" t="n">
        <v>1.33</v>
      </c>
      <c r="G2306" s="205" t="n">
        <v>1.33</v>
      </c>
    </row>
    <row r="2307" customFormat="false" ht="15" hidden="false" customHeight="false" outlineLevel="0" collapsed="false">
      <c r="A2307" s="193"/>
      <c r="B2307" s="194"/>
      <c r="C2307" s="193"/>
      <c r="D2307" s="193"/>
      <c r="E2307" s="195"/>
      <c r="F2307" s="196"/>
      <c r="G2307" s="196"/>
    </row>
    <row r="2308" customFormat="false" ht="15" hidden="false" customHeight="false" outlineLevel="0" collapsed="false">
      <c r="A2308" s="183" t="s">
        <v>2796</v>
      </c>
      <c r="B2308" s="184" t="s">
        <v>1028</v>
      </c>
      <c r="C2308" s="183" t="s">
        <v>1029</v>
      </c>
      <c r="D2308" s="184" t="s">
        <v>1030</v>
      </c>
      <c r="E2308" s="185" t="s">
        <v>1031</v>
      </c>
      <c r="F2308" s="197" t="s">
        <v>1032</v>
      </c>
      <c r="G2308" s="197" t="s">
        <v>1033</v>
      </c>
    </row>
    <row r="2309" customFormat="false" ht="15" hidden="false" customHeight="false" outlineLevel="0" collapsed="false">
      <c r="A2309" s="189" t="s">
        <v>1034</v>
      </c>
      <c r="B2309" s="190" t="s">
        <v>784</v>
      </c>
      <c r="C2309" s="189" t="s">
        <v>806</v>
      </c>
      <c r="D2309" s="190" t="s">
        <v>7</v>
      </c>
      <c r="E2309" s="191" t="n">
        <v>1</v>
      </c>
      <c r="F2309" s="192" t="n">
        <v>116.67</v>
      </c>
      <c r="G2309" s="192" t="n">
        <v>116.67</v>
      </c>
    </row>
    <row r="2310" customFormat="false" ht="15" hidden="false" customHeight="false" outlineLevel="0" collapsed="false">
      <c r="A2310" s="198" t="s">
        <v>1040</v>
      </c>
      <c r="B2310" s="199" t="s">
        <v>1203</v>
      </c>
      <c r="C2310" s="198" t="s">
        <v>1204</v>
      </c>
      <c r="D2310" s="199" t="s">
        <v>1192</v>
      </c>
      <c r="E2310" s="200" t="n">
        <v>0.2933333</v>
      </c>
      <c r="F2310" s="201" t="n">
        <v>22.68</v>
      </c>
      <c r="G2310" s="201" t="n">
        <v>6.65</v>
      </c>
    </row>
    <row r="2311" customFormat="false" ht="15" hidden="false" customHeight="false" outlineLevel="0" collapsed="false">
      <c r="A2311" s="198" t="s">
        <v>1040</v>
      </c>
      <c r="B2311" s="199" t="s">
        <v>1205</v>
      </c>
      <c r="C2311" s="198" t="s">
        <v>1206</v>
      </c>
      <c r="D2311" s="199" t="s">
        <v>1192</v>
      </c>
      <c r="E2311" s="200" t="n">
        <v>0.2933333</v>
      </c>
      <c r="F2311" s="201" t="n">
        <v>18.32</v>
      </c>
      <c r="G2311" s="201" t="n">
        <v>5.37</v>
      </c>
    </row>
    <row r="2312" customFormat="false" ht="15" hidden="false" customHeight="false" outlineLevel="0" collapsed="false">
      <c r="A2312" s="202" t="s">
        <v>1043</v>
      </c>
      <c r="B2312" s="203" t="s">
        <v>2777</v>
      </c>
      <c r="C2312" s="202" t="s">
        <v>2778</v>
      </c>
      <c r="D2312" s="203" t="s">
        <v>1199</v>
      </c>
      <c r="E2312" s="204" t="n">
        <v>1</v>
      </c>
      <c r="F2312" s="205" t="n">
        <v>104.65</v>
      </c>
      <c r="G2312" s="205" t="n">
        <v>104.65</v>
      </c>
    </row>
    <row r="2313" customFormat="false" ht="15" hidden="false" customHeight="false" outlineLevel="0" collapsed="false">
      <c r="A2313" s="193"/>
      <c r="B2313" s="194"/>
      <c r="C2313" s="193"/>
      <c r="D2313" s="193"/>
      <c r="E2313" s="195"/>
      <c r="F2313" s="196"/>
      <c r="G2313" s="196"/>
    </row>
    <row r="2314" customFormat="false" ht="15" hidden="false" customHeight="false" outlineLevel="0" collapsed="false">
      <c r="A2314" s="183" t="s">
        <v>2797</v>
      </c>
      <c r="B2314" s="184" t="s">
        <v>1028</v>
      </c>
      <c r="C2314" s="183" t="s">
        <v>1029</v>
      </c>
      <c r="D2314" s="184" t="s">
        <v>1030</v>
      </c>
      <c r="E2314" s="185" t="s">
        <v>1031</v>
      </c>
      <c r="F2314" s="197" t="s">
        <v>1032</v>
      </c>
      <c r="G2314" s="197" t="s">
        <v>1033</v>
      </c>
    </row>
    <row r="2315" customFormat="false" ht="15" hidden="false" customHeight="false" outlineLevel="0" collapsed="false">
      <c r="A2315" s="189" t="s">
        <v>1034</v>
      </c>
      <c r="B2315" s="190" t="s">
        <v>808</v>
      </c>
      <c r="C2315" s="189" t="s">
        <v>809</v>
      </c>
      <c r="D2315" s="190" t="s">
        <v>7</v>
      </c>
      <c r="E2315" s="191" t="n">
        <v>1</v>
      </c>
      <c r="F2315" s="192" t="n">
        <v>134.27</v>
      </c>
      <c r="G2315" s="192" t="n">
        <v>134.27</v>
      </c>
    </row>
    <row r="2316" customFormat="false" ht="15" hidden="false" customHeight="false" outlineLevel="0" collapsed="false">
      <c r="A2316" s="198" t="s">
        <v>1040</v>
      </c>
      <c r="B2316" s="199" t="s">
        <v>2002</v>
      </c>
      <c r="C2316" s="198" t="s">
        <v>2003</v>
      </c>
      <c r="D2316" s="199" t="s">
        <v>25</v>
      </c>
      <c r="E2316" s="200" t="n">
        <v>0.16</v>
      </c>
      <c r="F2316" s="201" t="n">
        <v>18.25</v>
      </c>
      <c r="G2316" s="201" t="n">
        <v>2.92</v>
      </c>
    </row>
    <row r="2317" customFormat="false" ht="15" hidden="false" customHeight="false" outlineLevel="0" collapsed="false">
      <c r="A2317" s="198" t="s">
        <v>1040</v>
      </c>
      <c r="B2317" s="199" t="s">
        <v>1971</v>
      </c>
      <c r="C2317" s="198" t="s">
        <v>1206</v>
      </c>
      <c r="D2317" s="199" t="s">
        <v>25</v>
      </c>
      <c r="E2317" s="200" t="n">
        <v>0.16</v>
      </c>
      <c r="F2317" s="201" t="n">
        <v>22.61</v>
      </c>
      <c r="G2317" s="201" t="n">
        <v>3.61</v>
      </c>
    </row>
    <row r="2318" customFormat="false" ht="15" hidden="false" customHeight="false" outlineLevel="0" collapsed="false">
      <c r="A2318" s="202" t="s">
        <v>1043</v>
      </c>
      <c r="B2318" s="203" t="s">
        <v>2798</v>
      </c>
      <c r="C2318" s="202" t="s">
        <v>2799</v>
      </c>
      <c r="D2318" s="203" t="s">
        <v>7</v>
      </c>
      <c r="E2318" s="204" t="n">
        <v>1</v>
      </c>
      <c r="F2318" s="205" t="n">
        <v>127.74</v>
      </c>
      <c r="G2318" s="205" t="n">
        <v>127.74</v>
      </c>
    </row>
    <row r="2319" customFormat="false" ht="15" hidden="false" customHeight="false" outlineLevel="0" collapsed="false">
      <c r="A2319" s="193"/>
      <c r="B2319" s="194"/>
      <c r="C2319" s="193"/>
      <c r="D2319" s="193"/>
      <c r="E2319" s="195"/>
      <c r="F2319" s="196"/>
      <c r="G2319" s="196"/>
    </row>
    <row r="2320" customFormat="false" ht="15" hidden="false" customHeight="false" outlineLevel="0" collapsed="false">
      <c r="A2320" s="183" t="s">
        <v>2800</v>
      </c>
      <c r="B2320" s="184" t="s">
        <v>1028</v>
      </c>
      <c r="C2320" s="183" t="s">
        <v>1029</v>
      </c>
      <c r="D2320" s="184" t="s">
        <v>1030</v>
      </c>
      <c r="E2320" s="185" t="s">
        <v>1031</v>
      </c>
      <c r="F2320" s="197" t="s">
        <v>1032</v>
      </c>
      <c r="G2320" s="197" t="s">
        <v>1033</v>
      </c>
    </row>
    <row r="2321" customFormat="false" ht="15" hidden="false" customHeight="false" outlineLevel="0" collapsed="false">
      <c r="A2321" s="189" t="s">
        <v>1034</v>
      </c>
      <c r="B2321" s="190" t="s">
        <v>2801</v>
      </c>
      <c r="C2321" s="189" t="s">
        <v>2802</v>
      </c>
      <c r="D2321" s="190" t="s">
        <v>152</v>
      </c>
      <c r="E2321" s="191" t="n">
        <v>1</v>
      </c>
      <c r="F2321" s="192" t="n">
        <v>23.08</v>
      </c>
      <c r="G2321" s="192" t="n">
        <v>23.08</v>
      </c>
    </row>
    <row r="2322" customFormat="false" ht="15" hidden="false" customHeight="false" outlineLevel="0" collapsed="false">
      <c r="A2322" s="198" t="s">
        <v>1040</v>
      </c>
      <c r="B2322" s="199" t="s">
        <v>2002</v>
      </c>
      <c r="C2322" s="198" t="s">
        <v>2003</v>
      </c>
      <c r="D2322" s="199" t="s">
        <v>25</v>
      </c>
      <c r="E2322" s="200" t="n">
        <v>0.0119</v>
      </c>
      <c r="F2322" s="201" t="n">
        <v>22.61</v>
      </c>
      <c r="G2322" s="201" t="n">
        <v>0.26</v>
      </c>
    </row>
    <row r="2323" customFormat="false" ht="15" hidden="false" customHeight="false" outlineLevel="0" collapsed="false">
      <c r="A2323" s="198" t="s">
        <v>1040</v>
      </c>
      <c r="B2323" s="199" t="s">
        <v>1971</v>
      </c>
      <c r="C2323" s="198" t="s">
        <v>1206</v>
      </c>
      <c r="D2323" s="199" t="s">
        <v>25</v>
      </c>
      <c r="E2323" s="200" t="n">
        <v>0.0119</v>
      </c>
      <c r="F2323" s="201" t="n">
        <v>18.25</v>
      </c>
      <c r="G2323" s="201" t="n">
        <v>0.21</v>
      </c>
    </row>
    <row r="2324" customFormat="false" ht="15" hidden="false" customHeight="false" outlineLevel="0" collapsed="false">
      <c r="A2324" s="202" t="s">
        <v>1043</v>
      </c>
      <c r="B2324" s="203" t="s">
        <v>2803</v>
      </c>
      <c r="C2324" s="202" t="s">
        <v>2804</v>
      </c>
      <c r="D2324" s="203" t="s">
        <v>152</v>
      </c>
      <c r="E2324" s="204" t="n">
        <v>1.027</v>
      </c>
      <c r="F2324" s="205" t="n">
        <v>21.99</v>
      </c>
      <c r="G2324" s="205" t="n">
        <v>22.58</v>
      </c>
    </row>
    <row r="2325" customFormat="false" ht="15" hidden="false" customHeight="false" outlineLevel="0" collapsed="false">
      <c r="A2325" s="202" t="s">
        <v>1043</v>
      </c>
      <c r="B2325" s="203" t="s">
        <v>2729</v>
      </c>
      <c r="C2325" s="202" t="s">
        <v>2730</v>
      </c>
      <c r="D2325" s="203" t="s">
        <v>7</v>
      </c>
      <c r="E2325" s="204" t="n">
        <v>0.01</v>
      </c>
      <c r="F2325" s="205" t="n">
        <v>3.47</v>
      </c>
      <c r="G2325" s="205" t="n">
        <v>0.03</v>
      </c>
    </row>
    <row r="2326" customFormat="false" ht="15" hidden="false" customHeight="false" outlineLevel="0" collapsed="false">
      <c r="A2326" s="193"/>
      <c r="B2326" s="194"/>
      <c r="C2326" s="193"/>
      <c r="D2326" s="193"/>
      <c r="E2326" s="195"/>
      <c r="F2326" s="196"/>
      <c r="G2326" s="196"/>
    </row>
    <row r="2327" customFormat="false" ht="15" hidden="false" customHeight="false" outlineLevel="0" collapsed="false">
      <c r="A2327" s="183" t="s">
        <v>2805</v>
      </c>
      <c r="B2327" s="184" t="s">
        <v>1028</v>
      </c>
      <c r="C2327" s="183" t="s">
        <v>1029</v>
      </c>
      <c r="D2327" s="184" t="s">
        <v>1030</v>
      </c>
      <c r="E2327" s="185" t="s">
        <v>1031</v>
      </c>
      <c r="F2327" s="197" t="s">
        <v>1032</v>
      </c>
      <c r="G2327" s="197" t="s">
        <v>1033</v>
      </c>
    </row>
    <row r="2328" customFormat="false" ht="15" hidden="false" customHeight="false" outlineLevel="0" collapsed="false">
      <c r="A2328" s="189" t="s">
        <v>1034</v>
      </c>
      <c r="B2328" s="190" t="s">
        <v>814</v>
      </c>
      <c r="C2328" s="189" t="s">
        <v>2806</v>
      </c>
      <c r="D2328" s="190" t="s">
        <v>152</v>
      </c>
      <c r="E2328" s="191" t="n">
        <v>1</v>
      </c>
      <c r="F2328" s="192" t="n">
        <v>14.61</v>
      </c>
      <c r="G2328" s="192" t="n">
        <v>14.61</v>
      </c>
    </row>
    <row r="2329" customFormat="false" ht="15" hidden="false" customHeight="false" outlineLevel="0" collapsed="false">
      <c r="A2329" s="198" t="s">
        <v>1040</v>
      </c>
      <c r="B2329" s="199" t="s">
        <v>2002</v>
      </c>
      <c r="C2329" s="198" t="s">
        <v>2003</v>
      </c>
      <c r="D2329" s="199" t="s">
        <v>25</v>
      </c>
      <c r="E2329" s="200" t="n">
        <v>0.013</v>
      </c>
      <c r="F2329" s="201" t="n">
        <v>22.61</v>
      </c>
      <c r="G2329" s="201" t="n">
        <v>0.29</v>
      </c>
    </row>
    <row r="2330" customFormat="false" ht="15" hidden="false" customHeight="false" outlineLevel="0" collapsed="false">
      <c r="A2330" s="198" t="s">
        <v>1040</v>
      </c>
      <c r="B2330" s="199" t="s">
        <v>1971</v>
      </c>
      <c r="C2330" s="198" t="s">
        <v>1206</v>
      </c>
      <c r="D2330" s="199" t="s">
        <v>25</v>
      </c>
      <c r="E2330" s="200" t="n">
        <v>0.013</v>
      </c>
      <c r="F2330" s="201" t="n">
        <v>18.25</v>
      </c>
      <c r="G2330" s="201" t="n">
        <v>0.23</v>
      </c>
    </row>
    <row r="2331" customFormat="false" ht="15" hidden="false" customHeight="false" outlineLevel="0" collapsed="false">
      <c r="A2331" s="202" t="s">
        <v>1043</v>
      </c>
      <c r="B2331" s="203" t="s">
        <v>2807</v>
      </c>
      <c r="C2331" s="202" t="s">
        <v>2808</v>
      </c>
      <c r="D2331" s="203" t="s">
        <v>152</v>
      </c>
      <c r="E2331" s="204" t="n">
        <v>1.027</v>
      </c>
      <c r="F2331" s="205" t="n">
        <v>13.7</v>
      </c>
      <c r="G2331" s="205" t="n">
        <v>14.06</v>
      </c>
    </row>
    <row r="2332" customFormat="false" ht="15" hidden="false" customHeight="false" outlineLevel="0" collapsed="false">
      <c r="A2332" s="202" t="s">
        <v>1043</v>
      </c>
      <c r="B2332" s="203" t="s">
        <v>2729</v>
      </c>
      <c r="C2332" s="202" t="s">
        <v>2730</v>
      </c>
      <c r="D2332" s="203" t="s">
        <v>7</v>
      </c>
      <c r="E2332" s="204" t="n">
        <v>0.01</v>
      </c>
      <c r="F2332" s="205" t="n">
        <v>3.47</v>
      </c>
      <c r="G2332" s="205" t="n">
        <v>0.03</v>
      </c>
    </row>
    <row r="2333" customFormat="false" ht="15" hidden="false" customHeight="false" outlineLevel="0" collapsed="false">
      <c r="A2333" s="193"/>
      <c r="B2333" s="194"/>
      <c r="C2333" s="193"/>
      <c r="D2333" s="193"/>
      <c r="E2333" s="195"/>
      <c r="F2333" s="196"/>
      <c r="G2333" s="196"/>
    </row>
    <row r="2334" customFormat="false" ht="15" hidden="false" customHeight="false" outlineLevel="0" collapsed="false">
      <c r="A2334" s="183" t="s">
        <v>2809</v>
      </c>
      <c r="B2334" s="184" t="s">
        <v>1028</v>
      </c>
      <c r="C2334" s="183" t="s">
        <v>1029</v>
      </c>
      <c r="D2334" s="184" t="s">
        <v>1030</v>
      </c>
      <c r="E2334" s="185" t="s">
        <v>1031</v>
      </c>
      <c r="F2334" s="197" t="s">
        <v>1032</v>
      </c>
      <c r="G2334" s="197" t="s">
        <v>1033</v>
      </c>
    </row>
    <row r="2335" customFormat="false" ht="15" hidden="false" customHeight="false" outlineLevel="0" collapsed="false">
      <c r="A2335" s="189" t="s">
        <v>1034</v>
      </c>
      <c r="B2335" s="190" t="s">
        <v>2810</v>
      </c>
      <c r="C2335" s="189" t="s">
        <v>2811</v>
      </c>
      <c r="D2335" s="190" t="s">
        <v>152</v>
      </c>
      <c r="E2335" s="191" t="n">
        <v>1</v>
      </c>
      <c r="F2335" s="192" t="n">
        <v>48.6</v>
      </c>
      <c r="G2335" s="192" t="n">
        <v>48.6</v>
      </c>
    </row>
    <row r="2336" customFormat="false" ht="15" hidden="false" customHeight="false" outlineLevel="0" collapsed="false">
      <c r="A2336" s="198" t="s">
        <v>1040</v>
      </c>
      <c r="B2336" s="199" t="s">
        <v>2002</v>
      </c>
      <c r="C2336" s="198" t="s">
        <v>2003</v>
      </c>
      <c r="D2336" s="199" t="s">
        <v>25</v>
      </c>
      <c r="E2336" s="200" t="n">
        <v>0.087</v>
      </c>
      <c r="F2336" s="201" t="n">
        <v>18.25</v>
      </c>
      <c r="G2336" s="201" t="n">
        <v>1.58</v>
      </c>
    </row>
    <row r="2337" customFormat="false" ht="15" hidden="false" customHeight="false" outlineLevel="0" collapsed="false">
      <c r="A2337" s="198" t="s">
        <v>1040</v>
      </c>
      <c r="B2337" s="199" t="s">
        <v>1971</v>
      </c>
      <c r="C2337" s="198" t="s">
        <v>1206</v>
      </c>
      <c r="D2337" s="199" t="s">
        <v>25</v>
      </c>
      <c r="E2337" s="200" t="n">
        <v>0.087</v>
      </c>
      <c r="F2337" s="201" t="n">
        <v>22.61</v>
      </c>
      <c r="G2337" s="201" t="n">
        <v>1.96</v>
      </c>
    </row>
    <row r="2338" customFormat="false" ht="15" hidden="false" customHeight="false" outlineLevel="0" collapsed="false">
      <c r="A2338" s="202" t="s">
        <v>1043</v>
      </c>
      <c r="B2338" s="203" t="s">
        <v>2729</v>
      </c>
      <c r="C2338" s="202" t="s">
        <v>2730</v>
      </c>
      <c r="D2338" s="203" t="s">
        <v>7</v>
      </c>
      <c r="E2338" s="204" t="n">
        <v>0.009</v>
      </c>
      <c r="F2338" s="205" t="n">
        <v>3.47</v>
      </c>
      <c r="G2338" s="205" t="n">
        <v>0.03</v>
      </c>
    </row>
    <row r="2339" customFormat="false" ht="15" hidden="false" customHeight="false" outlineLevel="0" collapsed="false">
      <c r="A2339" s="202" t="s">
        <v>1043</v>
      </c>
      <c r="B2339" s="203" t="s">
        <v>2812</v>
      </c>
      <c r="C2339" s="202" t="s">
        <v>2813</v>
      </c>
      <c r="D2339" s="203" t="s">
        <v>152</v>
      </c>
      <c r="E2339" s="204" t="n">
        <v>1.015</v>
      </c>
      <c r="F2339" s="205" t="n">
        <v>44.37</v>
      </c>
      <c r="G2339" s="205" t="n">
        <v>45.03</v>
      </c>
    </row>
    <row r="2340" customFormat="false" ht="15" hidden="false" customHeight="false" outlineLevel="0" collapsed="false">
      <c r="A2340" s="193"/>
      <c r="B2340" s="194"/>
      <c r="C2340" s="193"/>
      <c r="D2340" s="193"/>
      <c r="E2340" s="195"/>
      <c r="F2340" s="196"/>
      <c r="G2340" s="196"/>
    </row>
    <row r="2341" customFormat="false" ht="15" hidden="false" customHeight="false" outlineLevel="0" collapsed="false">
      <c r="A2341" s="183" t="s">
        <v>2814</v>
      </c>
      <c r="B2341" s="184" t="s">
        <v>1028</v>
      </c>
      <c r="C2341" s="183" t="s">
        <v>1029</v>
      </c>
      <c r="D2341" s="184" t="s">
        <v>1030</v>
      </c>
      <c r="E2341" s="185" t="s">
        <v>1031</v>
      </c>
      <c r="F2341" s="197" t="s">
        <v>1032</v>
      </c>
      <c r="G2341" s="197" t="s">
        <v>1033</v>
      </c>
    </row>
    <row r="2342" customFormat="false" ht="15" hidden="false" customHeight="false" outlineLevel="0" collapsed="false">
      <c r="A2342" s="189" t="s">
        <v>1034</v>
      </c>
      <c r="B2342" s="190" t="s">
        <v>2801</v>
      </c>
      <c r="C2342" s="189" t="s">
        <v>2802</v>
      </c>
      <c r="D2342" s="190" t="s">
        <v>152</v>
      </c>
      <c r="E2342" s="191" t="n">
        <v>1</v>
      </c>
      <c r="F2342" s="192" t="n">
        <v>23.08</v>
      </c>
      <c r="G2342" s="192" t="n">
        <v>23.08</v>
      </c>
    </row>
    <row r="2343" customFormat="false" ht="15" hidden="false" customHeight="false" outlineLevel="0" collapsed="false">
      <c r="A2343" s="198" t="s">
        <v>1040</v>
      </c>
      <c r="B2343" s="199" t="s">
        <v>2002</v>
      </c>
      <c r="C2343" s="198" t="s">
        <v>2003</v>
      </c>
      <c r="D2343" s="199" t="s">
        <v>25</v>
      </c>
      <c r="E2343" s="200" t="n">
        <v>0.0119</v>
      </c>
      <c r="F2343" s="201" t="n">
        <v>22.61</v>
      </c>
      <c r="G2343" s="201" t="n">
        <v>0.26</v>
      </c>
    </row>
    <row r="2344" customFormat="false" ht="15" hidden="false" customHeight="false" outlineLevel="0" collapsed="false">
      <c r="A2344" s="198" t="s">
        <v>1040</v>
      </c>
      <c r="B2344" s="199" t="s">
        <v>1971</v>
      </c>
      <c r="C2344" s="198" t="s">
        <v>1206</v>
      </c>
      <c r="D2344" s="199" t="s">
        <v>25</v>
      </c>
      <c r="E2344" s="200" t="n">
        <v>0.0119</v>
      </c>
      <c r="F2344" s="201" t="n">
        <v>18.25</v>
      </c>
      <c r="G2344" s="201" t="n">
        <v>0.21</v>
      </c>
    </row>
    <row r="2345" customFormat="false" ht="15" hidden="false" customHeight="false" outlineLevel="0" collapsed="false">
      <c r="A2345" s="202" t="s">
        <v>1043</v>
      </c>
      <c r="B2345" s="203" t="s">
        <v>2803</v>
      </c>
      <c r="C2345" s="202" t="s">
        <v>2804</v>
      </c>
      <c r="D2345" s="203" t="s">
        <v>152</v>
      </c>
      <c r="E2345" s="204" t="n">
        <v>1.027</v>
      </c>
      <c r="F2345" s="205" t="n">
        <v>21.99</v>
      </c>
      <c r="G2345" s="205" t="n">
        <v>22.58</v>
      </c>
    </row>
    <row r="2346" customFormat="false" ht="15" hidden="false" customHeight="false" outlineLevel="0" collapsed="false">
      <c r="A2346" s="202" t="s">
        <v>1043</v>
      </c>
      <c r="B2346" s="203" t="s">
        <v>2729</v>
      </c>
      <c r="C2346" s="202" t="s">
        <v>2730</v>
      </c>
      <c r="D2346" s="203" t="s">
        <v>7</v>
      </c>
      <c r="E2346" s="204" t="n">
        <v>0.01</v>
      </c>
      <c r="F2346" s="205" t="n">
        <v>3.47</v>
      </c>
      <c r="G2346" s="205" t="n">
        <v>0.03</v>
      </c>
    </row>
    <row r="2347" customFormat="false" ht="15" hidden="false" customHeight="false" outlineLevel="0" collapsed="false">
      <c r="A2347" s="193"/>
      <c r="B2347" s="194"/>
      <c r="C2347" s="193"/>
      <c r="D2347" s="193"/>
      <c r="E2347" s="195"/>
      <c r="F2347" s="196"/>
      <c r="G2347" s="196"/>
    </row>
    <row r="2348" customFormat="false" ht="15" hidden="false" customHeight="false" outlineLevel="0" collapsed="false">
      <c r="A2348" s="183" t="s">
        <v>2815</v>
      </c>
      <c r="B2348" s="184" t="s">
        <v>1028</v>
      </c>
      <c r="C2348" s="183" t="s">
        <v>1029</v>
      </c>
      <c r="D2348" s="184" t="s">
        <v>1030</v>
      </c>
      <c r="E2348" s="185" t="s">
        <v>1031</v>
      </c>
      <c r="F2348" s="197" t="s">
        <v>1032</v>
      </c>
      <c r="G2348" s="197" t="s">
        <v>1033</v>
      </c>
    </row>
    <row r="2349" customFormat="false" ht="15" hidden="false" customHeight="false" outlineLevel="0" collapsed="false">
      <c r="A2349" s="189" t="s">
        <v>1034</v>
      </c>
      <c r="B2349" s="190" t="s">
        <v>824</v>
      </c>
      <c r="C2349" s="189" t="s">
        <v>825</v>
      </c>
      <c r="D2349" s="190" t="s">
        <v>152</v>
      </c>
      <c r="E2349" s="191" t="n">
        <v>1</v>
      </c>
      <c r="F2349" s="192" t="n">
        <v>64.77</v>
      </c>
      <c r="G2349" s="192" t="n">
        <v>64.77</v>
      </c>
    </row>
    <row r="2350" customFormat="false" ht="15" hidden="false" customHeight="false" outlineLevel="0" collapsed="false">
      <c r="A2350" s="198" t="s">
        <v>1040</v>
      </c>
      <c r="B2350" s="199" t="s">
        <v>1203</v>
      </c>
      <c r="C2350" s="198" t="s">
        <v>1204</v>
      </c>
      <c r="D2350" s="199" t="s">
        <v>1192</v>
      </c>
      <c r="E2350" s="200" t="n">
        <v>0.433925</v>
      </c>
      <c r="F2350" s="201" t="n">
        <v>10.93</v>
      </c>
      <c r="G2350" s="201" t="n">
        <v>10.93</v>
      </c>
    </row>
    <row r="2351" customFormat="false" ht="15" hidden="false" customHeight="false" outlineLevel="0" collapsed="false">
      <c r="A2351" s="198" t="s">
        <v>1040</v>
      </c>
      <c r="B2351" s="199" t="s">
        <v>1205</v>
      </c>
      <c r="C2351" s="198" t="s">
        <v>1206</v>
      </c>
      <c r="D2351" s="199" t="s">
        <v>1192</v>
      </c>
      <c r="E2351" s="200" t="n">
        <v>0.433925</v>
      </c>
      <c r="F2351" s="201" t="n">
        <v>18.32</v>
      </c>
      <c r="G2351" s="201" t="n">
        <v>7.94</v>
      </c>
    </row>
    <row r="2352" customFormat="false" ht="15" hidden="false" customHeight="false" outlineLevel="0" collapsed="false">
      <c r="A2352" s="198" t="s">
        <v>1040</v>
      </c>
      <c r="B2352" s="199" t="s">
        <v>2816</v>
      </c>
      <c r="C2352" s="198" t="s">
        <v>2817</v>
      </c>
      <c r="D2352" s="199" t="s">
        <v>152</v>
      </c>
      <c r="E2352" s="200" t="n">
        <v>1</v>
      </c>
      <c r="F2352" s="201" t="n">
        <v>22.68</v>
      </c>
      <c r="G2352" s="201" t="n">
        <v>9.84</v>
      </c>
    </row>
    <row r="2353" customFormat="false" ht="15" hidden="false" customHeight="false" outlineLevel="0" collapsed="false">
      <c r="A2353" s="202" t="s">
        <v>1043</v>
      </c>
      <c r="B2353" s="203" t="s">
        <v>2818</v>
      </c>
      <c r="C2353" s="202" t="s">
        <v>2819</v>
      </c>
      <c r="D2353" s="203" t="s">
        <v>1199</v>
      </c>
      <c r="E2353" s="204" t="n">
        <v>1.3333333</v>
      </c>
      <c r="F2353" s="205" t="n">
        <v>0.08</v>
      </c>
      <c r="G2353" s="205" t="n">
        <v>0.1</v>
      </c>
    </row>
    <row r="2354" customFormat="false" ht="15" hidden="false" customHeight="false" outlineLevel="0" collapsed="false">
      <c r="A2354" s="202" t="s">
        <v>1043</v>
      </c>
      <c r="B2354" s="203" t="s">
        <v>2820</v>
      </c>
      <c r="C2354" s="202" t="s">
        <v>2821</v>
      </c>
      <c r="D2354" s="203" t="s">
        <v>1199</v>
      </c>
      <c r="E2354" s="204" t="n">
        <v>1.3333333</v>
      </c>
      <c r="F2354" s="205" t="n">
        <v>0.22</v>
      </c>
      <c r="G2354" s="205" t="n">
        <v>0.29</v>
      </c>
    </row>
    <row r="2355" customFormat="false" ht="15" hidden="false" customHeight="false" outlineLevel="0" collapsed="false">
      <c r="A2355" s="202" t="s">
        <v>1043</v>
      </c>
      <c r="B2355" s="203" t="s">
        <v>2822</v>
      </c>
      <c r="C2355" s="202" t="s">
        <v>2823</v>
      </c>
      <c r="D2355" s="203" t="s">
        <v>1483</v>
      </c>
      <c r="E2355" s="204" t="n">
        <v>1.2</v>
      </c>
      <c r="F2355" s="205" t="n">
        <v>0.11</v>
      </c>
      <c r="G2355" s="205" t="n">
        <v>0.14</v>
      </c>
    </row>
    <row r="2356" customFormat="false" ht="15" hidden="false" customHeight="false" outlineLevel="0" collapsed="false">
      <c r="A2356" s="202" t="s">
        <v>1043</v>
      </c>
      <c r="B2356" s="203" t="s">
        <v>2824</v>
      </c>
      <c r="C2356" s="202" t="s">
        <v>2825</v>
      </c>
      <c r="D2356" s="203" t="s">
        <v>1199</v>
      </c>
      <c r="E2356" s="204" t="n">
        <v>1.3333333</v>
      </c>
      <c r="F2356" s="205" t="n">
        <v>7.73</v>
      </c>
      <c r="G2356" s="205" t="n">
        <v>9.27</v>
      </c>
    </row>
    <row r="2357" customFormat="false" ht="15" hidden="false" customHeight="false" outlineLevel="0" collapsed="false">
      <c r="A2357" s="202" t="s">
        <v>1043</v>
      </c>
      <c r="B2357" s="203" t="s">
        <v>2826</v>
      </c>
      <c r="C2357" s="202" t="s">
        <v>2827</v>
      </c>
      <c r="D2357" s="203" t="s">
        <v>1199</v>
      </c>
      <c r="E2357" s="204" t="n">
        <v>0.3333333</v>
      </c>
      <c r="F2357" s="205" t="n">
        <v>1.76</v>
      </c>
      <c r="G2357" s="205" t="n">
        <v>0.58</v>
      </c>
    </row>
    <row r="2358" customFormat="false" ht="15" hidden="false" customHeight="false" outlineLevel="0" collapsed="false">
      <c r="A2358" s="202" t="s">
        <v>1043</v>
      </c>
      <c r="B2358" s="203" t="s">
        <v>2828</v>
      </c>
      <c r="C2358" s="202" t="s">
        <v>2829</v>
      </c>
      <c r="D2358" s="203" t="s">
        <v>1483</v>
      </c>
      <c r="E2358" s="204" t="n">
        <v>1.2</v>
      </c>
      <c r="F2358" s="205" t="n">
        <v>21.4</v>
      </c>
      <c r="G2358" s="205" t="n">
        <v>25.68</v>
      </c>
    </row>
    <row r="2359" customFormat="false" ht="15" hidden="false" customHeight="false" outlineLevel="0" collapsed="false">
      <c r="A2359" s="193"/>
      <c r="B2359" s="194"/>
      <c r="C2359" s="193"/>
      <c r="D2359" s="193"/>
      <c r="E2359" s="195"/>
      <c r="F2359" s="196"/>
      <c r="G2359" s="196"/>
    </row>
    <row r="2360" customFormat="false" ht="15" hidden="false" customHeight="false" outlineLevel="0" collapsed="false">
      <c r="A2360" s="183" t="s">
        <v>2830</v>
      </c>
      <c r="B2360" s="184" t="s">
        <v>1028</v>
      </c>
      <c r="C2360" s="183" t="s">
        <v>1029</v>
      </c>
      <c r="D2360" s="184" t="s">
        <v>1030</v>
      </c>
      <c r="E2360" s="185" t="s">
        <v>1031</v>
      </c>
      <c r="F2360" s="197" t="s">
        <v>1032</v>
      </c>
      <c r="G2360" s="197" t="s">
        <v>1033</v>
      </c>
    </row>
    <row r="2361" customFormat="false" ht="15" hidden="false" customHeight="false" outlineLevel="0" collapsed="false">
      <c r="A2361" s="189" t="s">
        <v>1034</v>
      </c>
      <c r="B2361" s="190" t="s">
        <v>827</v>
      </c>
      <c r="C2361" s="189" t="s">
        <v>2831</v>
      </c>
      <c r="D2361" s="190" t="s">
        <v>152</v>
      </c>
      <c r="E2361" s="191" t="n">
        <v>1</v>
      </c>
      <c r="F2361" s="192" t="n">
        <v>23.26</v>
      </c>
      <c r="G2361" s="192" t="n">
        <v>23.26</v>
      </c>
    </row>
    <row r="2362" customFormat="false" ht="15" hidden="false" customHeight="false" outlineLevel="0" collapsed="false">
      <c r="A2362" s="198" t="s">
        <v>1040</v>
      </c>
      <c r="B2362" s="199" t="s">
        <v>2832</v>
      </c>
      <c r="C2362" s="198" t="s">
        <v>2833</v>
      </c>
      <c r="D2362" s="199" t="s">
        <v>7</v>
      </c>
      <c r="E2362" s="200" t="n">
        <v>0.3333</v>
      </c>
      <c r="F2362" s="201" t="n">
        <v>6.86</v>
      </c>
      <c r="G2362" s="201" t="n">
        <v>2.28</v>
      </c>
    </row>
    <row r="2363" customFormat="false" ht="15" hidden="false" customHeight="false" outlineLevel="0" collapsed="false">
      <c r="A2363" s="198" t="s">
        <v>1040</v>
      </c>
      <c r="B2363" s="199" t="s">
        <v>1123</v>
      </c>
      <c r="C2363" s="198" t="s">
        <v>1124</v>
      </c>
      <c r="D2363" s="199" t="s">
        <v>152</v>
      </c>
      <c r="E2363" s="200" t="n">
        <v>1</v>
      </c>
      <c r="F2363" s="201" t="n">
        <v>3.03</v>
      </c>
      <c r="G2363" s="201" t="n">
        <v>3.03</v>
      </c>
    </row>
    <row r="2364" customFormat="false" ht="15" hidden="false" customHeight="false" outlineLevel="0" collapsed="false">
      <c r="A2364" s="198" t="s">
        <v>1040</v>
      </c>
      <c r="B2364" s="199" t="s">
        <v>2002</v>
      </c>
      <c r="C2364" s="198" t="s">
        <v>2003</v>
      </c>
      <c r="D2364" s="199" t="s">
        <v>25</v>
      </c>
      <c r="E2364" s="200" t="n">
        <v>0.0824</v>
      </c>
      <c r="F2364" s="201" t="n">
        <v>22.61</v>
      </c>
      <c r="G2364" s="201" t="n">
        <v>1.86</v>
      </c>
    </row>
    <row r="2365" customFormat="false" ht="15" hidden="false" customHeight="false" outlineLevel="0" collapsed="false">
      <c r="A2365" s="198" t="s">
        <v>1040</v>
      </c>
      <c r="B2365" s="199" t="s">
        <v>1971</v>
      </c>
      <c r="C2365" s="198" t="s">
        <v>1206</v>
      </c>
      <c r="D2365" s="199" t="s">
        <v>25</v>
      </c>
      <c r="E2365" s="200" t="n">
        <v>0.0824</v>
      </c>
      <c r="F2365" s="201" t="n">
        <v>18.25</v>
      </c>
      <c r="G2365" s="201" t="n">
        <v>1.5</v>
      </c>
    </row>
    <row r="2366" customFormat="false" ht="15" hidden="false" customHeight="false" outlineLevel="0" collapsed="false">
      <c r="A2366" s="202" t="s">
        <v>1043</v>
      </c>
      <c r="B2366" s="203" t="s">
        <v>2834</v>
      </c>
      <c r="C2366" s="202" t="s">
        <v>2835</v>
      </c>
      <c r="D2366" s="203" t="s">
        <v>152</v>
      </c>
      <c r="E2366" s="204" t="n">
        <v>1.05</v>
      </c>
      <c r="F2366" s="205" t="n">
        <v>13.9</v>
      </c>
      <c r="G2366" s="205" t="n">
        <v>14.59</v>
      </c>
    </row>
    <row r="2367" customFormat="false" ht="15" hidden="false" customHeight="false" outlineLevel="0" collapsed="false">
      <c r="A2367" s="193"/>
      <c r="B2367" s="194"/>
      <c r="C2367" s="193"/>
      <c r="D2367" s="193"/>
      <c r="E2367" s="195"/>
      <c r="F2367" s="196"/>
      <c r="G2367" s="196"/>
    </row>
    <row r="2368" customFormat="false" ht="15" hidden="false" customHeight="false" outlineLevel="0" collapsed="false">
      <c r="A2368" s="183" t="s">
        <v>2836</v>
      </c>
      <c r="B2368" s="184" t="s">
        <v>1028</v>
      </c>
      <c r="C2368" s="183" t="s">
        <v>1029</v>
      </c>
      <c r="D2368" s="184" t="s">
        <v>1030</v>
      </c>
      <c r="E2368" s="185" t="s">
        <v>1031</v>
      </c>
      <c r="F2368" s="197" t="s">
        <v>1032</v>
      </c>
      <c r="G2368" s="197" t="s">
        <v>1033</v>
      </c>
    </row>
    <row r="2369" customFormat="false" ht="15" hidden="false" customHeight="false" outlineLevel="0" collapsed="false">
      <c r="A2369" s="189" t="s">
        <v>1034</v>
      </c>
      <c r="B2369" s="190" t="s">
        <v>830</v>
      </c>
      <c r="C2369" s="189" t="s">
        <v>2837</v>
      </c>
      <c r="D2369" s="190" t="s">
        <v>7</v>
      </c>
      <c r="E2369" s="191" t="n">
        <v>1</v>
      </c>
      <c r="F2369" s="192" t="n">
        <v>36.97</v>
      </c>
      <c r="G2369" s="192" t="n">
        <v>36.97</v>
      </c>
    </row>
    <row r="2370" customFormat="false" ht="15" hidden="false" customHeight="false" outlineLevel="0" collapsed="false">
      <c r="A2370" s="198" t="s">
        <v>1040</v>
      </c>
      <c r="B2370" s="199" t="s">
        <v>2002</v>
      </c>
      <c r="C2370" s="198" t="s">
        <v>2003</v>
      </c>
      <c r="D2370" s="199" t="s">
        <v>25</v>
      </c>
      <c r="E2370" s="200" t="n">
        <v>0.16</v>
      </c>
      <c r="F2370" s="201" t="n">
        <v>18.25</v>
      </c>
      <c r="G2370" s="201" t="n">
        <v>2.92</v>
      </c>
    </row>
    <row r="2371" customFormat="false" ht="15" hidden="false" customHeight="false" outlineLevel="0" collapsed="false">
      <c r="A2371" s="198" t="s">
        <v>1040</v>
      </c>
      <c r="B2371" s="199" t="s">
        <v>1971</v>
      </c>
      <c r="C2371" s="198" t="s">
        <v>1206</v>
      </c>
      <c r="D2371" s="199" t="s">
        <v>25</v>
      </c>
      <c r="E2371" s="200" t="n">
        <v>0.16</v>
      </c>
      <c r="F2371" s="201" t="n">
        <v>22.61</v>
      </c>
      <c r="G2371" s="201" t="n">
        <v>3.61</v>
      </c>
    </row>
    <row r="2372" customFormat="false" ht="15" hidden="false" customHeight="false" outlineLevel="0" collapsed="false">
      <c r="A2372" s="202" t="s">
        <v>1043</v>
      </c>
      <c r="B2372" s="203" t="s">
        <v>2838</v>
      </c>
      <c r="C2372" s="202" t="s">
        <v>2839</v>
      </c>
      <c r="D2372" s="203" t="s">
        <v>7</v>
      </c>
      <c r="E2372" s="204" t="n">
        <v>1</v>
      </c>
      <c r="F2372" s="205" t="n">
        <v>16.31</v>
      </c>
      <c r="G2372" s="205" t="n">
        <v>16.31</v>
      </c>
    </row>
    <row r="2373" customFormat="false" ht="15" hidden="false" customHeight="false" outlineLevel="0" collapsed="false">
      <c r="A2373" s="202" t="s">
        <v>1043</v>
      </c>
      <c r="B2373" s="203" t="s">
        <v>2840</v>
      </c>
      <c r="C2373" s="202" t="s">
        <v>2841</v>
      </c>
      <c r="D2373" s="203" t="s">
        <v>7</v>
      </c>
      <c r="E2373" s="204" t="n">
        <v>1</v>
      </c>
      <c r="F2373" s="205" t="n">
        <v>7.54</v>
      </c>
      <c r="G2373" s="205" t="n">
        <v>7.54</v>
      </c>
    </row>
    <row r="2374" customFormat="false" ht="15" hidden="false" customHeight="false" outlineLevel="0" collapsed="false">
      <c r="A2374" s="202" t="s">
        <v>1043</v>
      </c>
      <c r="B2374" s="203" t="s">
        <v>2842</v>
      </c>
      <c r="C2374" s="202" t="s">
        <v>2843</v>
      </c>
      <c r="D2374" s="203" t="s">
        <v>7</v>
      </c>
      <c r="E2374" s="204" t="n">
        <v>1</v>
      </c>
      <c r="F2374" s="205" t="n">
        <v>4.51</v>
      </c>
      <c r="G2374" s="205" t="n">
        <v>4.51</v>
      </c>
    </row>
    <row r="2375" customFormat="false" ht="15" hidden="false" customHeight="false" outlineLevel="0" collapsed="false">
      <c r="A2375" s="202" t="s">
        <v>1043</v>
      </c>
      <c r="B2375" s="203" t="s">
        <v>2844</v>
      </c>
      <c r="C2375" s="202" t="s">
        <v>2845</v>
      </c>
      <c r="D2375" s="203" t="s">
        <v>7</v>
      </c>
      <c r="E2375" s="204" t="n">
        <v>1</v>
      </c>
      <c r="F2375" s="205" t="n">
        <v>2.08</v>
      </c>
      <c r="G2375" s="205" t="n">
        <v>2.08</v>
      </c>
    </row>
    <row r="2376" customFormat="false" ht="15" hidden="false" customHeight="false" outlineLevel="0" collapsed="false">
      <c r="A2376" s="193"/>
      <c r="B2376" s="194"/>
      <c r="C2376" s="193"/>
      <c r="D2376" s="193"/>
      <c r="E2376" s="195"/>
      <c r="F2376" s="196"/>
      <c r="G2376" s="196"/>
    </row>
    <row r="2377" customFormat="false" ht="15" hidden="false" customHeight="false" outlineLevel="0" collapsed="false">
      <c r="A2377" s="183" t="s">
        <v>2846</v>
      </c>
      <c r="B2377" s="184" t="s">
        <v>1028</v>
      </c>
      <c r="C2377" s="183" t="s">
        <v>1029</v>
      </c>
      <c r="D2377" s="184" t="s">
        <v>1030</v>
      </c>
      <c r="E2377" s="185" t="s">
        <v>1031</v>
      </c>
      <c r="F2377" s="197" t="s">
        <v>1032</v>
      </c>
      <c r="G2377" s="197" t="s">
        <v>1033</v>
      </c>
    </row>
    <row r="2378" customFormat="false" ht="15" hidden="false" customHeight="false" outlineLevel="0" collapsed="false">
      <c r="A2378" s="189" t="s">
        <v>1034</v>
      </c>
      <c r="B2378" s="190" t="s">
        <v>833</v>
      </c>
      <c r="C2378" s="189" t="s">
        <v>2847</v>
      </c>
      <c r="D2378" s="190" t="s">
        <v>7</v>
      </c>
      <c r="E2378" s="191" t="n">
        <v>1</v>
      </c>
      <c r="F2378" s="192" t="n">
        <v>39.07</v>
      </c>
      <c r="G2378" s="192" t="n">
        <v>39.07</v>
      </c>
    </row>
    <row r="2379" customFormat="false" ht="15" hidden="false" customHeight="false" outlineLevel="0" collapsed="false">
      <c r="A2379" s="198" t="s">
        <v>1040</v>
      </c>
      <c r="B2379" s="199" t="s">
        <v>2002</v>
      </c>
      <c r="C2379" s="198" t="s">
        <v>2003</v>
      </c>
      <c r="D2379" s="199" t="s">
        <v>25</v>
      </c>
      <c r="E2379" s="200" t="n">
        <v>0.16</v>
      </c>
      <c r="F2379" s="201" t="n">
        <v>18.25</v>
      </c>
      <c r="G2379" s="201" t="n">
        <v>2.92</v>
      </c>
    </row>
    <row r="2380" customFormat="false" ht="15" hidden="false" customHeight="false" outlineLevel="0" collapsed="false">
      <c r="A2380" s="198" t="s">
        <v>1040</v>
      </c>
      <c r="B2380" s="199" t="s">
        <v>1971</v>
      </c>
      <c r="C2380" s="198" t="s">
        <v>1206</v>
      </c>
      <c r="D2380" s="199" t="s">
        <v>25</v>
      </c>
      <c r="E2380" s="200" t="n">
        <v>0.16</v>
      </c>
      <c r="F2380" s="201" t="n">
        <v>22.61</v>
      </c>
      <c r="G2380" s="201" t="n">
        <v>3.61</v>
      </c>
    </row>
    <row r="2381" customFormat="false" ht="15" hidden="false" customHeight="false" outlineLevel="0" collapsed="false">
      <c r="A2381" s="202" t="s">
        <v>1043</v>
      </c>
      <c r="B2381" s="203" t="s">
        <v>2838</v>
      </c>
      <c r="C2381" s="202" t="s">
        <v>2839</v>
      </c>
      <c r="D2381" s="203" t="s">
        <v>7</v>
      </c>
      <c r="E2381" s="204" t="n">
        <v>1</v>
      </c>
      <c r="F2381" s="205" t="n">
        <v>16.31</v>
      </c>
      <c r="G2381" s="205" t="n">
        <v>16.31</v>
      </c>
    </row>
    <row r="2382" customFormat="false" ht="15" hidden="false" customHeight="false" outlineLevel="0" collapsed="false">
      <c r="A2382" s="202" t="s">
        <v>1043</v>
      </c>
      <c r="B2382" s="203" t="s">
        <v>2842</v>
      </c>
      <c r="C2382" s="202" t="s">
        <v>2843</v>
      </c>
      <c r="D2382" s="203" t="s">
        <v>7</v>
      </c>
      <c r="E2382" s="204" t="n">
        <v>1</v>
      </c>
      <c r="F2382" s="205" t="n">
        <v>4.51</v>
      </c>
      <c r="G2382" s="205" t="n">
        <v>4.51</v>
      </c>
    </row>
    <row r="2383" customFormat="false" ht="15" hidden="false" customHeight="false" outlineLevel="0" collapsed="false">
      <c r="A2383" s="202" t="s">
        <v>1043</v>
      </c>
      <c r="B2383" s="203" t="s">
        <v>2844</v>
      </c>
      <c r="C2383" s="202" t="s">
        <v>2845</v>
      </c>
      <c r="D2383" s="203" t="s">
        <v>7</v>
      </c>
      <c r="E2383" s="204" t="n">
        <v>1</v>
      </c>
      <c r="F2383" s="205" t="n">
        <v>2.08</v>
      </c>
      <c r="G2383" s="205" t="n">
        <v>2.08</v>
      </c>
    </row>
    <row r="2384" customFormat="false" ht="15" hidden="false" customHeight="false" outlineLevel="0" collapsed="false">
      <c r="A2384" s="202" t="s">
        <v>1043</v>
      </c>
      <c r="B2384" s="203" t="s">
        <v>2848</v>
      </c>
      <c r="C2384" s="202" t="s">
        <v>2849</v>
      </c>
      <c r="D2384" s="203" t="s">
        <v>7</v>
      </c>
      <c r="E2384" s="204" t="n">
        <v>1</v>
      </c>
      <c r="F2384" s="205" t="n">
        <v>9.64</v>
      </c>
      <c r="G2384" s="205" t="n">
        <v>9.64</v>
      </c>
    </row>
    <row r="2385" customFormat="false" ht="15" hidden="false" customHeight="false" outlineLevel="0" collapsed="false">
      <c r="A2385" s="193"/>
      <c r="B2385" s="194"/>
      <c r="C2385" s="193"/>
      <c r="D2385" s="193"/>
      <c r="E2385" s="195"/>
      <c r="F2385" s="196"/>
      <c r="G2385" s="196"/>
    </row>
    <row r="2386" customFormat="false" ht="15" hidden="false" customHeight="false" outlineLevel="0" collapsed="false">
      <c r="A2386" s="183" t="s">
        <v>2850</v>
      </c>
      <c r="B2386" s="184" t="s">
        <v>1028</v>
      </c>
      <c r="C2386" s="183" t="s">
        <v>1029</v>
      </c>
      <c r="D2386" s="184" t="s">
        <v>1030</v>
      </c>
      <c r="E2386" s="185" t="s">
        <v>1031</v>
      </c>
      <c r="F2386" s="197" t="s">
        <v>1032</v>
      </c>
      <c r="G2386" s="197" t="s">
        <v>1033</v>
      </c>
    </row>
    <row r="2387" customFormat="false" ht="15" hidden="false" customHeight="false" outlineLevel="0" collapsed="false">
      <c r="A2387" s="189" t="s">
        <v>1034</v>
      </c>
      <c r="B2387" s="190" t="s">
        <v>836</v>
      </c>
      <c r="C2387" s="189" t="s">
        <v>1135</v>
      </c>
      <c r="D2387" s="190" t="s">
        <v>152</v>
      </c>
      <c r="E2387" s="191" t="n">
        <v>1</v>
      </c>
      <c r="F2387" s="192" t="n">
        <v>3.71</v>
      </c>
      <c r="G2387" s="192" t="n">
        <v>3.71</v>
      </c>
    </row>
    <row r="2388" customFormat="false" ht="15" hidden="false" customHeight="false" outlineLevel="0" collapsed="false">
      <c r="A2388" s="198" t="s">
        <v>1040</v>
      </c>
      <c r="B2388" s="199" t="s">
        <v>2002</v>
      </c>
      <c r="C2388" s="198" t="s">
        <v>2003</v>
      </c>
      <c r="D2388" s="199" t="s">
        <v>25</v>
      </c>
      <c r="E2388" s="200" t="n">
        <v>0.03</v>
      </c>
      <c r="F2388" s="201" t="n">
        <v>22.61</v>
      </c>
      <c r="G2388" s="201" t="n">
        <v>0.67</v>
      </c>
    </row>
    <row r="2389" customFormat="false" ht="15" hidden="false" customHeight="false" outlineLevel="0" collapsed="false">
      <c r="A2389" s="198" t="s">
        <v>1040</v>
      </c>
      <c r="B2389" s="199" t="s">
        <v>1971</v>
      </c>
      <c r="C2389" s="198" t="s">
        <v>1206</v>
      </c>
      <c r="D2389" s="199" t="s">
        <v>25</v>
      </c>
      <c r="E2389" s="200" t="n">
        <v>0.03</v>
      </c>
      <c r="F2389" s="201" t="n">
        <v>18.25</v>
      </c>
      <c r="G2389" s="201" t="n">
        <v>0.54</v>
      </c>
    </row>
    <row r="2390" customFormat="false" ht="15" hidden="false" customHeight="false" outlineLevel="0" collapsed="false">
      <c r="A2390" s="202" t="s">
        <v>1043</v>
      </c>
      <c r="B2390" s="203" t="s">
        <v>2851</v>
      </c>
      <c r="C2390" s="202" t="s">
        <v>2852</v>
      </c>
      <c r="D2390" s="203" t="s">
        <v>152</v>
      </c>
      <c r="E2390" s="204" t="n">
        <v>1.19</v>
      </c>
      <c r="F2390" s="205" t="n">
        <v>2.08</v>
      </c>
      <c r="G2390" s="205" t="n">
        <v>2.47</v>
      </c>
    </row>
    <row r="2391" customFormat="false" ht="15" hidden="false" customHeight="false" outlineLevel="0" collapsed="false">
      <c r="A2391" s="202" t="s">
        <v>1043</v>
      </c>
      <c r="B2391" s="203" t="s">
        <v>2729</v>
      </c>
      <c r="C2391" s="202" t="s">
        <v>2730</v>
      </c>
      <c r="D2391" s="203" t="s">
        <v>7</v>
      </c>
      <c r="E2391" s="204" t="n">
        <v>0.009</v>
      </c>
      <c r="F2391" s="205" t="n">
        <v>3.47</v>
      </c>
      <c r="G2391" s="205" t="n">
        <v>0.03</v>
      </c>
    </row>
    <row r="2392" customFormat="false" ht="15" hidden="false" customHeight="false" outlineLevel="0" collapsed="false">
      <c r="A2392" s="193"/>
      <c r="B2392" s="194"/>
      <c r="C2392" s="193"/>
      <c r="D2392" s="193"/>
      <c r="E2392" s="195"/>
      <c r="F2392" s="196"/>
      <c r="G2392" s="196"/>
    </row>
    <row r="2393" customFormat="false" ht="15" hidden="false" customHeight="false" outlineLevel="0" collapsed="false">
      <c r="A2393" s="183" t="s">
        <v>2853</v>
      </c>
      <c r="B2393" s="184" t="s">
        <v>1028</v>
      </c>
      <c r="C2393" s="183" t="s">
        <v>1029</v>
      </c>
      <c r="D2393" s="184" t="s">
        <v>1030</v>
      </c>
      <c r="E2393" s="185" t="s">
        <v>1031</v>
      </c>
      <c r="F2393" s="197" t="s">
        <v>1032</v>
      </c>
      <c r="G2393" s="197" t="s">
        <v>1033</v>
      </c>
    </row>
    <row r="2394" customFormat="false" ht="15" hidden="false" customHeight="false" outlineLevel="0" collapsed="false">
      <c r="A2394" s="189" t="s">
        <v>1034</v>
      </c>
      <c r="B2394" s="190" t="s">
        <v>839</v>
      </c>
      <c r="C2394" s="189" t="s">
        <v>2854</v>
      </c>
      <c r="D2394" s="190" t="s">
        <v>152</v>
      </c>
      <c r="E2394" s="191" t="n">
        <v>1</v>
      </c>
      <c r="F2394" s="192" t="n">
        <v>6.08</v>
      </c>
      <c r="G2394" s="192" t="n">
        <v>6.08</v>
      </c>
    </row>
    <row r="2395" customFormat="false" ht="15" hidden="false" customHeight="false" outlineLevel="0" collapsed="false">
      <c r="A2395" s="198" t="s">
        <v>1040</v>
      </c>
      <c r="B2395" s="199" t="s">
        <v>2002</v>
      </c>
      <c r="C2395" s="198" t="s">
        <v>2003</v>
      </c>
      <c r="D2395" s="199" t="s">
        <v>25</v>
      </c>
      <c r="E2395" s="200" t="n">
        <v>0.04</v>
      </c>
      <c r="F2395" s="201" t="n">
        <v>22.61</v>
      </c>
      <c r="G2395" s="201" t="n">
        <v>0.9</v>
      </c>
    </row>
    <row r="2396" customFormat="false" ht="15" hidden="false" customHeight="false" outlineLevel="0" collapsed="false">
      <c r="A2396" s="198" t="s">
        <v>1040</v>
      </c>
      <c r="B2396" s="199" t="s">
        <v>1971</v>
      </c>
      <c r="C2396" s="198" t="s">
        <v>1206</v>
      </c>
      <c r="D2396" s="199" t="s">
        <v>25</v>
      </c>
      <c r="E2396" s="200" t="n">
        <v>0.04</v>
      </c>
      <c r="F2396" s="201" t="n">
        <v>18.25</v>
      </c>
      <c r="G2396" s="201" t="n">
        <v>0.73</v>
      </c>
    </row>
    <row r="2397" customFormat="false" ht="15" hidden="false" customHeight="false" outlineLevel="0" collapsed="false">
      <c r="A2397" s="202" t="s">
        <v>1043</v>
      </c>
      <c r="B2397" s="203" t="s">
        <v>2855</v>
      </c>
      <c r="C2397" s="202" t="s">
        <v>2856</v>
      </c>
      <c r="D2397" s="203" t="s">
        <v>152</v>
      </c>
      <c r="E2397" s="204" t="n">
        <v>1.19</v>
      </c>
      <c r="F2397" s="205" t="n">
        <v>3.72</v>
      </c>
      <c r="G2397" s="205" t="n">
        <v>4.42</v>
      </c>
    </row>
    <row r="2398" customFormat="false" ht="15" hidden="false" customHeight="false" outlineLevel="0" collapsed="false">
      <c r="A2398" s="202" t="s">
        <v>1043</v>
      </c>
      <c r="B2398" s="203" t="s">
        <v>2729</v>
      </c>
      <c r="C2398" s="202" t="s">
        <v>2730</v>
      </c>
      <c r="D2398" s="203" t="s">
        <v>7</v>
      </c>
      <c r="E2398" s="204" t="n">
        <v>0.009</v>
      </c>
      <c r="F2398" s="205" t="n">
        <v>3.47</v>
      </c>
      <c r="G2398" s="205" t="n">
        <v>0.03</v>
      </c>
    </row>
    <row r="2399" customFormat="false" ht="15" hidden="false" customHeight="false" outlineLevel="0" collapsed="false">
      <c r="A2399" s="193"/>
      <c r="B2399" s="194"/>
      <c r="C2399" s="193"/>
      <c r="D2399" s="193"/>
      <c r="E2399" s="195"/>
      <c r="F2399" s="196"/>
      <c r="G2399" s="196"/>
    </row>
    <row r="2400" customFormat="false" ht="15" hidden="false" customHeight="false" outlineLevel="0" collapsed="false">
      <c r="A2400" s="183" t="s">
        <v>2857</v>
      </c>
      <c r="B2400" s="184" t="s">
        <v>1028</v>
      </c>
      <c r="C2400" s="183" t="s">
        <v>1029</v>
      </c>
      <c r="D2400" s="184" t="s">
        <v>1030</v>
      </c>
      <c r="E2400" s="185" t="s">
        <v>1031</v>
      </c>
      <c r="F2400" s="197" t="s">
        <v>1032</v>
      </c>
      <c r="G2400" s="197" t="s">
        <v>1033</v>
      </c>
    </row>
    <row r="2401" customFormat="false" ht="15" hidden="false" customHeight="false" outlineLevel="0" collapsed="false">
      <c r="A2401" s="189" t="s">
        <v>1034</v>
      </c>
      <c r="B2401" s="190" t="s">
        <v>844</v>
      </c>
      <c r="C2401" s="189" t="s">
        <v>845</v>
      </c>
      <c r="D2401" s="190" t="s">
        <v>7</v>
      </c>
      <c r="E2401" s="191" t="n">
        <v>1</v>
      </c>
      <c r="F2401" s="192" t="n">
        <v>195.56</v>
      </c>
      <c r="G2401" s="192" t="n">
        <v>195.56</v>
      </c>
    </row>
    <row r="2402" customFormat="false" ht="15" hidden="false" customHeight="false" outlineLevel="0" collapsed="false">
      <c r="A2402" s="198" t="s">
        <v>1040</v>
      </c>
      <c r="B2402" s="199" t="s">
        <v>2858</v>
      </c>
      <c r="C2402" s="198" t="s">
        <v>2859</v>
      </c>
      <c r="D2402" s="199" t="s">
        <v>7</v>
      </c>
      <c r="E2402" s="200" t="n">
        <v>1</v>
      </c>
      <c r="F2402" s="201" t="n">
        <v>182.05</v>
      </c>
      <c r="G2402" s="201" t="n">
        <v>182.05</v>
      </c>
    </row>
    <row r="2403" customFormat="false" ht="15" hidden="false" customHeight="false" outlineLevel="0" collapsed="false">
      <c r="A2403" s="202" t="s">
        <v>1043</v>
      </c>
      <c r="B2403" s="203" t="s">
        <v>2860</v>
      </c>
      <c r="C2403" s="202" t="s">
        <v>2861</v>
      </c>
      <c r="D2403" s="203" t="s">
        <v>7</v>
      </c>
      <c r="E2403" s="204" t="n">
        <v>1</v>
      </c>
      <c r="F2403" s="205" t="n">
        <v>13.51</v>
      </c>
      <c r="G2403" s="205" t="n">
        <v>13.51</v>
      </c>
    </row>
    <row r="2404" customFormat="false" ht="15" hidden="false" customHeight="false" outlineLevel="0" collapsed="false">
      <c r="A2404" s="193"/>
      <c r="B2404" s="194"/>
      <c r="C2404" s="193"/>
      <c r="D2404" s="193"/>
      <c r="E2404" s="195"/>
      <c r="F2404" s="196"/>
      <c r="G2404" s="196"/>
    </row>
    <row r="2405" customFormat="false" ht="15" hidden="false" customHeight="false" outlineLevel="0" collapsed="false">
      <c r="A2405" s="183" t="s">
        <v>2862</v>
      </c>
      <c r="B2405" s="184" t="s">
        <v>1028</v>
      </c>
      <c r="C2405" s="183" t="s">
        <v>1029</v>
      </c>
      <c r="D2405" s="184" t="s">
        <v>1030</v>
      </c>
      <c r="E2405" s="185" t="s">
        <v>1031</v>
      </c>
      <c r="F2405" s="197" t="s">
        <v>1032</v>
      </c>
      <c r="G2405" s="197" t="s">
        <v>1033</v>
      </c>
    </row>
    <row r="2406" customFormat="false" ht="15" hidden="false" customHeight="false" outlineLevel="0" collapsed="false">
      <c r="A2406" s="189" t="s">
        <v>1034</v>
      </c>
      <c r="B2406" s="190" t="s">
        <v>2863</v>
      </c>
      <c r="C2406" s="189" t="s">
        <v>848</v>
      </c>
      <c r="D2406" s="190" t="s">
        <v>7</v>
      </c>
      <c r="E2406" s="191" t="n">
        <v>1</v>
      </c>
      <c r="F2406" s="192" t="n">
        <v>57.73</v>
      </c>
      <c r="G2406" s="192" t="n">
        <v>57.73</v>
      </c>
    </row>
    <row r="2407" customFormat="false" ht="15" hidden="false" customHeight="false" outlineLevel="0" collapsed="false">
      <c r="A2407" s="198" t="s">
        <v>1040</v>
      </c>
      <c r="B2407" s="199" t="n">
        <v>88247</v>
      </c>
      <c r="C2407" s="198" t="s">
        <v>2003</v>
      </c>
      <c r="D2407" s="199" t="s">
        <v>25</v>
      </c>
      <c r="E2407" s="200" t="n">
        <v>0.5</v>
      </c>
      <c r="F2407" s="201" t="n">
        <v>18.25</v>
      </c>
      <c r="G2407" s="201" t="n">
        <v>9.12</v>
      </c>
    </row>
    <row r="2408" customFormat="false" ht="15" hidden="false" customHeight="false" outlineLevel="0" collapsed="false">
      <c r="A2408" s="198" t="s">
        <v>1040</v>
      </c>
      <c r="B2408" s="199" t="n">
        <v>88264</v>
      </c>
      <c r="C2408" s="198" t="s">
        <v>1206</v>
      </c>
      <c r="D2408" s="199" t="s">
        <v>25</v>
      </c>
      <c r="E2408" s="200" t="n">
        <v>0.5</v>
      </c>
      <c r="F2408" s="201" t="n">
        <v>22.61</v>
      </c>
      <c r="G2408" s="201" t="n">
        <v>11.3</v>
      </c>
    </row>
    <row r="2409" customFormat="false" ht="15" hidden="false" customHeight="false" outlineLevel="0" collapsed="false">
      <c r="A2409" s="202" t="s">
        <v>1043</v>
      </c>
      <c r="B2409" s="203" t="n">
        <v>38773</v>
      </c>
      <c r="C2409" s="202" t="s">
        <v>2864</v>
      </c>
      <c r="D2409" s="203" t="s">
        <v>7</v>
      </c>
      <c r="E2409" s="204" t="n">
        <v>1</v>
      </c>
      <c r="F2409" s="205" t="n">
        <v>10.02</v>
      </c>
      <c r="G2409" s="205" t="n">
        <v>10.02</v>
      </c>
    </row>
    <row r="2410" customFormat="false" ht="15" hidden="false" customHeight="false" outlineLevel="0" collapsed="false">
      <c r="A2410" s="202" t="s">
        <v>1043</v>
      </c>
      <c r="B2410" s="203" t="n">
        <v>38194</v>
      </c>
      <c r="C2410" s="202" t="s">
        <v>2865</v>
      </c>
      <c r="D2410" s="203" t="s">
        <v>7</v>
      </c>
      <c r="E2410" s="204" t="n">
        <v>1</v>
      </c>
      <c r="F2410" s="205" t="n">
        <v>8.9</v>
      </c>
      <c r="G2410" s="205" t="n">
        <v>8.9</v>
      </c>
    </row>
    <row r="2411" customFormat="false" ht="15" hidden="false" customHeight="false" outlineLevel="0" collapsed="false">
      <c r="A2411" s="202" t="s">
        <v>1043</v>
      </c>
      <c r="B2411" s="203" t="n">
        <v>2580</v>
      </c>
      <c r="C2411" s="202" t="s">
        <v>2839</v>
      </c>
      <c r="D2411" s="203" t="s">
        <v>7</v>
      </c>
      <c r="E2411" s="204" t="n">
        <v>1</v>
      </c>
      <c r="F2411" s="205" t="n">
        <v>16.31</v>
      </c>
      <c r="G2411" s="205" t="n">
        <v>16.31</v>
      </c>
    </row>
    <row r="2412" customFormat="false" ht="15" hidden="false" customHeight="false" outlineLevel="0" collapsed="false">
      <c r="A2412" s="202" t="s">
        <v>1043</v>
      </c>
      <c r="B2412" s="203" t="n">
        <v>2488</v>
      </c>
      <c r="C2412" s="202" t="s">
        <v>2845</v>
      </c>
      <c r="D2412" s="203" t="s">
        <v>7</v>
      </c>
      <c r="E2412" s="204" t="n">
        <v>1</v>
      </c>
      <c r="F2412" s="205" t="n">
        <v>2.08</v>
      </c>
      <c r="G2412" s="205" t="n">
        <v>2.08</v>
      </c>
    </row>
    <row r="2413" customFormat="false" ht="15" hidden="false" customHeight="false" outlineLevel="0" collapsed="false">
      <c r="A2413" s="193"/>
      <c r="B2413" s="194"/>
      <c r="C2413" s="193"/>
      <c r="D2413" s="193"/>
      <c r="E2413" s="195"/>
      <c r="F2413" s="196"/>
      <c r="G2413" s="196"/>
    </row>
    <row r="2414" customFormat="false" ht="15" hidden="false" customHeight="false" outlineLevel="0" collapsed="false">
      <c r="A2414" s="183" t="s">
        <v>2866</v>
      </c>
      <c r="B2414" s="184" t="s">
        <v>1028</v>
      </c>
      <c r="C2414" s="183" t="s">
        <v>1029</v>
      </c>
      <c r="D2414" s="184" t="s">
        <v>1030</v>
      </c>
      <c r="E2414" s="185" t="s">
        <v>1031</v>
      </c>
      <c r="F2414" s="197" t="s">
        <v>1032</v>
      </c>
      <c r="G2414" s="197" t="s">
        <v>1033</v>
      </c>
    </row>
    <row r="2415" customFormat="false" ht="15" hidden="false" customHeight="false" outlineLevel="0" collapsed="false">
      <c r="A2415" s="189" t="s">
        <v>1034</v>
      </c>
      <c r="B2415" s="190" t="s">
        <v>836</v>
      </c>
      <c r="C2415" s="189" t="s">
        <v>1135</v>
      </c>
      <c r="D2415" s="190" t="s">
        <v>152</v>
      </c>
      <c r="E2415" s="191" t="n">
        <v>1</v>
      </c>
      <c r="F2415" s="192" t="n">
        <v>3.71</v>
      </c>
      <c r="G2415" s="192" t="n">
        <v>3.71</v>
      </c>
    </row>
    <row r="2416" customFormat="false" ht="15" hidden="false" customHeight="false" outlineLevel="0" collapsed="false">
      <c r="A2416" s="198" t="s">
        <v>1040</v>
      </c>
      <c r="B2416" s="199" t="s">
        <v>2002</v>
      </c>
      <c r="C2416" s="198" t="s">
        <v>2003</v>
      </c>
      <c r="D2416" s="199" t="s">
        <v>25</v>
      </c>
      <c r="E2416" s="200" t="n">
        <v>0.03</v>
      </c>
      <c r="F2416" s="201" t="n">
        <v>22.61</v>
      </c>
      <c r="G2416" s="201" t="n">
        <v>0.67</v>
      </c>
    </row>
    <row r="2417" customFormat="false" ht="15" hidden="false" customHeight="false" outlineLevel="0" collapsed="false">
      <c r="A2417" s="198" t="s">
        <v>1040</v>
      </c>
      <c r="B2417" s="199" t="s">
        <v>1971</v>
      </c>
      <c r="C2417" s="198" t="s">
        <v>1206</v>
      </c>
      <c r="D2417" s="199" t="s">
        <v>25</v>
      </c>
      <c r="E2417" s="200" t="n">
        <v>0.03</v>
      </c>
      <c r="F2417" s="201" t="n">
        <v>18.25</v>
      </c>
      <c r="G2417" s="201" t="n">
        <v>0.54</v>
      </c>
    </row>
    <row r="2418" customFormat="false" ht="15" hidden="false" customHeight="false" outlineLevel="0" collapsed="false">
      <c r="A2418" s="202" t="s">
        <v>1043</v>
      </c>
      <c r="B2418" s="203" t="s">
        <v>2851</v>
      </c>
      <c r="C2418" s="202" t="s">
        <v>2852</v>
      </c>
      <c r="D2418" s="203" t="s">
        <v>152</v>
      </c>
      <c r="E2418" s="204" t="n">
        <v>1.19</v>
      </c>
      <c r="F2418" s="205" t="n">
        <v>2.08</v>
      </c>
      <c r="G2418" s="205" t="n">
        <v>2.47</v>
      </c>
    </row>
    <row r="2419" customFormat="false" ht="15" hidden="false" customHeight="false" outlineLevel="0" collapsed="false">
      <c r="A2419" s="202" t="s">
        <v>1043</v>
      </c>
      <c r="B2419" s="203" t="s">
        <v>2729</v>
      </c>
      <c r="C2419" s="202" t="s">
        <v>2730</v>
      </c>
      <c r="D2419" s="203" t="s">
        <v>7</v>
      </c>
      <c r="E2419" s="204" t="n">
        <v>0.009</v>
      </c>
      <c r="F2419" s="205" t="n">
        <v>3.47</v>
      </c>
      <c r="G2419" s="205" t="n">
        <v>0.03</v>
      </c>
    </row>
    <row r="2420" customFormat="false" ht="15" hidden="false" customHeight="false" outlineLevel="0" collapsed="false">
      <c r="A2420" s="193"/>
      <c r="B2420" s="194"/>
      <c r="C2420" s="193"/>
      <c r="D2420" s="193"/>
      <c r="E2420" s="195"/>
      <c r="F2420" s="196"/>
      <c r="G2420" s="196"/>
    </row>
    <row r="2421" customFormat="false" ht="15" hidden="false" customHeight="false" outlineLevel="0" collapsed="false">
      <c r="A2421" s="183" t="s">
        <v>2867</v>
      </c>
      <c r="B2421" s="184" t="s">
        <v>1028</v>
      </c>
      <c r="C2421" s="183" t="s">
        <v>1029</v>
      </c>
      <c r="D2421" s="184" t="s">
        <v>1030</v>
      </c>
      <c r="E2421" s="185" t="s">
        <v>1031</v>
      </c>
      <c r="F2421" s="197" t="s">
        <v>1032</v>
      </c>
      <c r="G2421" s="197" t="s">
        <v>1033</v>
      </c>
    </row>
    <row r="2422" customFormat="false" ht="15" hidden="false" customHeight="false" outlineLevel="0" collapsed="false">
      <c r="A2422" s="189" t="s">
        <v>1034</v>
      </c>
      <c r="B2422" s="190" t="s">
        <v>852</v>
      </c>
      <c r="C2422" s="189" t="s">
        <v>2868</v>
      </c>
      <c r="D2422" s="190" t="s">
        <v>7</v>
      </c>
      <c r="E2422" s="191" t="n">
        <v>1</v>
      </c>
      <c r="F2422" s="192" t="n">
        <v>34.94</v>
      </c>
      <c r="G2422" s="192" t="n">
        <v>34.94</v>
      </c>
    </row>
    <row r="2423" customFormat="false" ht="15" hidden="false" customHeight="false" outlineLevel="0" collapsed="false">
      <c r="A2423" s="198" t="s">
        <v>1040</v>
      </c>
      <c r="B2423" s="199" t="s">
        <v>2002</v>
      </c>
      <c r="C2423" s="198" t="s">
        <v>2003</v>
      </c>
      <c r="D2423" s="199" t="s">
        <v>25</v>
      </c>
      <c r="E2423" s="200" t="n">
        <v>0.16</v>
      </c>
      <c r="F2423" s="201" t="n">
        <v>18.25</v>
      </c>
      <c r="G2423" s="201" t="n">
        <v>2.92</v>
      </c>
    </row>
    <row r="2424" customFormat="false" ht="15" hidden="false" customHeight="false" outlineLevel="0" collapsed="false">
      <c r="A2424" s="198" t="s">
        <v>1040</v>
      </c>
      <c r="B2424" s="199" t="s">
        <v>1971</v>
      </c>
      <c r="C2424" s="198" t="s">
        <v>1206</v>
      </c>
      <c r="D2424" s="199" t="s">
        <v>25</v>
      </c>
      <c r="E2424" s="200" t="n">
        <v>0.16</v>
      </c>
      <c r="F2424" s="201" t="n">
        <v>22.61</v>
      </c>
      <c r="G2424" s="201" t="n">
        <v>3.61</v>
      </c>
    </row>
    <row r="2425" customFormat="false" ht="15" hidden="false" customHeight="false" outlineLevel="0" collapsed="false">
      <c r="A2425" s="202" t="s">
        <v>1043</v>
      </c>
      <c r="B2425" s="203" t="s">
        <v>2838</v>
      </c>
      <c r="C2425" s="202" t="s">
        <v>2839</v>
      </c>
      <c r="D2425" s="203" t="s">
        <v>7</v>
      </c>
      <c r="E2425" s="204" t="n">
        <v>1</v>
      </c>
      <c r="F2425" s="205" t="n">
        <v>16.31</v>
      </c>
      <c r="G2425" s="205" t="n">
        <v>16.31</v>
      </c>
    </row>
    <row r="2426" customFormat="false" ht="15" hidden="false" customHeight="false" outlineLevel="0" collapsed="false">
      <c r="A2426" s="202" t="s">
        <v>1043</v>
      </c>
      <c r="B2426" s="203" t="s">
        <v>2844</v>
      </c>
      <c r="C2426" s="202" t="s">
        <v>2845</v>
      </c>
      <c r="D2426" s="203" t="s">
        <v>7</v>
      </c>
      <c r="E2426" s="204" t="n">
        <v>1</v>
      </c>
      <c r="F2426" s="205" t="n">
        <v>2.08</v>
      </c>
      <c r="G2426" s="205" t="n">
        <v>2.08</v>
      </c>
    </row>
    <row r="2427" customFormat="false" ht="15" hidden="false" customHeight="false" outlineLevel="0" collapsed="false">
      <c r="A2427" s="202" t="s">
        <v>1043</v>
      </c>
      <c r="B2427" s="203" t="s">
        <v>2869</v>
      </c>
      <c r="C2427" s="202" t="s">
        <v>2870</v>
      </c>
      <c r="D2427" s="203" t="s">
        <v>7</v>
      </c>
      <c r="E2427" s="204" t="n">
        <v>1</v>
      </c>
      <c r="F2427" s="205" t="n">
        <v>6.62</v>
      </c>
      <c r="G2427" s="205" t="n">
        <v>6.62</v>
      </c>
    </row>
    <row r="2428" customFormat="false" ht="15" hidden="false" customHeight="false" outlineLevel="0" collapsed="false">
      <c r="A2428" s="202" t="s">
        <v>1043</v>
      </c>
      <c r="B2428" s="203" t="s">
        <v>2871</v>
      </c>
      <c r="C2428" s="202" t="s">
        <v>2872</v>
      </c>
      <c r="D2428" s="203" t="s">
        <v>1199</v>
      </c>
      <c r="E2428" s="204" t="n">
        <v>1</v>
      </c>
      <c r="F2428" s="205" t="n">
        <v>3.4</v>
      </c>
      <c r="G2428" s="205" t="n">
        <v>3.4</v>
      </c>
    </row>
    <row r="2429" customFormat="false" ht="15" hidden="false" customHeight="false" outlineLevel="0" collapsed="false">
      <c r="A2429" s="193"/>
      <c r="B2429" s="194"/>
      <c r="C2429" s="193"/>
      <c r="D2429" s="193"/>
      <c r="E2429" s="195"/>
      <c r="F2429" s="196"/>
      <c r="G2429" s="196"/>
    </row>
    <row r="2430" customFormat="false" ht="15" hidden="false" customHeight="false" outlineLevel="0" collapsed="false">
      <c r="A2430" s="183" t="s">
        <v>2873</v>
      </c>
      <c r="B2430" s="184" t="s">
        <v>1028</v>
      </c>
      <c r="C2430" s="183" t="s">
        <v>1029</v>
      </c>
      <c r="D2430" s="184" t="s">
        <v>1030</v>
      </c>
      <c r="E2430" s="185" t="s">
        <v>1031</v>
      </c>
      <c r="F2430" s="197" t="s">
        <v>1032</v>
      </c>
      <c r="G2430" s="197" t="s">
        <v>1033</v>
      </c>
    </row>
    <row r="2431" customFormat="false" ht="15" hidden="false" customHeight="false" outlineLevel="0" collapsed="false">
      <c r="A2431" s="189" t="s">
        <v>1034</v>
      </c>
      <c r="B2431" s="190" t="s">
        <v>855</v>
      </c>
      <c r="C2431" s="189" t="s">
        <v>2874</v>
      </c>
      <c r="D2431" s="190" t="s">
        <v>7</v>
      </c>
      <c r="E2431" s="191" t="n">
        <v>1</v>
      </c>
      <c r="F2431" s="192" t="n">
        <v>36.95</v>
      </c>
      <c r="G2431" s="192" t="n">
        <v>36.95</v>
      </c>
    </row>
    <row r="2432" customFormat="false" ht="15" hidden="false" customHeight="false" outlineLevel="0" collapsed="false">
      <c r="A2432" s="198" t="s">
        <v>1040</v>
      </c>
      <c r="B2432" s="199" t="s">
        <v>2002</v>
      </c>
      <c r="C2432" s="198" t="s">
        <v>2003</v>
      </c>
      <c r="D2432" s="199" t="s">
        <v>25</v>
      </c>
      <c r="E2432" s="200" t="n">
        <v>0.16</v>
      </c>
      <c r="F2432" s="201" t="n">
        <v>18.25</v>
      </c>
      <c r="G2432" s="201" t="n">
        <v>2.92</v>
      </c>
    </row>
    <row r="2433" customFormat="false" ht="15" hidden="false" customHeight="false" outlineLevel="0" collapsed="false">
      <c r="A2433" s="198" t="s">
        <v>1040</v>
      </c>
      <c r="B2433" s="199" t="s">
        <v>1971</v>
      </c>
      <c r="C2433" s="198" t="s">
        <v>1206</v>
      </c>
      <c r="D2433" s="199" t="s">
        <v>25</v>
      </c>
      <c r="E2433" s="200" t="n">
        <v>0.16</v>
      </c>
      <c r="F2433" s="201" t="n">
        <v>22.61</v>
      </c>
      <c r="G2433" s="201" t="n">
        <v>3.61</v>
      </c>
    </row>
    <row r="2434" customFormat="false" ht="15" hidden="false" customHeight="false" outlineLevel="0" collapsed="false">
      <c r="A2434" s="202" t="s">
        <v>1043</v>
      </c>
      <c r="B2434" s="203" t="s">
        <v>2838</v>
      </c>
      <c r="C2434" s="202" t="s">
        <v>2839</v>
      </c>
      <c r="D2434" s="203" t="s">
        <v>7</v>
      </c>
      <c r="E2434" s="204" t="n">
        <v>1</v>
      </c>
      <c r="F2434" s="205" t="n">
        <v>16.31</v>
      </c>
      <c r="G2434" s="205" t="n">
        <v>16.31</v>
      </c>
    </row>
    <row r="2435" customFormat="false" ht="15" hidden="false" customHeight="false" outlineLevel="0" collapsed="false">
      <c r="A2435" s="202" t="s">
        <v>1043</v>
      </c>
      <c r="B2435" s="203" t="s">
        <v>2844</v>
      </c>
      <c r="C2435" s="202" t="s">
        <v>2845</v>
      </c>
      <c r="D2435" s="203" t="s">
        <v>7</v>
      </c>
      <c r="E2435" s="204" t="n">
        <v>1</v>
      </c>
      <c r="F2435" s="205" t="n">
        <v>2.08</v>
      </c>
      <c r="G2435" s="205" t="n">
        <v>2.08</v>
      </c>
    </row>
    <row r="2436" customFormat="false" ht="15" hidden="false" customHeight="false" outlineLevel="0" collapsed="false">
      <c r="A2436" s="202" t="s">
        <v>1043</v>
      </c>
      <c r="B2436" s="203" t="s">
        <v>2875</v>
      </c>
      <c r="C2436" s="202" t="s">
        <v>2876</v>
      </c>
      <c r="D2436" s="203" t="s">
        <v>7</v>
      </c>
      <c r="E2436" s="204" t="n">
        <v>1</v>
      </c>
      <c r="F2436" s="205" t="n">
        <v>8.63</v>
      </c>
      <c r="G2436" s="205" t="n">
        <v>8.63</v>
      </c>
    </row>
    <row r="2437" customFormat="false" ht="15" hidden="false" customHeight="false" outlineLevel="0" collapsed="false">
      <c r="A2437" s="202" t="s">
        <v>1043</v>
      </c>
      <c r="B2437" s="203" t="s">
        <v>2871</v>
      </c>
      <c r="C2437" s="202" t="s">
        <v>2872</v>
      </c>
      <c r="D2437" s="203" t="s">
        <v>1199</v>
      </c>
      <c r="E2437" s="204" t="n">
        <v>1</v>
      </c>
      <c r="F2437" s="205" t="n">
        <v>3.4</v>
      </c>
      <c r="G2437" s="205" t="n">
        <v>3.4</v>
      </c>
    </row>
    <row r="2438" customFormat="false" ht="15" hidden="false" customHeight="false" outlineLevel="0" collapsed="false">
      <c r="A2438" s="193"/>
      <c r="B2438" s="194"/>
      <c r="C2438" s="193"/>
      <c r="D2438" s="193"/>
      <c r="E2438" s="195"/>
      <c r="F2438" s="196"/>
      <c r="G2438" s="196"/>
    </row>
    <row r="2439" customFormat="false" ht="15" hidden="false" customHeight="false" outlineLevel="0" collapsed="false">
      <c r="A2439" s="183" t="s">
        <v>2877</v>
      </c>
      <c r="B2439" s="184" t="s">
        <v>1028</v>
      </c>
      <c r="C2439" s="183" t="s">
        <v>1029</v>
      </c>
      <c r="D2439" s="184" t="s">
        <v>1030</v>
      </c>
      <c r="E2439" s="185" t="s">
        <v>1031</v>
      </c>
      <c r="F2439" s="197" t="s">
        <v>1032</v>
      </c>
      <c r="G2439" s="197" t="s">
        <v>1033</v>
      </c>
    </row>
    <row r="2440" customFormat="false" ht="15" hidden="false" customHeight="false" outlineLevel="0" collapsed="false">
      <c r="A2440" s="189" t="s">
        <v>1034</v>
      </c>
      <c r="B2440" s="190" t="s">
        <v>827</v>
      </c>
      <c r="C2440" s="189" t="s">
        <v>2831</v>
      </c>
      <c r="D2440" s="190" t="s">
        <v>152</v>
      </c>
      <c r="E2440" s="191" t="n">
        <v>1</v>
      </c>
      <c r="F2440" s="192" t="n">
        <v>23.26</v>
      </c>
      <c r="G2440" s="192" t="n">
        <v>23.26</v>
      </c>
    </row>
    <row r="2441" customFormat="false" ht="15" hidden="false" customHeight="false" outlineLevel="0" collapsed="false">
      <c r="A2441" s="198" t="s">
        <v>1040</v>
      </c>
      <c r="B2441" s="199" t="s">
        <v>2832</v>
      </c>
      <c r="C2441" s="198" t="s">
        <v>2833</v>
      </c>
      <c r="D2441" s="199" t="s">
        <v>7</v>
      </c>
      <c r="E2441" s="200" t="n">
        <v>0.3333</v>
      </c>
      <c r="F2441" s="201" t="n">
        <v>6.86</v>
      </c>
      <c r="G2441" s="201" t="n">
        <v>2.28</v>
      </c>
    </row>
    <row r="2442" customFormat="false" ht="15" hidden="false" customHeight="false" outlineLevel="0" collapsed="false">
      <c r="A2442" s="198" t="s">
        <v>1040</v>
      </c>
      <c r="B2442" s="199" t="s">
        <v>1123</v>
      </c>
      <c r="C2442" s="198" t="s">
        <v>1124</v>
      </c>
      <c r="D2442" s="199" t="s">
        <v>152</v>
      </c>
      <c r="E2442" s="200" t="n">
        <v>1</v>
      </c>
      <c r="F2442" s="201" t="n">
        <v>3.03</v>
      </c>
      <c r="G2442" s="201" t="n">
        <v>3.03</v>
      </c>
    </row>
    <row r="2443" customFormat="false" ht="15" hidden="false" customHeight="false" outlineLevel="0" collapsed="false">
      <c r="A2443" s="198" t="s">
        <v>1040</v>
      </c>
      <c r="B2443" s="199" t="s">
        <v>2002</v>
      </c>
      <c r="C2443" s="198" t="s">
        <v>2003</v>
      </c>
      <c r="D2443" s="199" t="s">
        <v>25</v>
      </c>
      <c r="E2443" s="200" t="n">
        <v>0.0824</v>
      </c>
      <c r="F2443" s="201" t="n">
        <v>22.61</v>
      </c>
      <c r="G2443" s="201" t="n">
        <v>1.86</v>
      </c>
    </row>
    <row r="2444" customFormat="false" ht="15" hidden="false" customHeight="false" outlineLevel="0" collapsed="false">
      <c r="A2444" s="198" t="s">
        <v>1040</v>
      </c>
      <c r="B2444" s="199" t="s">
        <v>1971</v>
      </c>
      <c r="C2444" s="198" t="s">
        <v>1206</v>
      </c>
      <c r="D2444" s="199" t="s">
        <v>25</v>
      </c>
      <c r="E2444" s="200" t="n">
        <v>0.0824</v>
      </c>
      <c r="F2444" s="201" t="n">
        <v>18.25</v>
      </c>
      <c r="G2444" s="201" t="n">
        <v>1.5</v>
      </c>
    </row>
    <row r="2445" customFormat="false" ht="15" hidden="false" customHeight="false" outlineLevel="0" collapsed="false">
      <c r="A2445" s="202" t="s">
        <v>1043</v>
      </c>
      <c r="B2445" s="203" t="s">
        <v>2834</v>
      </c>
      <c r="C2445" s="202" t="s">
        <v>2835</v>
      </c>
      <c r="D2445" s="203" t="s">
        <v>152</v>
      </c>
      <c r="E2445" s="204" t="n">
        <v>1.05</v>
      </c>
      <c r="F2445" s="205" t="n">
        <v>13.9</v>
      </c>
      <c r="G2445" s="205" t="n">
        <v>14.59</v>
      </c>
    </row>
    <row r="2446" customFormat="false" ht="15" hidden="false" customHeight="false" outlineLevel="0" collapsed="false">
      <c r="A2446" s="193"/>
      <c r="B2446" s="194"/>
      <c r="C2446" s="193"/>
      <c r="D2446" s="193"/>
      <c r="E2446" s="195"/>
      <c r="F2446" s="196"/>
      <c r="G2446" s="196"/>
    </row>
    <row r="2447" customFormat="false" ht="15" hidden="false" customHeight="false" outlineLevel="0" collapsed="false">
      <c r="A2447" s="183" t="s">
        <v>2878</v>
      </c>
      <c r="B2447" s="184" t="s">
        <v>1028</v>
      </c>
      <c r="C2447" s="183" t="s">
        <v>1029</v>
      </c>
      <c r="D2447" s="184" t="s">
        <v>1030</v>
      </c>
      <c r="E2447" s="185" t="s">
        <v>1031</v>
      </c>
      <c r="F2447" s="197" t="s">
        <v>1032</v>
      </c>
      <c r="G2447" s="197" t="s">
        <v>1033</v>
      </c>
    </row>
    <row r="2448" customFormat="false" ht="15" hidden="false" customHeight="false" outlineLevel="0" collapsed="false">
      <c r="A2448" s="189" t="s">
        <v>1034</v>
      </c>
      <c r="B2448" s="190" t="s">
        <v>859</v>
      </c>
      <c r="C2448" s="189" t="s">
        <v>2879</v>
      </c>
      <c r="D2448" s="190" t="s">
        <v>7</v>
      </c>
      <c r="E2448" s="191" t="n">
        <v>1</v>
      </c>
      <c r="F2448" s="192" t="n">
        <v>52.15</v>
      </c>
      <c r="G2448" s="192" t="n">
        <v>52.15</v>
      </c>
    </row>
    <row r="2449" customFormat="false" ht="15" hidden="false" customHeight="false" outlineLevel="0" collapsed="false">
      <c r="A2449" s="198" t="s">
        <v>1040</v>
      </c>
      <c r="B2449" s="199" t="s">
        <v>2002</v>
      </c>
      <c r="C2449" s="198" t="s">
        <v>2003</v>
      </c>
      <c r="D2449" s="199" t="s">
        <v>25</v>
      </c>
      <c r="E2449" s="200" t="n">
        <v>0.16</v>
      </c>
      <c r="F2449" s="201" t="n">
        <v>18.25</v>
      </c>
      <c r="G2449" s="201" t="n">
        <v>2.92</v>
      </c>
    </row>
    <row r="2450" customFormat="false" ht="15" hidden="false" customHeight="false" outlineLevel="0" collapsed="false">
      <c r="A2450" s="198" t="s">
        <v>1040</v>
      </c>
      <c r="B2450" s="199" t="s">
        <v>1971</v>
      </c>
      <c r="C2450" s="198" t="s">
        <v>1206</v>
      </c>
      <c r="D2450" s="199" t="s">
        <v>25</v>
      </c>
      <c r="E2450" s="200" t="n">
        <v>0.16</v>
      </c>
      <c r="F2450" s="201" t="n">
        <v>22.61</v>
      </c>
      <c r="G2450" s="201" t="n">
        <v>3.61</v>
      </c>
    </row>
    <row r="2451" customFormat="false" ht="15" hidden="false" customHeight="false" outlineLevel="0" collapsed="false">
      <c r="A2451" s="202" t="s">
        <v>1043</v>
      </c>
      <c r="B2451" s="203" t="s">
        <v>2838</v>
      </c>
      <c r="C2451" s="202" t="s">
        <v>2839</v>
      </c>
      <c r="D2451" s="203" t="s">
        <v>7</v>
      </c>
      <c r="E2451" s="204" t="n">
        <v>1</v>
      </c>
      <c r="F2451" s="205" t="n">
        <v>16.31</v>
      </c>
      <c r="G2451" s="205" t="n">
        <v>16.31</v>
      </c>
    </row>
    <row r="2452" customFormat="false" ht="15" hidden="false" customHeight="false" outlineLevel="0" collapsed="false">
      <c r="A2452" s="202" t="s">
        <v>1043</v>
      </c>
      <c r="B2452" s="203" t="s">
        <v>2880</v>
      </c>
      <c r="C2452" s="202" t="s">
        <v>2881</v>
      </c>
      <c r="D2452" s="203" t="s">
        <v>7</v>
      </c>
      <c r="E2452" s="204" t="n">
        <v>1</v>
      </c>
      <c r="F2452" s="205" t="n">
        <v>27.23</v>
      </c>
      <c r="G2452" s="205" t="n">
        <v>27.23</v>
      </c>
    </row>
    <row r="2453" customFormat="false" ht="15" hidden="false" customHeight="false" outlineLevel="0" collapsed="false">
      <c r="A2453" s="202" t="s">
        <v>1043</v>
      </c>
      <c r="B2453" s="203" t="s">
        <v>2844</v>
      </c>
      <c r="C2453" s="202" t="s">
        <v>2845</v>
      </c>
      <c r="D2453" s="203" t="s">
        <v>7</v>
      </c>
      <c r="E2453" s="204" t="n">
        <v>1</v>
      </c>
      <c r="F2453" s="205" t="n">
        <v>2.08</v>
      </c>
      <c r="G2453" s="205" t="n">
        <v>2.08</v>
      </c>
    </row>
    <row r="2454" customFormat="false" ht="15" hidden="false" customHeight="false" outlineLevel="0" collapsed="false">
      <c r="A2454" s="193"/>
      <c r="B2454" s="194"/>
      <c r="C2454" s="193"/>
      <c r="D2454" s="193"/>
      <c r="E2454" s="195"/>
      <c r="F2454" s="196"/>
      <c r="G2454" s="196"/>
    </row>
    <row r="2455" customFormat="false" ht="15" hidden="false" customHeight="false" outlineLevel="0" collapsed="false">
      <c r="A2455" s="183" t="s">
        <v>2882</v>
      </c>
      <c r="B2455" s="184" t="s">
        <v>1028</v>
      </c>
      <c r="C2455" s="183" t="s">
        <v>1029</v>
      </c>
      <c r="D2455" s="184" t="s">
        <v>1030</v>
      </c>
      <c r="E2455" s="185" t="s">
        <v>1031</v>
      </c>
      <c r="F2455" s="197" t="s">
        <v>1032</v>
      </c>
      <c r="G2455" s="197" t="s">
        <v>1033</v>
      </c>
    </row>
    <row r="2456" customFormat="false" ht="15" hidden="false" customHeight="false" outlineLevel="0" collapsed="false">
      <c r="A2456" s="189" t="s">
        <v>1034</v>
      </c>
      <c r="B2456" s="190" t="s">
        <v>862</v>
      </c>
      <c r="C2456" s="189" t="s">
        <v>2883</v>
      </c>
      <c r="D2456" s="190" t="s">
        <v>152</v>
      </c>
      <c r="E2456" s="191" t="n">
        <v>1</v>
      </c>
      <c r="F2456" s="192" t="n">
        <v>48.98</v>
      </c>
      <c r="G2456" s="192" t="n">
        <v>48.98</v>
      </c>
    </row>
    <row r="2457" customFormat="false" ht="15" hidden="false" customHeight="false" outlineLevel="0" collapsed="false">
      <c r="A2457" s="198" t="s">
        <v>1040</v>
      </c>
      <c r="B2457" s="199" t="s">
        <v>2884</v>
      </c>
      <c r="C2457" s="198" t="s">
        <v>2885</v>
      </c>
      <c r="D2457" s="199" t="s">
        <v>7</v>
      </c>
      <c r="E2457" s="200" t="n">
        <v>0.3333</v>
      </c>
      <c r="F2457" s="201" t="n">
        <v>12.51</v>
      </c>
      <c r="G2457" s="201" t="n">
        <v>4.16</v>
      </c>
    </row>
    <row r="2458" customFormat="false" ht="15" hidden="false" customHeight="false" outlineLevel="0" collapsed="false">
      <c r="A2458" s="198" t="s">
        <v>1040</v>
      </c>
      <c r="B2458" s="199" t="s">
        <v>1123</v>
      </c>
      <c r="C2458" s="198" t="s">
        <v>1124</v>
      </c>
      <c r="D2458" s="199" t="s">
        <v>152</v>
      </c>
      <c r="E2458" s="200" t="n">
        <v>1</v>
      </c>
      <c r="F2458" s="201" t="n">
        <v>3.03</v>
      </c>
      <c r="G2458" s="201" t="n">
        <v>3.03</v>
      </c>
    </row>
    <row r="2459" customFormat="false" ht="15" hidden="false" customHeight="false" outlineLevel="0" collapsed="false">
      <c r="A2459" s="198" t="s">
        <v>1040</v>
      </c>
      <c r="B2459" s="199" t="s">
        <v>2002</v>
      </c>
      <c r="C2459" s="198" t="s">
        <v>2003</v>
      </c>
      <c r="D2459" s="199" t="s">
        <v>25</v>
      </c>
      <c r="E2459" s="200" t="n">
        <v>0.135</v>
      </c>
      <c r="F2459" s="201" t="n">
        <v>22.61</v>
      </c>
      <c r="G2459" s="201" t="n">
        <v>3.05</v>
      </c>
    </row>
    <row r="2460" customFormat="false" ht="15" hidden="false" customHeight="false" outlineLevel="0" collapsed="false">
      <c r="A2460" s="198" t="s">
        <v>1040</v>
      </c>
      <c r="B2460" s="199" t="s">
        <v>1971</v>
      </c>
      <c r="C2460" s="198" t="s">
        <v>1206</v>
      </c>
      <c r="D2460" s="199" t="s">
        <v>25</v>
      </c>
      <c r="E2460" s="200" t="n">
        <v>0.135</v>
      </c>
      <c r="F2460" s="201" t="n">
        <v>18.25</v>
      </c>
      <c r="G2460" s="201" t="n">
        <v>2.46</v>
      </c>
    </row>
    <row r="2461" customFormat="false" ht="15" hidden="false" customHeight="false" outlineLevel="0" collapsed="false">
      <c r="A2461" s="202" t="s">
        <v>1043</v>
      </c>
      <c r="B2461" s="203" t="s">
        <v>2886</v>
      </c>
      <c r="C2461" s="202" t="s">
        <v>2887</v>
      </c>
      <c r="D2461" s="203" t="s">
        <v>152</v>
      </c>
      <c r="E2461" s="204" t="n">
        <v>1.05</v>
      </c>
      <c r="F2461" s="205" t="n">
        <v>34.56</v>
      </c>
      <c r="G2461" s="205" t="n">
        <v>36.28</v>
      </c>
    </row>
    <row r="2462" customFormat="false" ht="15" hidden="false" customHeight="false" outlineLevel="0" collapsed="false">
      <c r="A2462" s="193"/>
      <c r="B2462" s="194"/>
      <c r="C2462" s="193"/>
      <c r="D2462" s="193"/>
      <c r="E2462" s="195"/>
      <c r="F2462" s="196"/>
      <c r="G2462" s="196"/>
    </row>
    <row r="2463" customFormat="false" ht="15" hidden="false" customHeight="false" outlineLevel="0" collapsed="false">
      <c r="A2463" s="183" t="s">
        <v>2888</v>
      </c>
      <c r="B2463" s="184" t="s">
        <v>1028</v>
      </c>
      <c r="C2463" s="183" t="s">
        <v>1029</v>
      </c>
      <c r="D2463" s="184" t="s">
        <v>1030</v>
      </c>
      <c r="E2463" s="185" t="s">
        <v>1031</v>
      </c>
      <c r="F2463" s="197" t="s">
        <v>1032</v>
      </c>
      <c r="G2463" s="197" t="s">
        <v>1033</v>
      </c>
    </row>
    <row r="2464" customFormat="false" ht="15" hidden="false" customHeight="false" outlineLevel="0" collapsed="false">
      <c r="A2464" s="189" t="s">
        <v>1034</v>
      </c>
      <c r="B2464" s="190" t="s">
        <v>865</v>
      </c>
      <c r="C2464" s="189" t="s">
        <v>2889</v>
      </c>
      <c r="D2464" s="190" t="s">
        <v>152</v>
      </c>
      <c r="E2464" s="191" t="n">
        <v>1</v>
      </c>
      <c r="F2464" s="192" t="n">
        <v>28.97</v>
      </c>
      <c r="G2464" s="192" t="n">
        <v>28.97</v>
      </c>
    </row>
    <row r="2465" customFormat="false" ht="15" hidden="false" customHeight="false" outlineLevel="0" collapsed="false">
      <c r="A2465" s="198" t="s">
        <v>1040</v>
      </c>
      <c r="B2465" s="199" t="s">
        <v>2890</v>
      </c>
      <c r="C2465" s="198" t="s">
        <v>2891</v>
      </c>
      <c r="D2465" s="199" t="s">
        <v>7</v>
      </c>
      <c r="E2465" s="200" t="n">
        <v>0.3333</v>
      </c>
      <c r="F2465" s="201" t="n">
        <v>8.51</v>
      </c>
      <c r="G2465" s="201" t="n">
        <v>2.83</v>
      </c>
    </row>
    <row r="2466" customFormat="false" ht="15" hidden="false" customHeight="false" outlineLevel="0" collapsed="false">
      <c r="A2466" s="198" t="s">
        <v>1040</v>
      </c>
      <c r="B2466" s="199" t="s">
        <v>1123</v>
      </c>
      <c r="C2466" s="198" t="s">
        <v>1124</v>
      </c>
      <c r="D2466" s="199" t="s">
        <v>152</v>
      </c>
      <c r="E2466" s="200" t="n">
        <v>1</v>
      </c>
      <c r="F2466" s="201" t="n">
        <v>3.03</v>
      </c>
      <c r="G2466" s="201" t="n">
        <v>3.03</v>
      </c>
    </row>
    <row r="2467" customFormat="false" ht="15" hidden="false" customHeight="false" outlineLevel="0" collapsed="false">
      <c r="A2467" s="198" t="s">
        <v>1040</v>
      </c>
      <c r="B2467" s="199" t="s">
        <v>2002</v>
      </c>
      <c r="C2467" s="198" t="s">
        <v>2003</v>
      </c>
      <c r="D2467" s="199" t="s">
        <v>25</v>
      </c>
      <c r="E2467" s="200" t="n">
        <v>0.1044</v>
      </c>
      <c r="F2467" s="201" t="n">
        <v>22.61</v>
      </c>
      <c r="G2467" s="201" t="n">
        <v>2.36</v>
      </c>
    </row>
    <row r="2468" customFormat="false" ht="15" hidden="false" customHeight="false" outlineLevel="0" collapsed="false">
      <c r="A2468" s="198" t="s">
        <v>1040</v>
      </c>
      <c r="B2468" s="199" t="s">
        <v>1971</v>
      </c>
      <c r="C2468" s="198" t="s">
        <v>1206</v>
      </c>
      <c r="D2468" s="199" t="s">
        <v>25</v>
      </c>
      <c r="E2468" s="200" t="n">
        <v>0.1044</v>
      </c>
      <c r="F2468" s="201" t="n">
        <v>18.25</v>
      </c>
      <c r="G2468" s="201" t="n">
        <v>1.9</v>
      </c>
    </row>
    <row r="2469" customFormat="false" ht="15" hidden="false" customHeight="false" outlineLevel="0" collapsed="false">
      <c r="A2469" s="202" t="s">
        <v>1043</v>
      </c>
      <c r="B2469" s="203" t="s">
        <v>2892</v>
      </c>
      <c r="C2469" s="202" t="s">
        <v>2893</v>
      </c>
      <c r="D2469" s="203" t="s">
        <v>152</v>
      </c>
      <c r="E2469" s="204" t="n">
        <v>1.05</v>
      </c>
      <c r="F2469" s="205" t="n">
        <v>17.96</v>
      </c>
      <c r="G2469" s="205" t="n">
        <v>18.85</v>
      </c>
    </row>
    <row r="2470" customFormat="false" ht="15" hidden="false" customHeight="false" outlineLevel="0" collapsed="false">
      <c r="A2470" s="193"/>
      <c r="B2470" s="194"/>
      <c r="C2470" s="193"/>
      <c r="D2470" s="193"/>
      <c r="E2470" s="195"/>
      <c r="F2470" s="196"/>
      <c r="G2470" s="196"/>
    </row>
    <row r="2471" customFormat="false" ht="15" hidden="false" customHeight="false" outlineLevel="0" collapsed="false">
      <c r="A2471" s="183" t="s">
        <v>2894</v>
      </c>
      <c r="B2471" s="184" t="s">
        <v>1028</v>
      </c>
      <c r="C2471" s="183" t="s">
        <v>1029</v>
      </c>
      <c r="D2471" s="184" t="s">
        <v>1030</v>
      </c>
      <c r="E2471" s="185" t="s">
        <v>1031</v>
      </c>
      <c r="F2471" s="197" t="s">
        <v>1032</v>
      </c>
      <c r="G2471" s="197" t="s">
        <v>1033</v>
      </c>
    </row>
    <row r="2472" customFormat="false" ht="15" hidden="false" customHeight="false" outlineLevel="0" collapsed="false">
      <c r="A2472" s="189" t="s">
        <v>1034</v>
      </c>
      <c r="B2472" s="190" t="s">
        <v>824</v>
      </c>
      <c r="C2472" s="189" t="s">
        <v>825</v>
      </c>
      <c r="D2472" s="190" t="s">
        <v>152</v>
      </c>
      <c r="E2472" s="191" t="n">
        <v>1</v>
      </c>
      <c r="F2472" s="192" t="n">
        <v>64.77</v>
      </c>
      <c r="G2472" s="192" t="n">
        <v>64.77</v>
      </c>
    </row>
    <row r="2473" customFormat="false" ht="15" hidden="false" customHeight="false" outlineLevel="0" collapsed="false">
      <c r="A2473" s="198" t="s">
        <v>1040</v>
      </c>
      <c r="B2473" s="199" t="s">
        <v>1203</v>
      </c>
      <c r="C2473" s="198" t="s">
        <v>1204</v>
      </c>
      <c r="D2473" s="199" t="s">
        <v>1192</v>
      </c>
      <c r="E2473" s="200" t="n">
        <v>0.433925</v>
      </c>
      <c r="F2473" s="201" t="n">
        <v>10.93</v>
      </c>
      <c r="G2473" s="201" t="n">
        <v>10.93</v>
      </c>
    </row>
    <row r="2474" customFormat="false" ht="15" hidden="false" customHeight="false" outlineLevel="0" collapsed="false">
      <c r="A2474" s="198" t="s">
        <v>1040</v>
      </c>
      <c r="B2474" s="199" t="s">
        <v>1205</v>
      </c>
      <c r="C2474" s="198" t="s">
        <v>1206</v>
      </c>
      <c r="D2474" s="199" t="s">
        <v>1192</v>
      </c>
      <c r="E2474" s="200" t="n">
        <v>0.433925</v>
      </c>
      <c r="F2474" s="201" t="n">
        <v>18.32</v>
      </c>
      <c r="G2474" s="201" t="n">
        <v>7.94</v>
      </c>
    </row>
    <row r="2475" customFormat="false" ht="15" hidden="false" customHeight="false" outlineLevel="0" collapsed="false">
      <c r="A2475" s="198" t="s">
        <v>1040</v>
      </c>
      <c r="B2475" s="199" t="s">
        <v>2816</v>
      </c>
      <c r="C2475" s="198" t="s">
        <v>2817</v>
      </c>
      <c r="D2475" s="199" t="s">
        <v>152</v>
      </c>
      <c r="E2475" s="200" t="n">
        <v>1</v>
      </c>
      <c r="F2475" s="201" t="n">
        <v>22.68</v>
      </c>
      <c r="G2475" s="201" t="n">
        <v>9.84</v>
      </c>
    </row>
    <row r="2476" customFormat="false" ht="15" hidden="false" customHeight="false" outlineLevel="0" collapsed="false">
      <c r="A2476" s="202" t="s">
        <v>1043</v>
      </c>
      <c r="B2476" s="203" t="s">
        <v>2818</v>
      </c>
      <c r="C2476" s="202" t="s">
        <v>2819</v>
      </c>
      <c r="D2476" s="203" t="s">
        <v>1199</v>
      </c>
      <c r="E2476" s="204" t="n">
        <v>1.3333333</v>
      </c>
      <c r="F2476" s="205" t="n">
        <v>0.08</v>
      </c>
      <c r="G2476" s="205" t="n">
        <v>0.1</v>
      </c>
    </row>
    <row r="2477" customFormat="false" ht="15" hidden="false" customHeight="false" outlineLevel="0" collapsed="false">
      <c r="A2477" s="202" t="s">
        <v>1043</v>
      </c>
      <c r="B2477" s="203" t="s">
        <v>2820</v>
      </c>
      <c r="C2477" s="202" t="s">
        <v>2821</v>
      </c>
      <c r="D2477" s="203" t="s">
        <v>1199</v>
      </c>
      <c r="E2477" s="204" t="n">
        <v>1.3333333</v>
      </c>
      <c r="F2477" s="205" t="n">
        <v>0.22</v>
      </c>
      <c r="G2477" s="205" t="n">
        <v>0.29</v>
      </c>
    </row>
    <row r="2478" customFormat="false" ht="15" hidden="false" customHeight="false" outlineLevel="0" collapsed="false">
      <c r="A2478" s="202" t="s">
        <v>1043</v>
      </c>
      <c r="B2478" s="203" t="s">
        <v>2822</v>
      </c>
      <c r="C2478" s="202" t="s">
        <v>2823</v>
      </c>
      <c r="D2478" s="203" t="s">
        <v>1483</v>
      </c>
      <c r="E2478" s="204" t="n">
        <v>1.2</v>
      </c>
      <c r="F2478" s="205" t="n">
        <v>0.11</v>
      </c>
      <c r="G2478" s="205" t="n">
        <v>0.14</v>
      </c>
    </row>
    <row r="2479" customFormat="false" ht="15" hidden="false" customHeight="false" outlineLevel="0" collapsed="false">
      <c r="A2479" s="202" t="s">
        <v>1043</v>
      </c>
      <c r="B2479" s="203" t="s">
        <v>2824</v>
      </c>
      <c r="C2479" s="202" t="s">
        <v>2825</v>
      </c>
      <c r="D2479" s="203" t="s">
        <v>1199</v>
      </c>
      <c r="E2479" s="204" t="n">
        <v>1.3333333</v>
      </c>
      <c r="F2479" s="205" t="n">
        <v>7.73</v>
      </c>
      <c r="G2479" s="205" t="n">
        <v>9.27</v>
      </c>
    </row>
    <row r="2480" customFormat="false" ht="15" hidden="false" customHeight="false" outlineLevel="0" collapsed="false">
      <c r="A2480" s="202" t="s">
        <v>1043</v>
      </c>
      <c r="B2480" s="203" t="s">
        <v>2826</v>
      </c>
      <c r="C2480" s="202" t="s">
        <v>2827</v>
      </c>
      <c r="D2480" s="203" t="s">
        <v>1199</v>
      </c>
      <c r="E2480" s="204" t="n">
        <v>0.3333333</v>
      </c>
      <c r="F2480" s="205" t="n">
        <v>1.76</v>
      </c>
      <c r="G2480" s="205" t="n">
        <v>0.58</v>
      </c>
    </row>
    <row r="2481" customFormat="false" ht="15" hidden="false" customHeight="false" outlineLevel="0" collapsed="false">
      <c r="A2481" s="202" t="s">
        <v>1043</v>
      </c>
      <c r="B2481" s="203" t="s">
        <v>2828</v>
      </c>
      <c r="C2481" s="202" t="s">
        <v>2829</v>
      </c>
      <c r="D2481" s="203" t="s">
        <v>1483</v>
      </c>
      <c r="E2481" s="204" t="n">
        <v>1.2</v>
      </c>
      <c r="F2481" s="205" t="n">
        <v>21.4</v>
      </c>
      <c r="G2481" s="205" t="n">
        <v>25.68</v>
      </c>
    </row>
    <row r="2482" customFormat="false" ht="15" hidden="false" customHeight="false" outlineLevel="0" collapsed="false">
      <c r="A2482" s="193"/>
      <c r="B2482" s="194"/>
      <c r="C2482" s="193"/>
      <c r="D2482" s="193"/>
      <c r="E2482" s="195"/>
      <c r="F2482" s="196"/>
      <c r="G2482" s="196"/>
    </row>
    <row r="2483" customFormat="false" ht="15" hidden="false" customHeight="false" outlineLevel="0" collapsed="false">
      <c r="A2483" s="183" t="s">
        <v>2895</v>
      </c>
      <c r="B2483" s="184" t="s">
        <v>1028</v>
      </c>
      <c r="C2483" s="183" t="s">
        <v>1029</v>
      </c>
      <c r="D2483" s="184" t="s">
        <v>1030</v>
      </c>
      <c r="E2483" s="185" t="s">
        <v>1031</v>
      </c>
      <c r="F2483" s="197" t="s">
        <v>1032</v>
      </c>
      <c r="G2483" s="197" t="s">
        <v>1033</v>
      </c>
    </row>
    <row r="2484" customFormat="false" ht="15" hidden="false" customHeight="false" outlineLevel="0" collapsed="false">
      <c r="A2484" s="189" t="s">
        <v>1034</v>
      </c>
      <c r="B2484" s="190" t="s">
        <v>871</v>
      </c>
      <c r="C2484" s="189" t="s">
        <v>872</v>
      </c>
      <c r="D2484" s="190" t="s">
        <v>152</v>
      </c>
      <c r="E2484" s="191" t="n">
        <v>1</v>
      </c>
      <c r="F2484" s="192" t="n">
        <v>71.38</v>
      </c>
      <c r="G2484" s="192" t="n">
        <v>71.38</v>
      </c>
    </row>
    <row r="2485" customFormat="false" ht="15" hidden="false" customHeight="false" outlineLevel="0" collapsed="false">
      <c r="A2485" s="198" t="s">
        <v>1040</v>
      </c>
      <c r="B2485" s="199" t="s">
        <v>1203</v>
      </c>
      <c r="C2485" s="198" t="s">
        <v>1204</v>
      </c>
      <c r="D2485" s="199" t="s">
        <v>1192</v>
      </c>
      <c r="E2485" s="200" t="n">
        <v>0.5314009</v>
      </c>
      <c r="F2485" s="201" t="n">
        <v>11.93</v>
      </c>
      <c r="G2485" s="201" t="n">
        <v>11.93</v>
      </c>
    </row>
    <row r="2486" customFormat="false" ht="15" hidden="false" customHeight="false" outlineLevel="0" collapsed="false">
      <c r="A2486" s="198" t="s">
        <v>1040</v>
      </c>
      <c r="B2486" s="199" t="s">
        <v>1205</v>
      </c>
      <c r="C2486" s="198" t="s">
        <v>1206</v>
      </c>
      <c r="D2486" s="199" t="s">
        <v>1192</v>
      </c>
      <c r="E2486" s="200" t="n">
        <v>0.5314009</v>
      </c>
      <c r="F2486" s="201" t="n">
        <v>22.68</v>
      </c>
      <c r="G2486" s="201" t="n">
        <v>12.05</v>
      </c>
    </row>
    <row r="2487" customFormat="false" ht="15" hidden="false" customHeight="false" outlineLevel="0" collapsed="false">
      <c r="A2487" s="198" t="s">
        <v>1040</v>
      </c>
      <c r="B2487" s="199" t="s">
        <v>2896</v>
      </c>
      <c r="C2487" s="198" t="s">
        <v>2897</v>
      </c>
      <c r="D2487" s="199" t="s">
        <v>152</v>
      </c>
      <c r="E2487" s="200" t="n">
        <v>1</v>
      </c>
      <c r="F2487" s="201" t="n">
        <v>18.32</v>
      </c>
      <c r="G2487" s="201" t="n">
        <v>9.73</v>
      </c>
    </row>
    <row r="2488" customFormat="false" ht="15" hidden="false" customHeight="false" outlineLevel="0" collapsed="false">
      <c r="A2488" s="202" t="s">
        <v>1043</v>
      </c>
      <c r="B2488" s="203" t="s">
        <v>2818</v>
      </c>
      <c r="C2488" s="202" t="s">
        <v>2819</v>
      </c>
      <c r="D2488" s="203" t="s">
        <v>1199</v>
      </c>
      <c r="E2488" s="204" t="n">
        <v>2.6666666</v>
      </c>
      <c r="F2488" s="205" t="n">
        <v>8.09</v>
      </c>
      <c r="G2488" s="205" t="n">
        <v>9.7</v>
      </c>
    </row>
    <row r="2489" customFormat="false" ht="15" hidden="false" customHeight="false" outlineLevel="0" collapsed="false">
      <c r="A2489" s="202" t="s">
        <v>1043</v>
      </c>
      <c r="B2489" s="203" t="s">
        <v>2898</v>
      </c>
      <c r="C2489" s="202" t="s">
        <v>2899</v>
      </c>
      <c r="D2489" s="203" t="s">
        <v>1483</v>
      </c>
      <c r="E2489" s="204" t="n">
        <v>1.2</v>
      </c>
      <c r="F2489" s="205" t="n">
        <v>19.42</v>
      </c>
      <c r="G2489" s="205" t="n">
        <v>23.3</v>
      </c>
    </row>
    <row r="2490" customFormat="false" ht="15" hidden="false" customHeight="false" outlineLevel="0" collapsed="false">
      <c r="A2490" s="202" t="s">
        <v>1043</v>
      </c>
      <c r="B2490" s="203" t="s">
        <v>2820</v>
      </c>
      <c r="C2490" s="202" t="s">
        <v>2821</v>
      </c>
      <c r="D2490" s="203" t="s">
        <v>1199</v>
      </c>
      <c r="E2490" s="204" t="n">
        <v>2.6666666</v>
      </c>
      <c r="F2490" s="205" t="n">
        <v>0.08</v>
      </c>
      <c r="G2490" s="205" t="n">
        <v>0.21</v>
      </c>
    </row>
    <row r="2491" customFormat="false" ht="15" hidden="false" customHeight="false" outlineLevel="0" collapsed="false">
      <c r="A2491" s="202" t="s">
        <v>1043</v>
      </c>
      <c r="B2491" s="203" t="s">
        <v>2824</v>
      </c>
      <c r="C2491" s="202" t="s">
        <v>2825</v>
      </c>
      <c r="D2491" s="203" t="s">
        <v>1199</v>
      </c>
      <c r="E2491" s="204" t="n">
        <v>2.6666666</v>
      </c>
      <c r="F2491" s="205" t="n">
        <v>1.35</v>
      </c>
      <c r="G2491" s="205" t="n">
        <v>3.59</v>
      </c>
    </row>
    <row r="2492" customFormat="false" ht="15" hidden="false" customHeight="false" outlineLevel="0" collapsed="false">
      <c r="A2492" s="202" t="s">
        <v>1043</v>
      </c>
      <c r="B2492" s="203" t="s">
        <v>2900</v>
      </c>
      <c r="C2492" s="202" t="s">
        <v>2901</v>
      </c>
      <c r="D2492" s="203" t="s">
        <v>1199</v>
      </c>
      <c r="E2492" s="204" t="n">
        <v>2.6666666</v>
      </c>
      <c r="F2492" s="205" t="n">
        <v>0.22</v>
      </c>
      <c r="G2492" s="205" t="n">
        <v>0.58</v>
      </c>
    </row>
    <row r="2493" customFormat="false" ht="15" hidden="false" customHeight="false" outlineLevel="0" collapsed="false">
      <c r="A2493" s="202" t="s">
        <v>1043</v>
      </c>
      <c r="B2493" s="203" t="s">
        <v>2902</v>
      </c>
      <c r="C2493" s="202" t="s">
        <v>2903</v>
      </c>
      <c r="D2493" s="203" t="s">
        <v>1483</v>
      </c>
      <c r="E2493" s="204" t="n">
        <v>1.2</v>
      </c>
      <c r="F2493" s="205" t="n">
        <v>0.11</v>
      </c>
      <c r="G2493" s="205" t="n">
        <v>0.29</v>
      </c>
    </row>
    <row r="2494" customFormat="false" ht="15" hidden="false" customHeight="false" outlineLevel="0" collapsed="false">
      <c r="A2494" s="193"/>
      <c r="B2494" s="194"/>
      <c r="C2494" s="193"/>
      <c r="D2494" s="193"/>
      <c r="E2494" s="195"/>
      <c r="F2494" s="196"/>
      <c r="G2494" s="196"/>
    </row>
    <row r="2495" customFormat="false" ht="15" hidden="false" customHeight="false" outlineLevel="0" collapsed="false">
      <c r="A2495" s="183" t="s">
        <v>2904</v>
      </c>
      <c r="B2495" s="184" t="s">
        <v>1028</v>
      </c>
      <c r="C2495" s="183" t="s">
        <v>1029</v>
      </c>
      <c r="D2495" s="184" t="s">
        <v>1030</v>
      </c>
      <c r="E2495" s="185" t="s">
        <v>1031</v>
      </c>
      <c r="F2495" s="197" t="s">
        <v>1032</v>
      </c>
      <c r="G2495" s="197" t="s">
        <v>1033</v>
      </c>
    </row>
    <row r="2496" customFormat="false" ht="15" hidden="false" customHeight="false" outlineLevel="0" collapsed="false">
      <c r="A2496" s="189" t="s">
        <v>1034</v>
      </c>
      <c r="B2496" s="190" t="s">
        <v>827</v>
      </c>
      <c r="C2496" s="189" t="s">
        <v>2831</v>
      </c>
      <c r="D2496" s="190" t="s">
        <v>152</v>
      </c>
      <c r="E2496" s="191" t="n">
        <v>1</v>
      </c>
      <c r="F2496" s="192" t="n">
        <v>23.26</v>
      </c>
      <c r="G2496" s="192" t="n">
        <v>23.26</v>
      </c>
    </row>
    <row r="2497" customFormat="false" ht="15" hidden="false" customHeight="false" outlineLevel="0" collapsed="false">
      <c r="A2497" s="198" t="s">
        <v>1040</v>
      </c>
      <c r="B2497" s="199" t="s">
        <v>2832</v>
      </c>
      <c r="C2497" s="198" t="s">
        <v>2833</v>
      </c>
      <c r="D2497" s="199" t="s">
        <v>7</v>
      </c>
      <c r="E2497" s="200" t="n">
        <v>0.3333</v>
      </c>
      <c r="F2497" s="201" t="n">
        <v>6.86</v>
      </c>
      <c r="G2497" s="201" t="n">
        <v>2.28</v>
      </c>
    </row>
    <row r="2498" customFormat="false" ht="15" hidden="false" customHeight="false" outlineLevel="0" collapsed="false">
      <c r="A2498" s="198" t="s">
        <v>1040</v>
      </c>
      <c r="B2498" s="199" t="s">
        <v>1123</v>
      </c>
      <c r="C2498" s="198" t="s">
        <v>1124</v>
      </c>
      <c r="D2498" s="199" t="s">
        <v>152</v>
      </c>
      <c r="E2498" s="200" t="n">
        <v>1</v>
      </c>
      <c r="F2498" s="201" t="n">
        <v>3.03</v>
      </c>
      <c r="G2498" s="201" t="n">
        <v>3.03</v>
      </c>
    </row>
    <row r="2499" customFormat="false" ht="15" hidden="false" customHeight="false" outlineLevel="0" collapsed="false">
      <c r="A2499" s="198" t="s">
        <v>1040</v>
      </c>
      <c r="B2499" s="199" t="s">
        <v>2002</v>
      </c>
      <c r="C2499" s="198" t="s">
        <v>2003</v>
      </c>
      <c r="D2499" s="199" t="s">
        <v>25</v>
      </c>
      <c r="E2499" s="200" t="n">
        <v>0.0824</v>
      </c>
      <c r="F2499" s="201" t="n">
        <v>22.61</v>
      </c>
      <c r="G2499" s="201" t="n">
        <v>1.86</v>
      </c>
    </row>
    <row r="2500" customFormat="false" ht="15" hidden="false" customHeight="false" outlineLevel="0" collapsed="false">
      <c r="A2500" s="198" t="s">
        <v>1040</v>
      </c>
      <c r="B2500" s="199" t="s">
        <v>1971</v>
      </c>
      <c r="C2500" s="198" t="s">
        <v>1206</v>
      </c>
      <c r="D2500" s="199" t="s">
        <v>25</v>
      </c>
      <c r="E2500" s="200" t="n">
        <v>0.0824</v>
      </c>
      <c r="F2500" s="201" t="n">
        <v>18.25</v>
      </c>
      <c r="G2500" s="201" t="n">
        <v>1.5</v>
      </c>
    </row>
    <row r="2501" customFormat="false" ht="15" hidden="false" customHeight="false" outlineLevel="0" collapsed="false">
      <c r="A2501" s="202" t="s">
        <v>1043</v>
      </c>
      <c r="B2501" s="203" t="s">
        <v>2834</v>
      </c>
      <c r="C2501" s="202" t="s">
        <v>2835</v>
      </c>
      <c r="D2501" s="203" t="s">
        <v>152</v>
      </c>
      <c r="E2501" s="204" t="n">
        <v>1.05</v>
      </c>
      <c r="F2501" s="205" t="n">
        <v>13.9</v>
      </c>
      <c r="G2501" s="205" t="n">
        <v>14.59</v>
      </c>
    </row>
    <row r="2502" customFormat="false" ht="15" hidden="false" customHeight="false" outlineLevel="0" collapsed="false">
      <c r="A2502" s="193"/>
      <c r="B2502" s="194"/>
      <c r="C2502" s="193"/>
      <c r="D2502" s="193"/>
      <c r="E2502" s="195"/>
      <c r="F2502" s="196"/>
      <c r="G2502" s="196"/>
    </row>
    <row r="2503" customFormat="false" ht="15" hidden="false" customHeight="false" outlineLevel="0" collapsed="false">
      <c r="A2503" s="183" t="s">
        <v>2905</v>
      </c>
      <c r="B2503" s="184" t="s">
        <v>1028</v>
      </c>
      <c r="C2503" s="183" t="s">
        <v>1029</v>
      </c>
      <c r="D2503" s="184" t="s">
        <v>1030</v>
      </c>
      <c r="E2503" s="185" t="s">
        <v>1031</v>
      </c>
      <c r="F2503" s="197" t="s">
        <v>1032</v>
      </c>
      <c r="G2503" s="197" t="s">
        <v>1033</v>
      </c>
    </row>
    <row r="2504" customFormat="false" ht="15" hidden="false" customHeight="false" outlineLevel="0" collapsed="false">
      <c r="A2504" s="189" t="s">
        <v>1034</v>
      </c>
      <c r="B2504" s="190" t="s">
        <v>830</v>
      </c>
      <c r="C2504" s="189" t="s">
        <v>2837</v>
      </c>
      <c r="D2504" s="190" t="s">
        <v>7</v>
      </c>
      <c r="E2504" s="191" t="n">
        <v>1</v>
      </c>
      <c r="F2504" s="192" t="n">
        <v>36.97</v>
      </c>
      <c r="G2504" s="192" t="n">
        <v>36.97</v>
      </c>
    </row>
    <row r="2505" customFormat="false" ht="15" hidden="false" customHeight="false" outlineLevel="0" collapsed="false">
      <c r="A2505" s="198" t="s">
        <v>1040</v>
      </c>
      <c r="B2505" s="199" t="s">
        <v>2002</v>
      </c>
      <c r="C2505" s="198" t="s">
        <v>2003</v>
      </c>
      <c r="D2505" s="199" t="s">
        <v>25</v>
      </c>
      <c r="E2505" s="200" t="n">
        <v>0.16</v>
      </c>
      <c r="F2505" s="201" t="n">
        <v>18.25</v>
      </c>
      <c r="G2505" s="201" t="n">
        <v>2.92</v>
      </c>
    </row>
    <row r="2506" customFormat="false" ht="15" hidden="false" customHeight="false" outlineLevel="0" collapsed="false">
      <c r="A2506" s="198" t="s">
        <v>1040</v>
      </c>
      <c r="B2506" s="199" t="s">
        <v>1971</v>
      </c>
      <c r="C2506" s="198" t="s">
        <v>1206</v>
      </c>
      <c r="D2506" s="199" t="s">
        <v>25</v>
      </c>
      <c r="E2506" s="200" t="n">
        <v>0.16</v>
      </c>
      <c r="F2506" s="201" t="n">
        <v>22.61</v>
      </c>
      <c r="G2506" s="201" t="n">
        <v>3.61</v>
      </c>
    </row>
    <row r="2507" customFormat="false" ht="15" hidden="false" customHeight="false" outlineLevel="0" collapsed="false">
      <c r="A2507" s="202" t="s">
        <v>1043</v>
      </c>
      <c r="B2507" s="203" t="s">
        <v>2838</v>
      </c>
      <c r="C2507" s="202" t="s">
        <v>2839</v>
      </c>
      <c r="D2507" s="203" t="s">
        <v>7</v>
      </c>
      <c r="E2507" s="204" t="n">
        <v>1</v>
      </c>
      <c r="F2507" s="205" t="n">
        <v>16.31</v>
      </c>
      <c r="G2507" s="205" t="n">
        <v>16.31</v>
      </c>
    </row>
    <row r="2508" customFormat="false" ht="15" hidden="false" customHeight="false" outlineLevel="0" collapsed="false">
      <c r="A2508" s="202" t="s">
        <v>1043</v>
      </c>
      <c r="B2508" s="203" t="s">
        <v>2840</v>
      </c>
      <c r="C2508" s="202" t="s">
        <v>2841</v>
      </c>
      <c r="D2508" s="203" t="s">
        <v>7</v>
      </c>
      <c r="E2508" s="204" t="n">
        <v>1</v>
      </c>
      <c r="F2508" s="205" t="n">
        <v>7.54</v>
      </c>
      <c r="G2508" s="205" t="n">
        <v>7.54</v>
      </c>
    </row>
    <row r="2509" customFormat="false" ht="15" hidden="false" customHeight="false" outlineLevel="0" collapsed="false">
      <c r="A2509" s="202" t="s">
        <v>1043</v>
      </c>
      <c r="B2509" s="203" t="s">
        <v>2842</v>
      </c>
      <c r="C2509" s="202" t="s">
        <v>2843</v>
      </c>
      <c r="D2509" s="203" t="s">
        <v>7</v>
      </c>
      <c r="E2509" s="204" t="n">
        <v>1</v>
      </c>
      <c r="F2509" s="205" t="n">
        <v>4.51</v>
      </c>
      <c r="G2509" s="205" t="n">
        <v>4.51</v>
      </c>
    </row>
    <row r="2510" customFormat="false" ht="15" hidden="false" customHeight="false" outlineLevel="0" collapsed="false">
      <c r="A2510" s="202" t="s">
        <v>1043</v>
      </c>
      <c r="B2510" s="203" t="s">
        <v>2844</v>
      </c>
      <c r="C2510" s="202" t="s">
        <v>2845</v>
      </c>
      <c r="D2510" s="203" t="s">
        <v>7</v>
      </c>
      <c r="E2510" s="204" t="n">
        <v>1</v>
      </c>
      <c r="F2510" s="205" t="n">
        <v>2.08</v>
      </c>
      <c r="G2510" s="205" t="n">
        <v>2.08</v>
      </c>
    </row>
    <row r="2511" customFormat="false" ht="15" hidden="false" customHeight="false" outlineLevel="0" collapsed="false">
      <c r="A2511" s="193"/>
      <c r="B2511" s="194"/>
      <c r="C2511" s="193"/>
      <c r="D2511" s="193"/>
      <c r="E2511" s="195"/>
      <c r="F2511" s="196"/>
      <c r="G2511" s="196"/>
    </row>
    <row r="2512" customFormat="false" ht="15" hidden="false" customHeight="false" outlineLevel="0" collapsed="false">
      <c r="A2512" s="183" t="s">
        <v>2906</v>
      </c>
      <c r="B2512" s="184" t="s">
        <v>1028</v>
      </c>
      <c r="C2512" s="183" t="s">
        <v>1029</v>
      </c>
      <c r="D2512" s="184" t="s">
        <v>1030</v>
      </c>
      <c r="E2512" s="185" t="s">
        <v>1031</v>
      </c>
      <c r="F2512" s="197" t="s">
        <v>1032</v>
      </c>
      <c r="G2512" s="197" t="s">
        <v>1033</v>
      </c>
    </row>
    <row r="2513" customFormat="false" ht="15" hidden="false" customHeight="false" outlineLevel="0" collapsed="false">
      <c r="A2513" s="189" t="s">
        <v>1034</v>
      </c>
      <c r="B2513" s="190" t="s">
        <v>833</v>
      </c>
      <c r="C2513" s="189" t="s">
        <v>2847</v>
      </c>
      <c r="D2513" s="190" t="s">
        <v>7</v>
      </c>
      <c r="E2513" s="191" t="n">
        <v>1</v>
      </c>
      <c r="F2513" s="192" t="n">
        <v>39.07</v>
      </c>
      <c r="G2513" s="192" t="n">
        <v>39.07</v>
      </c>
    </row>
    <row r="2514" customFormat="false" ht="15" hidden="false" customHeight="false" outlineLevel="0" collapsed="false">
      <c r="A2514" s="198" t="s">
        <v>1040</v>
      </c>
      <c r="B2514" s="199" t="s">
        <v>2002</v>
      </c>
      <c r="C2514" s="198" t="s">
        <v>2003</v>
      </c>
      <c r="D2514" s="199" t="s">
        <v>25</v>
      </c>
      <c r="E2514" s="200" t="n">
        <v>0.16</v>
      </c>
      <c r="F2514" s="201" t="n">
        <v>18.25</v>
      </c>
      <c r="G2514" s="201" t="n">
        <v>2.92</v>
      </c>
    </row>
    <row r="2515" customFormat="false" ht="15" hidden="false" customHeight="false" outlineLevel="0" collapsed="false">
      <c r="A2515" s="198" t="s">
        <v>1040</v>
      </c>
      <c r="B2515" s="199" t="s">
        <v>1971</v>
      </c>
      <c r="C2515" s="198" t="s">
        <v>1206</v>
      </c>
      <c r="D2515" s="199" t="s">
        <v>25</v>
      </c>
      <c r="E2515" s="200" t="n">
        <v>0.16</v>
      </c>
      <c r="F2515" s="201" t="n">
        <v>22.61</v>
      </c>
      <c r="G2515" s="201" t="n">
        <v>3.61</v>
      </c>
    </row>
    <row r="2516" customFormat="false" ht="15" hidden="false" customHeight="false" outlineLevel="0" collapsed="false">
      <c r="A2516" s="202" t="s">
        <v>1043</v>
      </c>
      <c r="B2516" s="203" t="s">
        <v>2838</v>
      </c>
      <c r="C2516" s="202" t="s">
        <v>2839</v>
      </c>
      <c r="D2516" s="203" t="s">
        <v>7</v>
      </c>
      <c r="E2516" s="204" t="n">
        <v>1</v>
      </c>
      <c r="F2516" s="205" t="n">
        <v>16.31</v>
      </c>
      <c r="G2516" s="205" t="n">
        <v>16.31</v>
      </c>
    </row>
    <row r="2517" customFormat="false" ht="15" hidden="false" customHeight="false" outlineLevel="0" collapsed="false">
      <c r="A2517" s="202" t="s">
        <v>1043</v>
      </c>
      <c r="B2517" s="203" t="s">
        <v>2842</v>
      </c>
      <c r="C2517" s="202" t="s">
        <v>2843</v>
      </c>
      <c r="D2517" s="203" t="s">
        <v>7</v>
      </c>
      <c r="E2517" s="204" t="n">
        <v>1</v>
      </c>
      <c r="F2517" s="205" t="n">
        <v>4.51</v>
      </c>
      <c r="G2517" s="205" t="n">
        <v>4.51</v>
      </c>
    </row>
    <row r="2518" customFormat="false" ht="15" hidden="false" customHeight="false" outlineLevel="0" collapsed="false">
      <c r="A2518" s="202" t="s">
        <v>1043</v>
      </c>
      <c r="B2518" s="203" t="s">
        <v>2844</v>
      </c>
      <c r="C2518" s="202" t="s">
        <v>2845</v>
      </c>
      <c r="D2518" s="203" t="s">
        <v>7</v>
      </c>
      <c r="E2518" s="204" t="n">
        <v>1</v>
      </c>
      <c r="F2518" s="205" t="n">
        <v>2.08</v>
      </c>
      <c r="G2518" s="205" t="n">
        <v>2.08</v>
      </c>
    </row>
    <row r="2519" customFormat="false" ht="15" hidden="false" customHeight="false" outlineLevel="0" collapsed="false">
      <c r="A2519" s="202" t="s">
        <v>1043</v>
      </c>
      <c r="B2519" s="203" t="s">
        <v>2848</v>
      </c>
      <c r="C2519" s="202" t="s">
        <v>2849</v>
      </c>
      <c r="D2519" s="203" t="s">
        <v>7</v>
      </c>
      <c r="E2519" s="204" t="n">
        <v>1</v>
      </c>
      <c r="F2519" s="205" t="n">
        <v>9.64</v>
      </c>
      <c r="G2519" s="205" t="n">
        <v>9.64</v>
      </c>
    </row>
    <row r="2520" customFormat="false" ht="15" hidden="false" customHeight="false" outlineLevel="0" collapsed="false">
      <c r="A2520" s="193"/>
      <c r="B2520" s="194"/>
      <c r="C2520" s="193"/>
      <c r="D2520" s="193"/>
      <c r="E2520" s="195"/>
      <c r="F2520" s="196"/>
      <c r="G2520" s="196"/>
    </row>
    <row r="2521" customFormat="false" ht="15" hidden="false" customHeight="false" outlineLevel="0" collapsed="false">
      <c r="A2521" s="183" t="s">
        <v>2907</v>
      </c>
      <c r="B2521" s="184" t="s">
        <v>1028</v>
      </c>
      <c r="C2521" s="183" t="s">
        <v>1029</v>
      </c>
      <c r="D2521" s="184" t="s">
        <v>1030</v>
      </c>
      <c r="E2521" s="185" t="s">
        <v>1031</v>
      </c>
      <c r="F2521" s="197" t="s">
        <v>1032</v>
      </c>
      <c r="G2521" s="197" t="s">
        <v>1033</v>
      </c>
    </row>
    <row r="2522" customFormat="false" ht="15" hidden="false" customHeight="false" outlineLevel="0" collapsed="false">
      <c r="A2522" s="189" t="s">
        <v>1034</v>
      </c>
      <c r="B2522" s="190" t="s">
        <v>836</v>
      </c>
      <c r="C2522" s="189" t="s">
        <v>1135</v>
      </c>
      <c r="D2522" s="190" t="s">
        <v>152</v>
      </c>
      <c r="E2522" s="191" t="n">
        <v>1</v>
      </c>
      <c r="F2522" s="192" t="n">
        <v>3.71</v>
      </c>
      <c r="G2522" s="192" t="n">
        <v>3.71</v>
      </c>
    </row>
    <row r="2523" customFormat="false" ht="15" hidden="false" customHeight="false" outlineLevel="0" collapsed="false">
      <c r="A2523" s="198" t="s">
        <v>1040</v>
      </c>
      <c r="B2523" s="199" t="s">
        <v>2002</v>
      </c>
      <c r="C2523" s="198" t="s">
        <v>2003</v>
      </c>
      <c r="D2523" s="199" t="s">
        <v>25</v>
      </c>
      <c r="E2523" s="200" t="n">
        <v>0.03</v>
      </c>
      <c r="F2523" s="201" t="n">
        <v>22.61</v>
      </c>
      <c r="G2523" s="201" t="n">
        <v>0.67</v>
      </c>
    </row>
    <row r="2524" customFormat="false" ht="15" hidden="false" customHeight="false" outlineLevel="0" collapsed="false">
      <c r="A2524" s="198" t="s">
        <v>1040</v>
      </c>
      <c r="B2524" s="199" t="s">
        <v>1971</v>
      </c>
      <c r="C2524" s="198" t="s">
        <v>1206</v>
      </c>
      <c r="D2524" s="199" t="s">
        <v>25</v>
      </c>
      <c r="E2524" s="200" t="n">
        <v>0.03</v>
      </c>
      <c r="F2524" s="201" t="n">
        <v>18.25</v>
      </c>
      <c r="G2524" s="201" t="n">
        <v>0.54</v>
      </c>
    </row>
    <row r="2525" customFormat="false" ht="15" hidden="false" customHeight="false" outlineLevel="0" collapsed="false">
      <c r="A2525" s="202" t="s">
        <v>1043</v>
      </c>
      <c r="B2525" s="203" t="s">
        <v>2851</v>
      </c>
      <c r="C2525" s="202" t="s">
        <v>2852</v>
      </c>
      <c r="D2525" s="203" t="s">
        <v>152</v>
      </c>
      <c r="E2525" s="204" t="n">
        <v>1.19</v>
      </c>
      <c r="F2525" s="205" t="n">
        <v>2.08</v>
      </c>
      <c r="G2525" s="205" t="n">
        <v>2.47</v>
      </c>
    </row>
    <row r="2526" customFormat="false" ht="15" hidden="false" customHeight="false" outlineLevel="0" collapsed="false">
      <c r="A2526" s="202" t="s">
        <v>1043</v>
      </c>
      <c r="B2526" s="203" t="s">
        <v>2729</v>
      </c>
      <c r="C2526" s="202" t="s">
        <v>2730</v>
      </c>
      <c r="D2526" s="203" t="s">
        <v>7</v>
      </c>
      <c r="E2526" s="204" t="n">
        <v>0.009</v>
      </c>
      <c r="F2526" s="205" t="n">
        <v>3.47</v>
      </c>
      <c r="G2526" s="205" t="n">
        <v>0.03</v>
      </c>
    </row>
    <row r="2527" customFormat="false" ht="15" hidden="false" customHeight="false" outlineLevel="0" collapsed="false">
      <c r="A2527" s="193"/>
      <c r="B2527" s="194"/>
      <c r="C2527" s="193"/>
      <c r="D2527" s="193"/>
      <c r="E2527" s="195"/>
      <c r="F2527" s="196"/>
      <c r="G2527" s="196"/>
    </row>
    <row r="2528" customFormat="false" ht="15" hidden="false" customHeight="false" outlineLevel="0" collapsed="false">
      <c r="A2528" s="183" t="s">
        <v>2908</v>
      </c>
      <c r="B2528" s="184" t="s">
        <v>1028</v>
      </c>
      <c r="C2528" s="183" t="s">
        <v>1029</v>
      </c>
      <c r="D2528" s="184" t="s">
        <v>1030</v>
      </c>
      <c r="E2528" s="185" t="s">
        <v>1031</v>
      </c>
      <c r="F2528" s="197" t="s">
        <v>1032</v>
      </c>
      <c r="G2528" s="197" t="s">
        <v>1033</v>
      </c>
    </row>
    <row r="2529" customFormat="false" ht="15" hidden="false" customHeight="false" outlineLevel="0" collapsed="false">
      <c r="A2529" s="189" t="s">
        <v>1034</v>
      </c>
      <c r="B2529" s="190" t="s">
        <v>839</v>
      </c>
      <c r="C2529" s="189" t="s">
        <v>2854</v>
      </c>
      <c r="D2529" s="190" t="s">
        <v>152</v>
      </c>
      <c r="E2529" s="191" t="n">
        <v>1</v>
      </c>
      <c r="F2529" s="192" t="n">
        <v>6.08</v>
      </c>
      <c r="G2529" s="192" t="n">
        <v>6.08</v>
      </c>
    </row>
    <row r="2530" customFormat="false" ht="15" hidden="false" customHeight="false" outlineLevel="0" collapsed="false">
      <c r="A2530" s="198" t="s">
        <v>1040</v>
      </c>
      <c r="B2530" s="199" t="s">
        <v>2002</v>
      </c>
      <c r="C2530" s="198" t="s">
        <v>2003</v>
      </c>
      <c r="D2530" s="199" t="s">
        <v>25</v>
      </c>
      <c r="E2530" s="200" t="n">
        <v>0.04</v>
      </c>
      <c r="F2530" s="201" t="n">
        <v>22.61</v>
      </c>
      <c r="G2530" s="201" t="n">
        <v>0.9</v>
      </c>
    </row>
    <row r="2531" customFormat="false" ht="15" hidden="false" customHeight="false" outlineLevel="0" collapsed="false">
      <c r="A2531" s="198" t="s">
        <v>1040</v>
      </c>
      <c r="B2531" s="199" t="s">
        <v>1971</v>
      </c>
      <c r="C2531" s="198" t="s">
        <v>1206</v>
      </c>
      <c r="D2531" s="199" t="s">
        <v>25</v>
      </c>
      <c r="E2531" s="200" t="n">
        <v>0.04</v>
      </c>
      <c r="F2531" s="201" t="n">
        <v>18.25</v>
      </c>
      <c r="G2531" s="201" t="n">
        <v>0.73</v>
      </c>
    </row>
    <row r="2532" customFormat="false" ht="15" hidden="false" customHeight="false" outlineLevel="0" collapsed="false">
      <c r="A2532" s="202" t="s">
        <v>1043</v>
      </c>
      <c r="B2532" s="203" t="s">
        <v>2855</v>
      </c>
      <c r="C2532" s="202" t="s">
        <v>2856</v>
      </c>
      <c r="D2532" s="203" t="s">
        <v>152</v>
      </c>
      <c r="E2532" s="204" t="n">
        <v>1.19</v>
      </c>
      <c r="F2532" s="205" t="n">
        <v>3.72</v>
      </c>
      <c r="G2532" s="205" t="n">
        <v>4.42</v>
      </c>
    </row>
    <row r="2533" customFormat="false" ht="15" hidden="false" customHeight="false" outlineLevel="0" collapsed="false">
      <c r="A2533" s="202" t="s">
        <v>1043</v>
      </c>
      <c r="B2533" s="203" t="s">
        <v>2729</v>
      </c>
      <c r="C2533" s="202" t="s">
        <v>2730</v>
      </c>
      <c r="D2533" s="203" t="s">
        <v>7</v>
      </c>
      <c r="E2533" s="204" t="n">
        <v>0.009</v>
      </c>
      <c r="F2533" s="205" t="n">
        <v>3.47</v>
      </c>
      <c r="G2533" s="205" t="n">
        <v>0.03</v>
      </c>
    </row>
    <row r="2534" customFormat="false" ht="15" hidden="false" customHeight="false" outlineLevel="0" collapsed="false">
      <c r="A2534" s="193"/>
      <c r="B2534" s="194"/>
      <c r="C2534" s="193"/>
      <c r="D2534" s="193"/>
      <c r="E2534" s="195"/>
      <c r="F2534" s="196"/>
      <c r="G2534" s="196"/>
    </row>
    <row r="2535" customFormat="false" ht="15" hidden="false" customHeight="false" outlineLevel="0" collapsed="false">
      <c r="A2535" s="183" t="s">
        <v>2909</v>
      </c>
      <c r="B2535" s="184" t="s">
        <v>1028</v>
      </c>
      <c r="C2535" s="183" t="s">
        <v>1029</v>
      </c>
      <c r="D2535" s="184" t="s">
        <v>1030</v>
      </c>
      <c r="E2535" s="185" t="s">
        <v>1031</v>
      </c>
      <c r="F2535" s="197" t="s">
        <v>1032</v>
      </c>
      <c r="G2535" s="197" t="s">
        <v>1033</v>
      </c>
    </row>
    <row r="2536" customFormat="false" ht="15" hidden="false" customHeight="false" outlineLevel="0" collapsed="false">
      <c r="A2536" s="189" t="s">
        <v>1034</v>
      </c>
      <c r="B2536" s="190" t="s">
        <v>881</v>
      </c>
      <c r="C2536" s="189" t="s">
        <v>2910</v>
      </c>
      <c r="D2536" s="190" t="s">
        <v>152</v>
      </c>
      <c r="E2536" s="191" t="n">
        <v>1</v>
      </c>
      <c r="F2536" s="192" t="n">
        <v>8.32</v>
      </c>
      <c r="G2536" s="192" t="n">
        <v>8.32</v>
      </c>
    </row>
    <row r="2537" customFormat="false" ht="15" hidden="false" customHeight="false" outlineLevel="0" collapsed="false">
      <c r="A2537" s="198" t="s">
        <v>1040</v>
      </c>
      <c r="B2537" s="199" t="s">
        <v>2002</v>
      </c>
      <c r="C2537" s="198" t="s">
        <v>2003</v>
      </c>
      <c r="D2537" s="199" t="s">
        <v>25</v>
      </c>
      <c r="E2537" s="200" t="n">
        <v>0.052</v>
      </c>
      <c r="F2537" s="201" t="n">
        <v>22.61</v>
      </c>
      <c r="G2537" s="201" t="n">
        <v>1.17</v>
      </c>
    </row>
    <row r="2538" customFormat="false" ht="15" hidden="false" customHeight="false" outlineLevel="0" collapsed="false">
      <c r="A2538" s="198" t="s">
        <v>1040</v>
      </c>
      <c r="B2538" s="199" t="s">
        <v>1971</v>
      </c>
      <c r="C2538" s="198" t="s">
        <v>1206</v>
      </c>
      <c r="D2538" s="199" t="s">
        <v>25</v>
      </c>
      <c r="E2538" s="200" t="n">
        <v>0.052</v>
      </c>
      <c r="F2538" s="201" t="n">
        <v>18.25</v>
      </c>
      <c r="G2538" s="201" t="n">
        <v>0.94</v>
      </c>
    </row>
    <row r="2539" customFormat="false" ht="15" hidden="false" customHeight="false" outlineLevel="0" collapsed="false">
      <c r="A2539" s="202" t="s">
        <v>1043</v>
      </c>
      <c r="B2539" s="203" t="s">
        <v>2911</v>
      </c>
      <c r="C2539" s="202" t="s">
        <v>2912</v>
      </c>
      <c r="D2539" s="203" t="s">
        <v>152</v>
      </c>
      <c r="E2539" s="204" t="n">
        <v>1.19</v>
      </c>
      <c r="F2539" s="205" t="n">
        <v>5.2</v>
      </c>
      <c r="G2539" s="205" t="n">
        <v>6.18</v>
      </c>
    </row>
    <row r="2540" customFormat="false" ht="15" hidden="false" customHeight="false" outlineLevel="0" collapsed="false">
      <c r="A2540" s="202" t="s">
        <v>1043</v>
      </c>
      <c r="B2540" s="203" t="s">
        <v>2729</v>
      </c>
      <c r="C2540" s="202" t="s">
        <v>2730</v>
      </c>
      <c r="D2540" s="203" t="s">
        <v>7</v>
      </c>
      <c r="E2540" s="204" t="n">
        <v>0.009</v>
      </c>
      <c r="F2540" s="205" t="n">
        <v>3.47</v>
      </c>
      <c r="G2540" s="205" t="n">
        <v>0.03</v>
      </c>
    </row>
    <row r="2541" customFormat="false" ht="15" hidden="false" customHeight="false" outlineLevel="0" collapsed="false">
      <c r="A2541" s="193"/>
      <c r="B2541" s="194"/>
      <c r="C2541" s="193"/>
      <c r="D2541" s="193"/>
      <c r="E2541" s="195"/>
      <c r="F2541" s="196"/>
      <c r="G2541" s="196"/>
    </row>
    <row r="2542" customFormat="false" ht="15" hidden="false" customHeight="false" outlineLevel="0" collapsed="false">
      <c r="A2542" s="183" t="s">
        <v>2913</v>
      </c>
      <c r="B2542" s="184" t="s">
        <v>1028</v>
      </c>
      <c r="C2542" s="183" t="s">
        <v>1029</v>
      </c>
      <c r="D2542" s="184" t="s">
        <v>1030</v>
      </c>
      <c r="E2542" s="185" t="s">
        <v>1031</v>
      </c>
      <c r="F2542" s="197" t="s">
        <v>1032</v>
      </c>
      <c r="G2542" s="197" t="s">
        <v>1033</v>
      </c>
    </row>
    <row r="2543" customFormat="false" ht="15" hidden="false" customHeight="false" outlineLevel="0" collapsed="false">
      <c r="A2543" s="189" t="s">
        <v>1034</v>
      </c>
      <c r="B2543" s="190" t="s">
        <v>884</v>
      </c>
      <c r="C2543" s="189" t="s">
        <v>2914</v>
      </c>
      <c r="D2543" s="190" t="s">
        <v>152</v>
      </c>
      <c r="E2543" s="191" t="n">
        <v>1</v>
      </c>
      <c r="F2543" s="192" t="n">
        <v>9.52</v>
      </c>
      <c r="G2543" s="192" t="n">
        <v>9.52</v>
      </c>
    </row>
    <row r="2544" customFormat="false" ht="15" hidden="false" customHeight="false" outlineLevel="0" collapsed="false">
      <c r="A2544" s="198" t="s">
        <v>1040</v>
      </c>
      <c r="B2544" s="199" t="s">
        <v>2002</v>
      </c>
      <c r="C2544" s="198" t="s">
        <v>2003</v>
      </c>
      <c r="D2544" s="199" t="s">
        <v>25</v>
      </c>
      <c r="E2544" s="200" t="n">
        <v>0.009</v>
      </c>
      <c r="F2544" s="201" t="n">
        <v>22.61</v>
      </c>
      <c r="G2544" s="201" t="n">
        <v>0.2</v>
      </c>
    </row>
    <row r="2545" customFormat="false" ht="15" hidden="false" customHeight="false" outlineLevel="0" collapsed="false">
      <c r="A2545" s="198" t="s">
        <v>1040</v>
      </c>
      <c r="B2545" s="199" t="s">
        <v>1971</v>
      </c>
      <c r="C2545" s="198" t="s">
        <v>1206</v>
      </c>
      <c r="D2545" s="199" t="s">
        <v>25</v>
      </c>
      <c r="E2545" s="200" t="n">
        <v>0.009</v>
      </c>
      <c r="F2545" s="201" t="n">
        <v>18.25</v>
      </c>
      <c r="G2545" s="201" t="n">
        <v>0.16</v>
      </c>
    </row>
    <row r="2546" customFormat="false" ht="15" hidden="false" customHeight="false" outlineLevel="0" collapsed="false">
      <c r="A2546" s="202" t="s">
        <v>1043</v>
      </c>
      <c r="B2546" s="203" t="s">
        <v>2915</v>
      </c>
      <c r="C2546" s="202" t="s">
        <v>2916</v>
      </c>
      <c r="D2546" s="203" t="s">
        <v>152</v>
      </c>
      <c r="E2546" s="204" t="n">
        <v>1.027</v>
      </c>
      <c r="F2546" s="205" t="n">
        <v>8.89</v>
      </c>
      <c r="G2546" s="205" t="n">
        <v>9.13</v>
      </c>
    </row>
    <row r="2547" customFormat="false" ht="15" hidden="false" customHeight="false" outlineLevel="0" collapsed="false">
      <c r="A2547" s="202" t="s">
        <v>1043</v>
      </c>
      <c r="B2547" s="203" t="s">
        <v>2729</v>
      </c>
      <c r="C2547" s="202" t="s">
        <v>2730</v>
      </c>
      <c r="D2547" s="203" t="s">
        <v>7</v>
      </c>
      <c r="E2547" s="204" t="n">
        <v>0.01</v>
      </c>
      <c r="F2547" s="205" t="n">
        <v>3.47</v>
      </c>
      <c r="G2547" s="205" t="n">
        <v>0.03</v>
      </c>
    </row>
    <row r="2548" customFormat="false" ht="15" hidden="false" customHeight="false" outlineLevel="0" collapsed="false">
      <c r="A2548" s="193"/>
      <c r="B2548" s="194"/>
      <c r="C2548" s="193"/>
      <c r="D2548" s="193"/>
      <c r="E2548" s="195"/>
      <c r="F2548" s="196"/>
      <c r="G2548" s="196"/>
    </row>
    <row r="2549" customFormat="false" ht="15" hidden="false" customHeight="false" outlineLevel="0" collapsed="false">
      <c r="A2549" s="183" t="s">
        <v>2917</v>
      </c>
      <c r="B2549" s="184" t="s">
        <v>1028</v>
      </c>
      <c r="C2549" s="183" t="s">
        <v>1029</v>
      </c>
      <c r="D2549" s="184" t="s">
        <v>1030</v>
      </c>
      <c r="E2549" s="185" t="s">
        <v>1031</v>
      </c>
      <c r="F2549" s="197" t="s">
        <v>1032</v>
      </c>
      <c r="G2549" s="197" t="s">
        <v>1033</v>
      </c>
    </row>
    <row r="2550" customFormat="false" ht="15" hidden="false" customHeight="false" outlineLevel="0" collapsed="false">
      <c r="A2550" s="189" t="s">
        <v>1034</v>
      </c>
      <c r="B2550" s="190" t="s">
        <v>862</v>
      </c>
      <c r="C2550" s="189" t="s">
        <v>2883</v>
      </c>
      <c r="D2550" s="190" t="s">
        <v>152</v>
      </c>
      <c r="E2550" s="191" t="n">
        <v>1</v>
      </c>
      <c r="F2550" s="192" t="n">
        <v>48.98</v>
      </c>
      <c r="G2550" s="192" t="n">
        <v>48.98</v>
      </c>
    </row>
    <row r="2551" customFormat="false" ht="15" hidden="false" customHeight="false" outlineLevel="0" collapsed="false">
      <c r="A2551" s="198" t="s">
        <v>1040</v>
      </c>
      <c r="B2551" s="199" t="s">
        <v>2884</v>
      </c>
      <c r="C2551" s="198" t="s">
        <v>2885</v>
      </c>
      <c r="D2551" s="199" t="s">
        <v>7</v>
      </c>
      <c r="E2551" s="200" t="n">
        <v>0.3333</v>
      </c>
      <c r="F2551" s="201" t="n">
        <v>12.51</v>
      </c>
      <c r="G2551" s="201" t="n">
        <v>4.16</v>
      </c>
    </row>
    <row r="2552" customFormat="false" ht="15" hidden="false" customHeight="false" outlineLevel="0" collapsed="false">
      <c r="A2552" s="198" t="s">
        <v>1040</v>
      </c>
      <c r="B2552" s="199" t="s">
        <v>1123</v>
      </c>
      <c r="C2552" s="198" t="s">
        <v>1124</v>
      </c>
      <c r="D2552" s="199" t="s">
        <v>152</v>
      </c>
      <c r="E2552" s="200" t="n">
        <v>1</v>
      </c>
      <c r="F2552" s="201" t="n">
        <v>3.03</v>
      </c>
      <c r="G2552" s="201" t="n">
        <v>3.03</v>
      </c>
    </row>
    <row r="2553" customFormat="false" ht="15" hidden="false" customHeight="false" outlineLevel="0" collapsed="false">
      <c r="A2553" s="198" t="s">
        <v>1040</v>
      </c>
      <c r="B2553" s="199" t="s">
        <v>2002</v>
      </c>
      <c r="C2553" s="198" t="s">
        <v>2003</v>
      </c>
      <c r="D2553" s="199" t="s">
        <v>25</v>
      </c>
      <c r="E2553" s="200" t="n">
        <v>0.135</v>
      </c>
      <c r="F2553" s="201" t="n">
        <v>22.61</v>
      </c>
      <c r="G2553" s="201" t="n">
        <v>3.05</v>
      </c>
    </row>
    <row r="2554" customFormat="false" ht="15" hidden="false" customHeight="false" outlineLevel="0" collapsed="false">
      <c r="A2554" s="198" t="s">
        <v>1040</v>
      </c>
      <c r="B2554" s="199" t="s">
        <v>1971</v>
      </c>
      <c r="C2554" s="198" t="s">
        <v>1206</v>
      </c>
      <c r="D2554" s="199" t="s">
        <v>25</v>
      </c>
      <c r="E2554" s="200" t="n">
        <v>0.135</v>
      </c>
      <c r="F2554" s="201" t="n">
        <v>18.25</v>
      </c>
      <c r="G2554" s="201" t="n">
        <v>2.46</v>
      </c>
    </row>
    <row r="2555" customFormat="false" ht="15" hidden="false" customHeight="false" outlineLevel="0" collapsed="false">
      <c r="A2555" s="202" t="s">
        <v>1043</v>
      </c>
      <c r="B2555" s="203" t="s">
        <v>2886</v>
      </c>
      <c r="C2555" s="202" t="s">
        <v>2887</v>
      </c>
      <c r="D2555" s="203" t="s">
        <v>152</v>
      </c>
      <c r="E2555" s="204" t="n">
        <v>1.05</v>
      </c>
      <c r="F2555" s="205" t="n">
        <v>34.56</v>
      </c>
      <c r="G2555" s="205" t="n">
        <v>36.28</v>
      </c>
    </row>
    <row r="2556" customFormat="false" ht="15" hidden="false" customHeight="false" outlineLevel="0" collapsed="false">
      <c r="A2556" s="193"/>
      <c r="B2556" s="194"/>
      <c r="C2556" s="193"/>
      <c r="D2556" s="193"/>
      <c r="E2556" s="195"/>
      <c r="F2556" s="196"/>
      <c r="G2556" s="196"/>
    </row>
    <row r="2557" customFormat="false" ht="15" hidden="false" customHeight="false" outlineLevel="0" collapsed="false">
      <c r="A2557" s="183" t="s">
        <v>2918</v>
      </c>
      <c r="B2557" s="184" t="s">
        <v>1028</v>
      </c>
      <c r="C2557" s="183" t="s">
        <v>1029</v>
      </c>
      <c r="D2557" s="184" t="s">
        <v>1030</v>
      </c>
      <c r="E2557" s="185" t="s">
        <v>1031</v>
      </c>
      <c r="F2557" s="197" t="s">
        <v>1032</v>
      </c>
      <c r="G2557" s="197" t="s">
        <v>1033</v>
      </c>
    </row>
    <row r="2558" customFormat="false" ht="15" hidden="false" customHeight="false" outlineLevel="0" collapsed="false">
      <c r="A2558" s="189" t="s">
        <v>1034</v>
      </c>
      <c r="B2558" s="190" t="s">
        <v>888</v>
      </c>
      <c r="C2558" s="189" t="s">
        <v>2919</v>
      </c>
      <c r="D2558" s="190" t="s">
        <v>7</v>
      </c>
      <c r="E2558" s="191" t="n">
        <v>1</v>
      </c>
      <c r="F2558" s="192" t="n">
        <v>36.92</v>
      </c>
      <c r="G2558" s="192" t="n">
        <v>36.92</v>
      </c>
    </row>
    <row r="2559" customFormat="false" ht="15" hidden="false" customHeight="false" outlineLevel="0" collapsed="false">
      <c r="A2559" s="198" t="s">
        <v>1040</v>
      </c>
      <c r="B2559" s="199" t="s">
        <v>2002</v>
      </c>
      <c r="C2559" s="198" t="s">
        <v>2003</v>
      </c>
      <c r="D2559" s="199" t="s">
        <v>25</v>
      </c>
      <c r="E2559" s="200" t="n">
        <v>0.4967</v>
      </c>
      <c r="F2559" s="201" t="n">
        <v>22.61</v>
      </c>
      <c r="G2559" s="201" t="n">
        <v>11.23</v>
      </c>
    </row>
    <row r="2560" customFormat="false" ht="15" hidden="false" customHeight="false" outlineLevel="0" collapsed="false">
      <c r="A2560" s="198" t="s">
        <v>1040</v>
      </c>
      <c r="B2560" s="199" t="s">
        <v>1971</v>
      </c>
      <c r="C2560" s="198" t="s">
        <v>1206</v>
      </c>
      <c r="D2560" s="199" t="s">
        <v>25</v>
      </c>
      <c r="E2560" s="200" t="n">
        <v>0.4967</v>
      </c>
      <c r="F2560" s="201" t="n">
        <v>18.25</v>
      </c>
      <c r="G2560" s="201" t="n">
        <v>9.06</v>
      </c>
    </row>
    <row r="2561" customFormat="false" ht="15" hidden="false" customHeight="false" outlineLevel="0" collapsed="false">
      <c r="A2561" s="202" t="s">
        <v>1043</v>
      </c>
      <c r="B2561" s="203" t="s">
        <v>1741</v>
      </c>
      <c r="C2561" s="202" t="s">
        <v>1742</v>
      </c>
      <c r="D2561" s="203" t="s">
        <v>7</v>
      </c>
      <c r="E2561" s="204" t="n">
        <v>2</v>
      </c>
      <c r="F2561" s="205" t="n">
        <v>0.16</v>
      </c>
      <c r="G2561" s="205" t="n">
        <v>0.32</v>
      </c>
    </row>
    <row r="2562" customFormat="false" ht="15" hidden="false" customHeight="false" outlineLevel="0" collapsed="false">
      <c r="A2562" s="202" t="s">
        <v>1043</v>
      </c>
      <c r="B2562" s="203" t="s">
        <v>2838</v>
      </c>
      <c r="C2562" s="202" t="s">
        <v>2839</v>
      </c>
      <c r="D2562" s="203" t="s">
        <v>7</v>
      </c>
      <c r="E2562" s="204" t="n">
        <v>1</v>
      </c>
      <c r="F2562" s="205" t="n">
        <v>16.31</v>
      </c>
      <c r="G2562" s="205" t="n">
        <v>16.31</v>
      </c>
    </row>
    <row r="2563" customFormat="false" ht="15" hidden="false" customHeight="false" outlineLevel="0" collapsed="false">
      <c r="A2563" s="193"/>
      <c r="B2563" s="194"/>
      <c r="C2563" s="193"/>
      <c r="D2563" s="193"/>
      <c r="E2563" s="195"/>
      <c r="F2563" s="196"/>
      <c r="G2563" s="196"/>
    </row>
    <row r="2564" customFormat="false" ht="15" hidden="false" customHeight="false" outlineLevel="0" collapsed="false">
      <c r="A2564" s="183" t="s">
        <v>2920</v>
      </c>
      <c r="B2564" s="184" t="s">
        <v>1028</v>
      </c>
      <c r="C2564" s="183" t="s">
        <v>1029</v>
      </c>
      <c r="D2564" s="184" t="s">
        <v>1030</v>
      </c>
      <c r="E2564" s="185" t="s">
        <v>1031</v>
      </c>
      <c r="F2564" s="197" t="s">
        <v>1032</v>
      </c>
      <c r="G2564" s="197" t="s">
        <v>1033</v>
      </c>
    </row>
    <row r="2565" customFormat="false" ht="15" hidden="false" customHeight="false" outlineLevel="0" collapsed="false">
      <c r="A2565" s="189" t="s">
        <v>1034</v>
      </c>
      <c r="B2565" s="190" t="s">
        <v>844</v>
      </c>
      <c r="C2565" s="189" t="s">
        <v>845</v>
      </c>
      <c r="D2565" s="190" t="s">
        <v>7</v>
      </c>
      <c r="E2565" s="191" t="n">
        <v>1</v>
      </c>
      <c r="F2565" s="192" t="n">
        <v>195.56</v>
      </c>
      <c r="G2565" s="192" t="n">
        <v>195.56</v>
      </c>
    </row>
    <row r="2566" customFormat="false" ht="15" hidden="false" customHeight="false" outlineLevel="0" collapsed="false">
      <c r="A2566" s="198" t="s">
        <v>1040</v>
      </c>
      <c r="B2566" s="199" t="s">
        <v>2858</v>
      </c>
      <c r="C2566" s="198" t="s">
        <v>2859</v>
      </c>
      <c r="D2566" s="199" t="s">
        <v>7</v>
      </c>
      <c r="E2566" s="200" t="n">
        <v>1</v>
      </c>
      <c r="F2566" s="201" t="n">
        <v>182.05</v>
      </c>
      <c r="G2566" s="201" t="n">
        <v>182.05</v>
      </c>
    </row>
    <row r="2567" customFormat="false" ht="15" hidden="false" customHeight="false" outlineLevel="0" collapsed="false">
      <c r="A2567" s="202" t="s">
        <v>1043</v>
      </c>
      <c r="B2567" s="203" t="s">
        <v>2860</v>
      </c>
      <c r="C2567" s="202" t="s">
        <v>2861</v>
      </c>
      <c r="D2567" s="203" t="s">
        <v>7</v>
      </c>
      <c r="E2567" s="204" t="n">
        <v>1</v>
      </c>
      <c r="F2567" s="205" t="n">
        <v>13.51</v>
      </c>
      <c r="G2567" s="205" t="n">
        <v>13.51</v>
      </c>
    </row>
    <row r="2568" customFormat="false" ht="15" hidden="false" customHeight="false" outlineLevel="0" collapsed="false">
      <c r="A2568" s="193"/>
      <c r="B2568" s="194"/>
      <c r="C2568" s="193"/>
      <c r="D2568" s="193"/>
      <c r="E2568" s="195"/>
      <c r="F2568" s="196"/>
      <c r="G2568" s="196"/>
    </row>
    <row r="2569" customFormat="false" ht="15" hidden="false" customHeight="false" outlineLevel="0" collapsed="false">
      <c r="A2569" s="183" t="s">
        <v>2921</v>
      </c>
      <c r="B2569" s="184" t="s">
        <v>1028</v>
      </c>
      <c r="C2569" s="183" t="s">
        <v>1029</v>
      </c>
      <c r="D2569" s="184" t="s">
        <v>1030</v>
      </c>
      <c r="E2569" s="185" t="s">
        <v>1031</v>
      </c>
      <c r="F2569" s="197" t="s">
        <v>1032</v>
      </c>
      <c r="G2569" s="197" t="s">
        <v>1033</v>
      </c>
    </row>
    <row r="2570" customFormat="false" ht="15" hidden="false" customHeight="false" outlineLevel="0" collapsed="false">
      <c r="A2570" s="189" t="s">
        <v>1034</v>
      </c>
      <c r="B2570" s="190" t="s">
        <v>2863</v>
      </c>
      <c r="C2570" s="189" t="s">
        <v>848</v>
      </c>
      <c r="D2570" s="190" t="s">
        <v>7</v>
      </c>
      <c r="E2570" s="191" t="n">
        <v>1</v>
      </c>
      <c r="F2570" s="192" t="n">
        <v>57.73</v>
      </c>
      <c r="G2570" s="192" t="n">
        <v>57.73</v>
      </c>
    </row>
    <row r="2571" customFormat="false" ht="15" hidden="false" customHeight="false" outlineLevel="0" collapsed="false">
      <c r="A2571" s="198" t="s">
        <v>1040</v>
      </c>
      <c r="B2571" s="199" t="n">
        <v>88247</v>
      </c>
      <c r="C2571" s="198" t="s">
        <v>2003</v>
      </c>
      <c r="D2571" s="199" t="s">
        <v>25</v>
      </c>
      <c r="E2571" s="200" t="n">
        <v>0.5</v>
      </c>
      <c r="F2571" s="201" t="n">
        <v>18.25</v>
      </c>
      <c r="G2571" s="201" t="n">
        <v>9.12</v>
      </c>
    </row>
    <row r="2572" customFormat="false" ht="15" hidden="false" customHeight="false" outlineLevel="0" collapsed="false">
      <c r="A2572" s="198" t="s">
        <v>1040</v>
      </c>
      <c r="B2572" s="199" t="n">
        <v>88264</v>
      </c>
      <c r="C2572" s="198" t="s">
        <v>1206</v>
      </c>
      <c r="D2572" s="199" t="s">
        <v>25</v>
      </c>
      <c r="E2572" s="200" t="n">
        <v>0.5</v>
      </c>
      <c r="F2572" s="201" t="n">
        <v>22.61</v>
      </c>
      <c r="G2572" s="201" t="n">
        <v>11.3</v>
      </c>
    </row>
    <row r="2573" customFormat="false" ht="15" hidden="false" customHeight="false" outlineLevel="0" collapsed="false">
      <c r="A2573" s="202" t="s">
        <v>1043</v>
      </c>
      <c r="B2573" s="203" t="n">
        <v>38773</v>
      </c>
      <c r="C2573" s="202" t="s">
        <v>2864</v>
      </c>
      <c r="D2573" s="203" t="s">
        <v>7</v>
      </c>
      <c r="E2573" s="204" t="n">
        <v>1</v>
      </c>
      <c r="F2573" s="205" t="n">
        <v>10.02</v>
      </c>
      <c r="G2573" s="205" t="n">
        <v>10.02</v>
      </c>
    </row>
    <row r="2574" customFormat="false" ht="15" hidden="false" customHeight="false" outlineLevel="0" collapsed="false">
      <c r="A2574" s="202" t="s">
        <v>1043</v>
      </c>
      <c r="B2574" s="203" t="n">
        <v>38194</v>
      </c>
      <c r="C2574" s="202" t="s">
        <v>2865</v>
      </c>
      <c r="D2574" s="203" t="s">
        <v>7</v>
      </c>
      <c r="E2574" s="204" t="n">
        <v>1</v>
      </c>
      <c r="F2574" s="205" t="n">
        <v>8.9</v>
      </c>
      <c r="G2574" s="205" t="n">
        <v>8.9</v>
      </c>
    </row>
    <row r="2575" customFormat="false" ht="15" hidden="false" customHeight="false" outlineLevel="0" collapsed="false">
      <c r="A2575" s="202" t="s">
        <v>1043</v>
      </c>
      <c r="B2575" s="203" t="n">
        <v>2580</v>
      </c>
      <c r="C2575" s="202" t="s">
        <v>2839</v>
      </c>
      <c r="D2575" s="203" t="s">
        <v>7</v>
      </c>
      <c r="E2575" s="204" t="n">
        <v>1</v>
      </c>
      <c r="F2575" s="205" t="n">
        <v>16.31</v>
      </c>
      <c r="G2575" s="205" t="n">
        <v>16.31</v>
      </c>
    </row>
    <row r="2576" customFormat="false" ht="15" hidden="false" customHeight="false" outlineLevel="0" collapsed="false">
      <c r="A2576" s="202" t="s">
        <v>1043</v>
      </c>
      <c r="B2576" s="203" t="n">
        <v>2488</v>
      </c>
      <c r="C2576" s="202" t="s">
        <v>2845</v>
      </c>
      <c r="D2576" s="203" t="s">
        <v>7</v>
      </c>
      <c r="E2576" s="204" t="n">
        <v>1</v>
      </c>
      <c r="F2576" s="205" t="n">
        <v>2.08</v>
      </c>
      <c r="G2576" s="205" t="n">
        <v>2.08</v>
      </c>
    </row>
    <row r="2577" customFormat="false" ht="15" hidden="false" customHeight="false" outlineLevel="0" collapsed="false">
      <c r="A2577" s="193"/>
      <c r="B2577" s="194"/>
      <c r="C2577" s="193"/>
      <c r="D2577" s="193"/>
      <c r="E2577" s="195"/>
      <c r="F2577" s="196"/>
      <c r="G2577" s="196"/>
    </row>
    <row r="2578" customFormat="false" ht="15" hidden="false" customHeight="false" outlineLevel="0" collapsed="false">
      <c r="A2578" s="183" t="s">
        <v>2922</v>
      </c>
      <c r="B2578" s="184" t="s">
        <v>1028</v>
      </c>
      <c r="C2578" s="183" t="s">
        <v>1029</v>
      </c>
      <c r="D2578" s="184" t="s">
        <v>1030</v>
      </c>
      <c r="E2578" s="185" t="s">
        <v>1031</v>
      </c>
      <c r="F2578" s="197" t="s">
        <v>1032</v>
      </c>
      <c r="G2578" s="197" t="s">
        <v>1033</v>
      </c>
    </row>
    <row r="2579" customFormat="false" ht="15" hidden="false" customHeight="false" outlineLevel="0" collapsed="false">
      <c r="A2579" s="189" t="s">
        <v>1034</v>
      </c>
      <c r="B2579" s="190" t="s">
        <v>836</v>
      </c>
      <c r="C2579" s="189" t="s">
        <v>1135</v>
      </c>
      <c r="D2579" s="190" t="s">
        <v>152</v>
      </c>
      <c r="E2579" s="191" t="n">
        <v>1</v>
      </c>
      <c r="F2579" s="192" t="n">
        <v>3.71</v>
      </c>
      <c r="G2579" s="192" t="n">
        <v>3.71</v>
      </c>
    </row>
    <row r="2580" customFormat="false" ht="15" hidden="false" customHeight="false" outlineLevel="0" collapsed="false">
      <c r="A2580" s="198" t="s">
        <v>1040</v>
      </c>
      <c r="B2580" s="199" t="s">
        <v>2002</v>
      </c>
      <c r="C2580" s="198" t="s">
        <v>2003</v>
      </c>
      <c r="D2580" s="199" t="s">
        <v>25</v>
      </c>
      <c r="E2580" s="200" t="n">
        <v>0.03</v>
      </c>
      <c r="F2580" s="201" t="n">
        <v>22.61</v>
      </c>
      <c r="G2580" s="201" t="n">
        <v>0.67</v>
      </c>
    </row>
    <row r="2581" customFormat="false" ht="15" hidden="false" customHeight="false" outlineLevel="0" collapsed="false">
      <c r="A2581" s="198" t="s">
        <v>1040</v>
      </c>
      <c r="B2581" s="199" t="s">
        <v>1971</v>
      </c>
      <c r="C2581" s="198" t="s">
        <v>1206</v>
      </c>
      <c r="D2581" s="199" t="s">
        <v>25</v>
      </c>
      <c r="E2581" s="200" t="n">
        <v>0.03</v>
      </c>
      <c r="F2581" s="201" t="n">
        <v>18.25</v>
      </c>
      <c r="G2581" s="201" t="n">
        <v>0.54</v>
      </c>
    </row>
    <row r="2582" customFormat="false" ht="15" hidden="false" customHeight="false" outlineLevel="0" collapsed="false">
      <c r="A2582" s="202" t="s">
        <v>1043</v>
      </c>
      <c r="B2582" s="203" t="s">
        <v>2851</v>
      </c>
      <c r="C2582" s="202" t="s">
        <v>2852</v>
      </c>
      <c r="D2582" s="203" t="s">
        <v>152</v>
      </c>
      <c r="E2582" s="204" t="n">
        <v>1.19</v>
      </c>
      <c r="F2582" s="205" t="n">
        <v>2.08</v>
      </c>
      <c r="G2582" s="205" t="n">
        <v>2.47</v>
      </c>
    </row>
    <row r="2583" customFormat="false" ht="15" hidden="false" customHeight="false" outlineLevel="0" collapsed="false">
      <c r="A2583" s="202" t="s">
        <v>1043</v>
      </c>
      <c r="B2583" s="203" t="s">
        <v>2729</v>
      </c>
      <c r="C2583" s="202" t="s">
        <v>2730</v>
      </c>
      <c r="D2583" s="203" t="s">
        <v>7</v>
      </c>
      <c r="E2583" s="204" t="n">
        <v>0.009</v>
      </c>
      <c r="F2583" s="205" t="n">
        <v>3.47</v>
      </c>
      <c r="G2583" s="205" t="n">
        <v>0.03</v>
      </c>
    </row>
    <row r="2584" customFormat="false" ht="15" hidden="false" customHeight="false" outlineLevel="0" collapsed="false">
      <c r="A2584" s="193"/>
      <c r="B2584" s="194"/>
      <c r="C2584" s="193"/>
      <c r="D2584" s="193"/>
      <c r="E2584" s="195"/>
      <c r="F2584" s="196"/>
      <c r="G2584" s="196"/>
    </row>
    <row r="2585" customFormat="false" ht="15" hidden="false" customHeight="false" outlineLevel="0" collapsed="false">
      <c r="A2585" s="183" t="s">
        <v>2923</v>
      </c>
      <c r="B2585" s="184" t="s">
        <v>1028</v>
      </c>
      <c r="C2585" s="183" t="s">
        <v>1029</v>
      </c>
      <c r="D2585" s="184" t="s">
        <v>1030</v>
      </c>
      <c r="E2585" s="185" t="s">
        <v>1031</v>
      </c>
      <c r="F2585" s="197" t="s">
        <v>1032</v>
      </c>
      <c r="G2585" s="197" t="s">
        <v>1033</v>
      </c>
    </row>
    <row r="2586" customFormat="false" ht="15" hidden="false" customHeight="false" outlineLevel="0" collapsed="false">
      <c r="A2586" s="189" t="s">
        <v>1034</v>
      </c>
      <c r="B2586" s="190" t="s">
        <v>852</v>
      </c>
      <c r="C2586" s="189" t="s">
        <v>2868</v>
      </c>
      <c r="D2586" s="190" t="s">
        <v>7</v>
      </c>
      <c r="E2586" s="191" t="n">
        <v>1</v>
      </c>
      <c r="F2586" s="192" t="n">
        <v>34.94</v>
      </c>
      <c r="G2586" s="192" t="n">
        <v>34.94</v>
      </c>
    </row>
    <row r="2587" customFormat="false" ht="15" hidden="false" customHeight="false" outlineLevel="0" collapsed="false">
      <c r="A2587" s="198" t="s">
        <v>1040</v>
      </c>
      <c r="B2587" s="199" t="s">
        <v>2002</v>
      </c>
      <c r="C2587" s="198" t="s">
        <v>2003</v>
      </c>
      <c r="D2587" s="199" t="s">
        <v>25</v>
      </c>
      <c r="E2587" s="200" t="n">
        <v>0.16</v>
      </c>
      <c r="F2587" s="201" t="n">
        <v>18.25</v>
      </c>
      <c r="G2587" s="201" t="n">
        <v>2.92</v>
      </c>
    </row>
    <row r="2588" customFormat="false" ht="15" hidden="false" customHeight="false" outlineLevel="0" collapsed="false">
      <c r="A2588" s="198" t="s">
        <v>1040</v>
      </c>
      <c r="B2588" s="199" t="s">
        <v>1971</v>
      </c>
      <c r="C2588" s="198" t="s">
        <v>1206</v>
      </c>
      <c r="D2588" s="199" t="s">
        <v>25</v>
      </c>
      <c r="E2588" s="200" t="n">
        <v>0.16</v>
      </c>
      <c r="F2588" s="201" t="n">
        <v>22.61</v>
      </c>
      <c r="G2588" s="201" t="n">
        <v>3.61</v>
      </c>
    </row>
    <row r="2589" customFormat="false" ht="15" hidden="false" customHeight="false" outlineLevel="0" collapsed="false">
      <c r="A2589" s="202" t="s">
        <v>1043</v>
      </c>
      <c r="B2589" s="203" t="s">
        <v>2838</v>
      </c>
      <c r="C2589" s="202" t="s">
        <v>2839</v>
      </c>
      <c r="D2589" s="203" t="s">
        <v>7</v>
      </c>
      <c r="E2589" s="204" t="n">
        <v>1</v>
      </c>
      <c r="F2589" s="205" t="n">
        <v>16.31</v>
      </c>
      <c r="G2589" s="205" t="n">
        <v>16.31</v>
      </c>
    </row>
    <row r="2590" customFormat="false" ht="15" hidden="false" customHeight="false" outlineLevel="0" collapsed="false">
      <c r="A2590" s="202" t="s">
        <v>1043</v>
      </c>
      <c r="B2590" s="203" t="s">
        <v>2844</v>
      </c>
      <c r="C2590" s="202" t="s">
        <v>2845</v>
      </c>
      <c r="D2590" s="203" t="s">
        <v>7</v>
      </c>
      <c r="E2590" s="204" t="n">
        <v>1</v>
      </c>
      <c r="F2590" s="205" t="n">
        <v>2.08</v>
      </c>
      <c r="G2590" s="205" t="n">
        <v>2.08</v>
      </c>
    </row>
    <row r="2591" customFormat="false" ht="15" hidden="false" customHeight="false" outlineLevel="0" collapsed="false">
      <c r="A2591" s="202" t="s">
        <v>1043</v>
      </c>
      <c r="B2591" s="203" t="s">
        <v>2869</v>
      </c>
      <c r="C2591" s="202" t="s">
        <v>2870</v>
      </c>
      <c r="D2591" s="203" t="s">
        <v>7</v>
      </c>
      <c r="E2591" s="204" t="n">
        <v>1</v>
      </c>
      <c r="F2591" s="205" t="n">
        <v>6.62</v>
      </c>
      <c r="G2591" s="205" t="n">
        <v>6.62</v>
      </c>
    </row>
    <row r="2592" customFormat="false" ht="15" hidden="false" customHeight="false" outlineLevel="0" collapsed="false">
      <c r="A2592" s="202" t="s">
        <v>1043</v>
      </c>
      <c r="B2592" s="203" t="s">
        <v>2871</v>
      </c>
      <c r="C2592" s="202" t="s">
        <v>2872</v>
      </c>
      <c r="D2592" s="203" t="s">
        <v>1199</v>
      </c>
      <c r="E2592" s="204" t="n">
        <v>1</v>
      </c>
      <c r="F2592" s="205" t="n">
        <v>3.4</v>
      </c>
      <c r="G2592" s="205" t="n">
        <v>3.4</v>
      </c>
    </row>
    <row r="2593" customFormat="false" ht="15" hidden="false" customHeight="false" outlineLevel="0" collapsed="false">
      <c r="A2593" s="193"/>
      <c r="B2593" s="194"/>
      <c r="C2593" s="193"/>
      <c r="D2593" s="193"/>
      <c r="E2593" s="195"/>
      <c r="F2593" s="196"/>
      <c r="G2593" s="196"/>
    </row>
    <row r="2594" customFormat="false" ht="15" hidden="false" customHeight="false" outlineLevel="0" collapsed="false">
      <c r="A2594" s="183" t="s">
        <v>2924</v>
      </c>
      <c r="B2594" s="184" t="s">
        <v>1028</v>
      </c>
      <c r="C2594" s="183" t="s">
        <v>1029</v>
      </c>
      <c r="D2594" s="184" t="s">
        <v>1030</v>
      </c>
      <c r="E2594" s="185" t="s">
        <v>1031</v>
      </c>
      <c r="F2594" s="197" t="s">
        <v>1032</v>
      </c>
      <c r="G2594" s="197" t="s">
        <v>1033</v>
      </c>
    </row>
    <row r="2595" customFormat="false" ht="15" hidden="false" customHeight="false" outlineLevel="0" collapsed="false">
      <c r="A2595" s="189" t="s">
        <v>1034</v>
      </c>
      <c r="B2595" s="190" t="s">
        <v>855</v>
      </c>
      <c r="C2595" s="189" t="s">
        <v>2874</v>
      </c>
      <c r="D2595" s="190" t="s">
        <v>7</v>
      </c>
      <c r="E2595" s="191" t="n">
        <v>1</v>
      </c>
      <c r="F2595" s="192" t="n">
        <v>36.95</v>
      </c>
      <c r="G2595" s="192" t="n">
        <v>36.95</v>
      </c>
    </row>
    <row r="2596" customFormat="false" ht="15" hidden="false" customHeight="false" outlineLevel="0" collapsed="false">
      <c r="A2596" s="198" t="s">
        <v>1040</v>
      </c>
      <c r="B2596" s="199" t="s">
        <v>2002</v>
      </c>
      <c r="C2596" s="198" t="s">
        <v>2003</v>
      </c>
      <c r="D2596" s="199" t="s">
        <v>25</v>
      </c>
      <c r="E2596" s="200" t="n">
        <v>0.16</v>
      </c>
      <c r="F2596" s="201" t="n">
        <v>18.25</v>
      </c>
      <c r="G2596" s="201" t="n">
        <v>2.92</v>
      </c>
    </row>
    <row r="2597" customFormat="false" ht="15" hidden="false" customHeight="false" outlineLevel="0" collapsed="false">
      <c r="A2597" s="198" t="s">
        <v>1040</v>
      </c>
      <c r="B2597" s="199" t="s">
        <v>1971</v>
      </c>
      <c r="C2597" s="198" t="s">
        <v>1206</v>
      </c>
      <c r="D2597" s="199" t="s">
        <v>25</v>
      </c>
      <c r="E2597" s="200" t="n">
        <v>0.16</v>
      </c>
      <c r="F2597" s="201" t="n">
        <v>22.61</v>
      </c>
      <c r="G2597" s="201" t="n">
        <v>3.61</v>
      </c>
    </row>
    <row r="2598" customFormat="false" ht="15" hidden="false" customHeight="false" outlineLevel="0" collapsed="false">
      <c r="A2598" s="202" t="s">
        <v>1043</v>
      </c>
      <c r="B2598" s="203" t="s">
        <v>2838</v>
      </c>
      <c r="C2598" s="202" t="s">
        <v>2839</v>
      </c>
      <c r="D2598" s="203" t="s">
        <v>7</v>
      </c>
      <c r="E2598" s="204" t="n">
        <v>1</v>
      </c>
      <c r="F2598" s="205" t="n">
        <v>16.31</v>
      </c>
      <c r="G2598" s="205" t="n">
        <v>16.31</v>
      </c>
    </row>
    <row r="2599" customFormat="false" ht="15" hidden="false" customHeight="false" outlineLevel="0" collapsed="false">
      <c r="A2599" s="202" t="s">
        <v>1043</v>
      </c>
      <c r="B2599" s="203" t="s">
        <v>2844</v>
      </c>
      <c r="C2599" s="202" t="s">
        <v>2845</v>
      </c>
      <c r="D2599" s="203" t="s">
        <v>7</v>
      </c>
      <c r="E2599" s="204" t="n">
        <v>1</v>
      </c>
      <c r="F2599" s="205" t="n">
        <v>2.08</v>
      </c>
      <c r="G2599" s="205" t="n">
        <v>2.08</v>
      </c>
    </row>
    <row r="2600" customFormat="false" ht="15" hidden="false" customHeight="false" outlineLevel="0" collapsed="false">
      <c r="A2600" s="202" t="s">
        <v>1043</v>
      </c>
      <c r="B2600" s="203" t="s">
        <v>2875</v>
      </c>
      <c r="C2600" s="202" t="s">
        <v>2876</v>
      </c>
      <c r="D2600" s="203" t="s">
        <v>7</v>
      </c>
      <c r="E2600" s="204" t="n">
        <v>1</v>
      </c>
      <c r="F2600" s="205" t="n">
        <v>8.63</v>
      </c>
      <c r="G2600" s="205" t="n">
        <v>8.63</v>
      </c>
    </row>
    <row r="2601" customFormat="false" ht="15" hidden="false" customHeight="false" outlineLevel="0" collapsed="false">
      <c r="A2601" s="202" t="s">
        <v>1043</v>
      </c>
      <c r="B2601" s="203" t="s">
        <v>2871</v>
      </c>
      <c r="C2601" s="202" t="s">
        <v>2872</v>
      </c>
      <c r="D2601" s="203" t="s">
        <v>1199</v>
      </c>
      <c r="E2601" s="204" t="n">
        <v>1</v>
      </c>
      <c r="F2601" s="205" t="n">
        <v>3.4</v>
      </c>
      <c r="G2601" s="205" t="n">
        <v>3.4</v>
      </c>
    </row>
    <row r="2602" customFormat="false" ht="15" hidden="false" customHeight="false" outlineLevel="0" collapsed="false">
      <c r="A2602" s="193"/>
      <c r="B2602" s="194"/>
      <c r="C2602" s="193"/>
      <c r="D2602" s="193"/>
      <c r="E2602" s="195"/>
      <c r="F2602" s="196"/>
      <c r="G2602" s="196"/>
    </row>
    <row r="2603" customFormat="false" ht="15" hidden="false" customHeight="false" outlineLevel="0" collapsed="false">
      <c r="A2603" s="183" t="s">
        <v>2925</v>
      </c>
      <c r="B2603" s="184" t="s">
        <v>1028</v>
      </c>
      <c r="C2603" s="183" t="s">
        <v>1029</v>
      </c>
      <c r="D2603" s="184" t="s">
        <v>1030</v>
      </c>
      <c r="E2603" s="185" t="s">
        <v>1031</v>
      </c>
      <c r="F2603" s="197" t="s">
        <v>1032</v>
      </c>
      <c r="G2603" s="197" t="s">
        <v>1033</v>
      </c>
    </row>
    <row r="2604" customFormat="false" ht="15" hidden="false" customHeight="false" outlineLevel="0" collapsed="false">
      <c r="A2604" s="189" t="s">
        <v>1034</v>
      </c>
      <c r="B2604" s="190" t="s">
        <v>827</v>
      </c>
      <c r="C2604" s="189" t="s">
        <v>2831</v>
      </c>
      <c r="D2604" s="190" t="s">
        <v>152</v>
      </c>
      <c r="E2604" s="191" t="n">
        <v>1</v>
      </c>
      <c r="F2604" s="192" t="n">
        <v>23.26</v>
      </c>
      <c r="G2604" s="192" t="n">
        <v>23.26</v>
      </c>
    </row>
    <row r="2605" customFormat="false" ht="15" hidden="false" customHeight="false" outlineLevel="0" collapsed="false">
      <c r="A2605" s="198" t="s">
        <v>1040</v>
      </c>
      <c r="B2605" s="199" t="s">
        <v>2832</v>
      </c>
      <c r="C2605" s="198" t="s">
        <v>2833</v>
      </c>
      <c r="D2605" s="199" t="s">
        <v>7</v>
      </c>
      <c r="E2605" s="200" t="n">
        <v>0.3333</v>
      </c>
      <c r="F2605" s="201" t="n">
        <v>6.86</v>
      </c>
      <c r="G2605" s="201" t="n">
        <v>2.28</v>
      </c>
    </row>
    <row r="2606" customFormat="false" ht="15" hidden="false" customHeight="false" outlineLevel="0" collapsed="false">
      <c r="A2606" s="198" t="s">
        <v>1040</v>
      </c>
      <c r="B2606" s="199" t="s">
        <v>1123</v>
      </c>
      <c r="C2606" s="198" t="s">
        <v>1124</v>
      </c>
      <c r="D2606" s="199" t="s">
        <v>152</v>
      </c>
      <c r="E2606" s="200" t="n">
        <v>1</v>
      </c>
      <c r="F2606" s="201" t="n">
        <v>3.03</v>
      </c>
      <c r="G2606" s="201" t="n">
        <v>3.03</v>
      </c>
    </row>
    <row r="2607" customFormat="false" ht="15" hidden="false" customHeight="false" outlineLevel="0" collapsed="false">
      <c r="A2607" s="198" t="s">
        <v>1040</v>
      </c>
      <c r="B2607" s="199" t="s">
        <v>2002</v>
      </c>
      <c r="C2607" s="198" t="s">
        <v>2003</v>
      </c>
      <c r="D2607" s="199" t="s">
        <v>25</v>
      </c>
      <c r="E2607" s="200" t="n">
        <v>0.0824</v>
      </c>
      <c r="F2607" s="201" t="n">
        <v>22.61</v>
      </c>
      <c r="G2607" s="201" t="n">
        <v>1.86</v>
      </c>
    </row>
    <row r="2608" customFormat="false" ht="15" hidden="false" customHeight="false" outlineLevel="0" collapsed="false">
      <c r="A2608" s="198" t="s">
        <v>1040</v>
      </c>
      <c r="B2608" s="199" t="s">
        <v>1971</v>
      </c>
      <c r="C2608" s="198" t="s">
        <v>1206</v>
      </c>
      <c r="D2608" s="199" t="s">
        <v>25</v>
      </c>
      <c r="E2608" s="200" t="n">
        <v>0.0824</v>
      </c>
      <c r="F2608" s="201" t="n">
        <v>18.25</v>
      </c>
      <c r="G2608" s="201" t="n">
        <v>1.5</v>
      </c>
    </row>
    <row r="2609" customFormat="false" ht="15" hidden="false" customHeight="false" outlineLevel="0" collapsed="false">
      <c r="A2609" s="202" t="s">
        <v>1043</v>
      </c>
      <c r="B2609" s="203" t="s">
        <v>2834</v>
      </c>
      <c r="C2609" s="202" t="s">
        <v>2835</v>
      </c>
      <c r="D2609" s="203" t="s">
        <v>152</v>
      </c>
      <c r="E2609" s="204" t="n">
        <v>1.05</v>
      </c>
      <c r="F2609" s="205" t="n">
        <v>13.9</v>
      </c>
      <c r="G2609" s="205" t="n">
        <v>14.59</v>
      </c>
    </row>
    <row r="2610" customFormat="false" ht="15" hidden="false" customHeight="false" outlineLevel="0" collapsed="false">
      <c r="A2610" s="193"/>
      <c r="B2610" s="194"/>
      <c r="C2610" s="193"/>
      <c r="D2610" s="193"/>
      <c r="E2610" s="195"/>
      <c r="F2610" s="196"/>
      <c r="G2610" s="196"/>
    </row>
    <row r="2611" customFormat="false" ht="15" hidden="false" customHeight="false" outlineLevel="0" collapsed="false">
      <c r="A2611" s="183" t="s">
        <v>2926</v>
      </c>
      <c r="B2611" s="184" t="s">
        <v>1028</v>
      </c>
      <c r="C2611" s="183" t="s">
        <v>1029</v>
      </c>
      <c r="D2611" s="184" t="s">
        <v>1030</v>
      </c>
      <c r="E2611" s="185" t="s">
        <v>1031</v>
      </c>
      <c r="F2611" s="197" t="s">
        <v>1032</v>
      </c>
      <c r="G2611" s="197" t="s">
        <v>1033</v>
      </c>
    </row>
    <row r="2612" customFormat="false" ht="15" hidden="false" customHeight="false" outlineLevel="0" collapsed="false">
      <c r="A2612" s="189" t="s">
        <v>1034</v>
      </c>
      <c r="B2612" s="190" t="s">
        <v>827</v>
      </c>
      <c r="C2612" s="189" t="s">
        <v>2831</v>
      </c>
      <c r="D2612" s="190" t="s">
        <v>152</v>
      </c>
      <c r="E2612" s="191" t="n">
        <v>1</v>
      </c>
      <c r="F2612" s="192" t="n">
        <v>23.26</v>
      </c>
      <c r="G2612" s="192" t="n">
        <v>23.26</v>
      </c>
    </row>
    <row r="2613" customFormat="false" ht="15" hidden="false" customHeight="false" outlineLevel="0" collapsed="false">
      <c r="A2613" s="198" t="s">
        <v>1040</v>
      </c>
      <c r="B2613" s="199" t="s">
        <v>2832</v>
      </c>
      <c r="C2613" s="198" t="s">
        <v>2833</v>
      </c>
      <c r="D2613" s="199" t="s">
        <v>7</v>
      </c>
      <c r="E2613" s="200" t="n">
        <v>0.3333</v>
      </c>
      <c r="F2613" s="201" t="n">
        <v>6.86</v>
      </c>
      <c r="G2613" s="201" t="n">
        <v>2.28</v>
      </c>
    </row>
    <row r="2614" customFormat="false" ht="15" hidden="false" customHeight="false" outlineLevel="0" collapsed="false">
      <c r="A2614" s="198" t="s">
        <v>1040</v>
      </c>
      <c r="B2614" s="199" t="s">
        <v>1123</v>
      </c>
      <c r="C2614" s="198" t="s">
        <v>1124</v>
      </c>
      <c r="D2614" s="199" t="s">
        <v>152</v>
      </c>
      <c r="E2614" s="200" t="n">
        <v>1</v>
      </c>
      <c r="F2614" s="201" t="n">
        <v>3.03</v>
      </c>
      <c r="G2614" s="201" t="n">
        <v>3.03</v>
      </c>
    </row>
    <row r="2615" customFormat="false" ht="15" hidden="false" customHeight="false" outlineLevel="0" collapsed="false">
      <c r="A2615" s="198" t="s">
        <v>1040</v>
      </c>
      <c r="B2615" s="199" t="s">
        <v>2002</v>
      </c>
      <c r="C2615" s="198" t="s">
        <v>2003</v>
      </c>
      <c r="D2615" s="199" t="s">
        <v>25</v>
      </c>
      <c r="E2615" s="200" t="n">
        <v>0.0824</v>
      </c>
      <c r="F2615" s="201" t="n">
        <v>22.61</v>
      </c>
      <c r="G2615" s="201" t="n">
        <v>1.86</v>
      </c>
    </row>
    <row r="2616" customFormat="false" ht="15" hidden="false" customHeight="false" outlineLevel="0" collapsed="false">
      <c r="A2616" s="198" t="s">
        <v>1040</v>
      </c>
      <c r="B2616" s="199" t="s">
        <v>1971</v>
      </c>
      <c r="C2616" s="198" t="s">
        <v>1206</v>
      </c>
      <c r="D2616" s="199" t="s">
        <v>25</v>
      </c>
      <c r="E2616" s="200" t="n">
        <v>0.0824</v>
      </c>
      <c r="F2616" s="201" t="n">
        <v>18.25</v>
      </c>
      <c r="G2616" s="201" t="n">
        <v>1.5</v>
      </c>
    </row>
    <row r="2617" customFormat="false" ht="15" hidden="false" customHeight="false" outlineLevel="0" collapsed="false">
      <c r="A2617" s="202" t="s">
        <v>1043</v>
      </c>
      <c r="B2617" s="203" t="s">
        <v>2834</v>
      </c>
      <c r="C2617" s="202" t="s">
        <v>2835</v>
      </c>
      <c r="D2617" s="203" t="s">
        <v>152</v>
      </c>
      <c r="E2617" s="204" t="n">
        <v>1.05</v>
      </c>
      <c r="F2617" s="205" t="n">
        <v>13.9</v>
      </c>
      <c r="G2617" s="205" t="n">
        <v>14.59</v>
      </c>
    </row>
    <row r="2618" customFormat="false" ht="15" hidden="false" customHeight="false" outlineLevel="0" collapsed="false">
      <c r="A2618" s="193"/>
      <c r="B2618" s="194"/>
      <c r="C2618" s="193"/>
      <c r="D2618" s="193"/>
      <c r="E2618" s="195"/>
      <c r="F2618" s="196"/>
      <c r="G2618" s="196"/>
    </row>
    <row r="2619" customFormat="false" ht="15" hidden="false" customHeight="false" outlineLevel="0" collapsed="false">
      <c r="A2619" s="183" t="s">
        <v>2927</v>
      </c>
      <c r="B2619" s="184" t="s">
        <v>1028</v>
      </c>
      <c r="C2619" s="183" t="s">
        <v>1029</v>
      </c>
      <c r="D2619" s="184" t="s">
        <v>1030</v>
      </c>
      <c r="E2619" s="185" t="s">
        <v>1031</v>
      </c>
      <c r="F2619" s="197" t="s">
        <v>1032</v>
      </c>
      <c r="G2619" s="197" t="s">
        <v>1033</v>
      </c>
    </row>
    <row r="2620" customFormat="false" ht="15" hidden="false" customHeight="false" outlineLevel="0" collapsed="false">
      <c r="A2620" s="189" t="s">
        <v>1034</v>
      </c>
      <c r="B2620" s="190" t="s">
        <v>830</v>
      </c>
      <c r="C2620" s="189" t="s">
        <v>2837</v>
      </c>
      <c r="D2620" s="190" t="s">
        <v>7</v>
      </c>
      <c r="E2620" s="191" t="n">
        <v>1</v>
      </c>
      <c r="F2620" s="192" t="n">
        <v>36.97</v>
      </c>
      <c r="G2620" s="192" t="n">
        <v>36.97</v>
      </c>
    </row>
    <row r="2621" customFormat="false" ht="15" hidden="false" customHeight="false" outlineLevel="0" collapsed="false">
      <c r="A2621" s="198" t="s">
        <v>1040</v>
      </c>
      <c r="B2621" s="199" t="s">
        <v>2002</v>
      </c>
      <c r="C2621" s="198" t="s">
        <v>2003</v>
      </c>
      <c r="D2621" s="199" t="s">
        <v>25</v>
      </c>
      <c r="E2621" s="200" t="n">
        <v>0.16</v>
      </c>
      <c r="F2621" s="201" t="n">
        <v>18.25</v>
      </c>
      <c r="G2621" s="201" t="n">
        <v>2.92</v>
      </c>
    </row>
    <row r="2622" customFormat="false" ht="15" hidden="false" customHeight="false" outlineLevel="0" collapsed="false">
      <c r="A2622" s="198" t="s">
        <v>1040</v>
      </c>
      <c r="B2622" s="199" t="s">
        <v>1971</v>
      </c>
      <c r="C2622" s="198" t="s">
        <v>1206</v>
      </c>
      <c r="D2622" s="199" t="s">
        <v>25</v>
      </c>
      <c r="E2622" s="200" t="n">
        <v>0.16</v>
      </c>
      <c r="F2622" s="201" t="n">
        <v>22.61</v>
      </c>
      <c r="G2622" s="201" t="n">
        <v>3.61</v>
      </c>
    </row>
    <row r="2623" customFormat="false" ht="15" hidden="false" customHeight="false" outlineLevel="0" collapsed="false">
      <c r="A2623" s="202" t="s">
        <v>1043</v>
      </c>
      <c r="B2623" s="203" t="s">
        <v>2838</v>
      </c>
      <c r="C2623" s="202" t="s">
        <v>2839</v>
      </c>
      <c r="D2623" s="203" t="s">
        <v>7</v>
      </c>
      <c r="E2623" s="204" t="n">
        <v>1</v>
      </c>
      <c r="F2623" s="205" t="n">
        <v>16.31</v>
      </c>
      <c r="G2623" s="205" t="n">
        <v>16.31</v>
      </c>
    </row>
    <row r="2624" customFormat="false" ht="15" hidden="false" customHeight="false" outlineLevel="0" collapsed="false">
      <c r="A2624" s="202" t="s">
        <v>1043</v>
      </c>
      <c r="B2624" s="203" t="s">
        <v>2840</v>
      </c>
      <c r="C2624" s="202" t="s">
        <v>2841</v>
      </c>
      <c r="D2624" s="203" t="s">
        <v>7</v>
      </c>
      <c r="E2624" s="204" t="n">
        <v>1</v>
      </c>
      <c r="F2624" s="205" t="n">
        <v>7.54</v>
      </c>
      <c r="G2624" s="205" t="n">
        <v>7.54</v>
      </c>
    </row>
    <row r="2625" customFormat="false" ht="15" hidden="false" customHeight="false" outlineLevel="0" collapsed="false">
      <c r="A2625" s="202" t="s">
        <v>1043</v>
      </c>
      <c r="B2625" s="203" t="s">
        <v>2842</v>
      </c>
      <c r="C2625" s="202" t="s">
        <v>2843</v>
      </c>
      <c r="D2625" s="203" t="s">
        <v>7</v>
      </c>
      <c r="E2625" s="204" t="n">
        <v>1</v>
      </c>
      <c r="F2625" s="205" t="n">
        <v>4.51</v>
      </c>
      <c r="G2625" s="205" t="n">
        <v>4.51</v>
      </c>
    </row>
    <row r="2626" customFormat="false" ht="15" hidden="false" customHeight="false" outlineLevel="0" collapsed="false">
      <c r="A2626" s="202" t="s">
        <v>1043</v>
      </c>
      <c r="B2626" s="203" t="s">
        <v>2844</v>
      </c>
      <c r="C2626" s="202" t="s">
        <v>2845</v>
      </c>
      <c r="D2626" s="203" t="s">
        <v>7</v>
      </c>
      <c r="E2626" s="204" t="n">
        <v>1</v>
      </c>
      <c r="F2626" s="205" t="n">
        <v>2.08</v>
      </c>
      <c r="G2626" s="205" t="n">
        <v>2.08</v>
      </c>
    </row>
    <row r="2627" customFormat="false" ht="15" hidden="false" customHeight="false" outlineLevel="0" collapsed="false">
      <c r="A2627" s="193"/>
      <c r="B2627" s="194"/>
      <c r="C2627" s="193"/>
      <c r="D2627" s="193"/>
      <c r="E2627" s="195"/>
      <c r="F2627" s="196"/>
      <c r="G2627" s="196"/>
    </row>
    <row r="2628" customFormat="false" ht="15" hidden="false" customHeight="false" outlineLevel="0" collapsed="false">
      <c r="A2628" s="183" t="s">
        <v>2928</v>
      </c>
      <c r="B2628" s="184" t="s">
        <v>1028</v>
      </c>
      <c r="C2628" s="183" t="s">
        <v>1029</v>
      </c>
      <c r="D2628" s="184" t="s">
        <v>1030</v>
      </c>
      <c r="E2628" s="185" t="s">
        <v>1031</v>
      </c>
      <c r="F2628" s="197" t="s">
        <v>1032</v>
      </c>
      <c r="G2628" s="197" t="s">
        <v>1033</v>
      </c>
    </row>
    <row r="2629" customFormat="false" ht="15" hidden="false" customHeight="false" outlineLevel="0" collapsed="false">
      <c r="A2629" s="189" t="s">
        <v>1034</v>
      </c>
      <c r="B2629" s="190" t="s">
        <v>836</v>
      </c>
      <c r="C2629" s="189" t="s">
        <v>1135</v>
      </c>
      <c r="D2629" s="190" t="s">
        <v>152</v>
      </c>
      <c r="E2629" s="191" t="n">
        <v>1</v>
      </c>
      <c r="F2629" s="192" t="n">
        <v>3.71</v>
      </c>
      <c r="G2629" s="192" t="n">
        <v>3.71</v>
      </c>
    </row>
    <row r="2630" customFormat="false" ht="15" hidden="false" customHeight="false" outlineLevel="0" collapsed="false">
      <c r="A2630" s="198" t="s">
        <v>1040</v>
      </c>
      <c r="B2630" s="199" t="s">
        <v>2002</v>
      </c>
      <c r="C2630" s="198" t="s">
        <v>2003</v>
      </c>
      <c r="D2630" s="199" t="s">
        <v>25</v>
      </c>
      <c r="E2630" s="200" t="n">
        <v>0.03</v>
      </c>
      <c r="F2630" s="201" t="n">
        <v>22.61</v>
      </c>
      <c r="G2630" s="201" t="n">
        <v>0.67</v>
      </c>
    </row>
    <row r="2631" customFormat="false" ht="15" hidden="false" customHeight="false" outlineLevel="0" collapsed="false">
      <c r="A2631" s="198" t="s">
        <v>1040</v>
      </c>
      <c r="B2631" s="199" t="s">
        <v>1971</v>
      </c>
      <c r="C2631" s="198" t="s">
        <v>1206</v>
      </c>
      <c r="D2631" s="199" t="s">
        <v>25</v>
      </c>
      <c r="E2631" s="200" t="n">
        <v>0.03</v>
      </c>
      <c r="F2631" s="201" t="n">
        <v>18.25</v>
      </c>
      <c r="G2631" s="201" t="n">
        <v>0.54</v>
      </c>
    </row>
    <row r="2632" customFormat="false" ht="15" hidden="false" customHeight="false" outlineLevel="0" collapsed="false">
      <c r="A2632" s="202" t="s">
        <v>1043</v>
      </c>
      <c r="B2632" s="203" t="s">
        <v>2851</v>
      </c>
      <c r="C2632" s="202" t="s">
        <v>2852</v>
      </c>
      <c r="D2632" s="203" t="s">
        <v>152</v>
      </c>
      <c r="E2632" s="204" t="n">
        <v>1.19</v>
      </c>
      <c r="F2632" s="205" t="n">
        <v>2.08</v>
      </c>
      <c r="G2632" s="205" t="n">
        <v>2.47</v>
      </c>
    </row>
    <row r="2633" customFormat="false" ht="15" hidden="false" customHeight="false" outlineLevel="0" collapsed="false">
      <c r="A2633" s="202" t="s">
        <v>1043</v>
      </c>
      <c r="B2633" s="203" t="s">
        <v>2729</v>
      </c>
      <c r="C2633" s="202" t="s">
        <v>2730</v>
      </c>
      <c r="D2633" s="203" t="s">
        <v>7</v>
      </c>
      <c r="E2633" s="204" t="n">
        <v>0.009</v>
      </c>
      <c r="F2633" s="205" t="n">
        <v>3.47</v>
      </c>
      <c r="G2633" s="205" t="n">
        <v>0.03</v>
      </c>
    </row>
    <row r="2634" customFormat="false" ht="15" hidden="false" customHeight="false" outlineLevel="0" collapsed="false">
      <c r="A2634" s="193"/>
      <c r="B2634" s="194"/>
      <c r="C2634" s="193"/>
      <c r="D2634" s="193"/>
      <c r="E2634" s="195"/>
      <c r="F2634" s="196"/>
      <c r="G2634" s="196"/>
    </row>
    <row r="2635" customFormat="false" ht="15" hidden="false" customHeight="false" outlineLevel="0" collapsed="false">
      <c r="A2635" s="183" t="s">
        <v>2929</v>
      </c>
      <c r="B2635" s="184" t="s">
        <v>1028</v>
      </c>
      <c r="C2635" s="183" t="s">
        <v>1029</v>
      </c>
      <c r="D2635" s="184" t="s">
        <v>1030</v>
      </c>
      <c r="E2635" s="185" t="s">
        <v>1031</v>
      </c>
      <c r="F2635" s="197" t="s">
        <v>1032</v>
      </c>
      <c r="G2635" s="197" t="s">
        <v>1033</v>
      </c>
    </row>
    <row r="2636" customFormat="false" ht="15" hidden="false" customHeight="false" outlineLevel="0" collapsed="false">
      <c r="A2636" s="189" t="s">
        <v>1034</v>
      </c>
      <c r="B2636" s="190" t="s">
        <v>778</v>
      </c>
      <c r="C2636" s="189" t="s">
        <v>2771</v>
      </c>
      <c r="D2636" s="190" t="s">
        <v>7</v>
      </c>
      <c r="E2636" s="191" t="n">
        <v>1</v>
      </c>
      <c r="F2636" s="192" t="n">
        <v>105.92</v>
      </c>
      <c r="G2636" s="192" t="n">
        <v>105.92</v>
      </c>
    </row>
    <row r="2637" customFormat="false" ht="15" hidden="false" customHeight="false" outlineLevel="0" collapsed="false">
      <c r="A2637" s="198" t="s">
        <v>1040</v>
      </c>
      <c r="B2637" s="199" t="s">
        <v>2002</v>
      </c>
      <c r="C2637" s="198" t="s">
        <v>2003</v>
      </c>
      <c r="D2637" s="199" t="s">
        <v>25</v>
      </c>
      <c r="E2637" s="200" t="n">
        <v>0.1325</v>
      </c>
      <c r="F2637" s="201" t="n">
        <v>22.61</v>
      </c>
      <c r="G2637" s="201" t="n">
        <v>2.99</v>
      </c>
    </row>
    <row r="2638" customFormat="false" ht="15" hidden="false" customHeight="false" outlineLevel="0" collapsed="false">
      <c r="A2638" s="198" t="s">
        <v>1040</v>
      </c>
      <c r="B2638" s="199" t="s">
        <v>1971</v>
      </c>
      <c r="C2638" s="198" t="s">
        <v>1206</v>
      </c>
      <c r="D2638" s="199" t="s">
        <v>25</v>
      </c>
      <c r="E2638" s="200" t="n">
        <v>0.1325</v>
      </c>
      <c r="F2638" s="201" t="n">
        <v>18.25</v>
      </c>
      <c r="G2638" s="201" t="n">
        <v>2.41</v>
      </c>
    </row>
    <row r="2639" customFormat="false" ht="15" hidden="false" customHeight="false" outlineLevel="0" collapsed="false">
      <c r="A2639" s="202" t="s">
        <v>1043</v>
      </c>
      <c r="B2639" s="203" t="s">
        <v>2772</v>
      </c>
      <c r="C2639" s="202" t="s">
        <v>2773</v>
      </c>
      <c r="D2639" s="203" t="s">
        <v>7</v>
      </c>
      <c r="E2639" s="204" t="n">
        <v>1</v>
      </c>
      <c r="F2639" s="205" t="n">
        <v>97.86</v>
      </c>
      <c r="G2639" s="205" t="n">
        <v>97.86</v>
      </c>
    </row>
    <row r="2640" customFormat="false" ht="15" hidden="false" customHeight="false" outlineLevel="0" collapsed="false">
      <c r="A2640" s="202" t="s">
        <v>1043</v>
      </c>
      <c r="B2640" s="203" t="s">
        <v>2767</v>
      </c>
      <c r="C2640" s="202" t="s">
        <v>2768</v>
      </c>
      <c r="D2640" s="203" t="s">
        <v>7</v>
      </c>
      <c r="E2640" s="204" t="n">
        <v>2</v>
      </c>
      <c r="F2640" s="205" t="n">
        <v>1.33</v>
      </c>
      <c r="G2640" s="205" t="n">
        <v>2.66</v>
      </c>
    </row>
    <row r="2641" customFormat="false" ht="15" hidden="false" customHeight="false" outlineLevel="0" collapsed="false">
      <c r="A2641" s="193"/>
      <c r="B2641" s="194"/>
      <c r="C2641" s="193"/>
      <c r="D2641" s="193"/>
      <c r="E2641" s="195"/>
      <c r="F2641" s="196"/>
      <c r="G2641" s="196"/>
    </row>
    <row r="2642" customFormat="false" ht="15" hidden="false" customHeight="false" outlineLevel="0" collapsed="false">
      <c r="A2642" s="183" t="s">
        <v>2930</v>
      </c>
      <c r="B2642" s="184" t="s">
        <v>1028</v>
      </c>
      <c r="C2642" s="183" t="s">
        <v>1029</v>
      </c>
      <c r="D2642" s="184" t="s">
        <v>1030</v>
      </c>
      <c r="E2642" s="185" t="s">
        <v>1031</v>
      </c>
      <c r="F2642" s="197" t="s">
        <v>1032</v>
      </c>
      <c r="G2642" s="197" t="s">
        <v>1033</v>
      </c>
    </row>
    <row r="2643" customFormat="false" ht="15" hidden="false" customHeight="false" outlineLevel="0" collapsed="false">
      <c r="A2643" s="189" t="s">
        <v>1034</v>
      </c>
      <c r="B2643" s="190" t="s">
        <v>794</v>
      </c>
      <c r="C2643" s="189" t="s">
        <v>2788</v>
      </c>
      <c r="D2643" s="190" t="s">
        <v>7</v>
      </c>
      <c r="E2643" s="191" t="n">
        <v>1</v>
      </c>
      <c r="F2643" s="192" t="n">
        <v>131.99</v>
      </c>
      <c r="G2643" s="192" t="n">
        <v>131.99</v>
      </c>
    </row>
    <row r="2644" customFormat="false" ht="15" hidden="false" customHeight="false" outlineLevel="0" collapsed="false">
      <c r="A2644" s="198" t="s">
        <v>1040</v>
      </c>
      <c r="B2644" s="199" t="s">
        <v>2002</v>
      </c>
      <c r="C2644" s="198" t="s">
        <v>2003</v>
      </c>
      <c r="D2644" s="199" t="s">
        <v>25</v>
      </c>
      <c r="E2644" s="200" t="n">
        <v>0.1988</v>
      </c>
      <c r="F2644" s="201" t="n">
        <v>22.61</v>
      </c>
      <c r="G2644" s="201" t="n">
        <v>4.49</v>
      </c>
    </row>
    <row r="2645" customFormat="false" ht="15" hidden="false" customHeight="false" outlineLevel="0" collapsed="false">
      <c r="A2645" s="198" t="s">
        <v>1040</v>
      </c>
      <c r="B2645" s="199" t="s">
        <v>1971</v>
      </c>
      <c r="C2645" s="198" t="s">
        <v>1206</v>
      </c>
      <c r="D2645" s="199" t="s">
        <v>25</v>
      </c>
      <c r="E2645" s="200" t="n">
        <v>0.1988</v>
      </c>
      <c r="F2645" s="201" t="n">
        <v>18.25</v>
      </c>
      <c r="G2645" s="201" t="n">
        <v>3.62</v>
      </c>
    </row>
    <row r="2646" customFormat="false" ht="15" hidden="false" customHeight="false" outlineLevel="0" collapsed="false">
      <c r="A2646" s="202" t="s">
        <v>1043</v>
      </c>
      <c r="B2646" s="203" t="s">
        <v>2783</v>
      </c>
      <c r="C2646" s="202" t="s">
        <v>2784</v>
      </c>
      <c r="D2646" s="203" t="s">
        <v>7</v>
      </c>
      <c r="E2646" s="204" t="n">
        <v>1</v>
      </c>
      <c r="F2646" s="205" t="n">
        <v>119.89</v>
      </c>
      <c r="G2646" s="205" t="n">
        <v>119.89</v>
      </c>
    </row>
    <row r="2647" customFormat="false" ht="15" hidden="false" customHeight="false" outlineLevel="0" collapsed="false">
      <c r="A2647" s="202" t="s">
        <v>1043</v>
      </c>
      <c r="B2647" s="203" t="s">
        <v>2767</v>
      </c>
      <c r="C2647" s="202" t="s">
        <v>2768</v>
      </c>
      <c r="D2647" s="203" t="s">
        <v>7</v>
      </c>
      <c r="E2647" s="204" t="n">
        <v>3</v>
      </c>
      <c r="F2647" s="205" t="n">
        <v>1.33</v>
      </c>
      <c r="G2647" s="205" t="n">
        <v>3.99</v>
      </c>
    </row>
    <row r="2648" customFormat="false" ht="15" hidden="false" customHeight="false" outlineLevel="0" collapsed="false">
      <c r="A2648" s="193"/>
      <c r="B2648" s="194"/>
      <c r="C2648" s="193"/>
      <c r="D2648" s="193"/>
      <c r="E2648" s="195"/>
      <c r="F2648" s="196"/>
      <c r="G2648" s="196"/>
    </row>
    <row r="2649" customFormat="false" ht="15" hidden="false" customHeight="false" outlineLevel="0" collapsed="false">
      <c r="A2649" s="183" t="s">
        <v>2931</v>
      </c>
      <c r="B2649" s="184" t="s">
        <v>1028</v>
      </c>
      <c r="C2649" s="183" t="s">
        <v>1029</v>
      </c>
      <c r="D2649" s="184" t="s">
        <v>1030</v>
      </c>
      <c r="E2649" s="185" t="s">
        <v>1031</v>
      </c>
      <c r="F2649" s="197" t="s">
        <v>1032</v>
      </c>
      <c r="G2649" s="197" t="s">
        <v>1033</v>
      </c>
    </row>
    <row r="2650" customFormat="false" ht="15" hidden="false" customHeight="false" outlineLevel="0" collapsed="false">
      <c r="A2650" s="189" t="s">
        <v>1034</v>
      </c>
      <c r="B2650" s="190" t="s">
        <v>836</v>
      </c>
      <c r="C2650" s="189" t="s">
        <v>1135</v>
      </c>
      <c r="D2650" s="190" t="s">
        <v>152</v>
      </c>
      <c r="E2650" s="191" t="n">
        <v>1</v>
      </c>
      <c r="F2650" s="192" t="n">
        <v>3.71</v>
      </c>
      <c r="G2650" s="192" t="n">
        <v>3.71</v>
      </c>
    </row>
    <row r="2651" customFormat="false" ht="15" hidden="false" customHeight="false" outlineLevel="0" collapsed="false">
      <c r="A2651" s="198" t="s">
        <v>1040</v>
      </c>
      <c r="B2651" s="199" t="s">
        <v>2002</v>
      </c>
      <c r="C2651" s="198" t="s">
        <v>2003</v>
      </c>
      <c r="D2651" s="199" t="s">
        <v>25</v>
      </c>
      <c r="E2651" s="200" t="n">
        <v>0.03</v>
      </c>
      <c r="F2651" s="201" t="n">
        <v>22.61</v>
      </c>
      <c r="G2651" s="201" t="n">
        <v>0.67</v>
      </c>
    </row>
    <row r="2652" customFormat="false" ht="15" hidden="false" customHeight="false" outlineLevel="0" collapsed="false">
      <c r="A2652" s="198" t="s">
        <v>1040</v>
      </c>
      <c r="B2652" s="199" t="s">
        <v>1971</v>
      </c>
      <c r="C2652" s="198" t="s">
        <v>1206</v>
      </c>
      <c r="D2652" s="199" t="s">
        <v>25</v>
      </c>
      <c r="E2652" s="200" t="n">
        <v>0.03</v>
      </c>
      <c r="F2652" s="201" t="n">
        <v>18.25</v>
      </c>
      <c r="G2652" s="201" t="n">
        <v>0.54</v>
      </c>
    </row>
    <row r="2653" customFormat="false" ht="15" hidden="false" customHeight="false" outlineLevel="0" collapsed="false">
      <c r="A2653" s="202" t="s">
        <v>1043</v>
      </c>
      <c r="B2653" s="203" t="s">
        <v>2851</v>
      </c>
      <c r="C2653" s="202" t="s">
        <v>2852</v>
      </c>
      <c r="D2653" s="203" t="s">
        <v>152</v>
      </c>
      <c r="E2653" s="204" t="n">
        <v>1.19</v>
      </c>
      <c r="F2653" s="205" t="n">
        <v>2.08</v>
      </c>
      <c r="G2653" s="205" t="n">
        <v>2.47</v>
      </c>
    </row>
    <row r="2654" customFormat="false" ht="15" hidden="false" customHeight="false" outlineLevel="0" collapsed="false">
      <c r="A2654" s="202" t="s">
        <v>1043</v>
      </c>
      <c r="B2654" s="203" t="s">
        <v>2729</v>
      </c>
      <c r="C2654" s="202" t="s">
        <v>2730</v>
      </c>
      <c r="D2654" s="203" t="s">
        <v>7</v>
      </c>
      <c r="E2654" s="204" t="n">
        <v>0.009</v>
      </c>
      <c r="F2654" s="205" t="n">
        <v>3.47</v>
      </c>
      <c r="G2654" s="205" t="n">
        <v>0.03</v>
      </c>
    </row>
    <row r="2655" customFormat="false" ht="15" hidden="false" customHeight="false" outlineLevel="0" collapsed="false">
      <c r="A2655" s="193"/>
      <c r="B2655" s="194"/>
      <c r="C2655" s="193"/>
      <c r="D2655" s="193"/>
      <c r="E2655" s="195"/>
      <c r="F2655" s="196"/>
      <c r="G2655" s="196"/>
    </row>
    <row r="2656" customFormat="false" ht="15" hidden="false" customHeight="false" outlineLevel="0" collapsed="false">
      <c r="A2656" s="183" t="s">
        <v>2932</v>
      </c>
      <c r="B2656" s="184" t="s">
        <v>1028</v>
      </c>
      <c r="C2656" s="183" t="s">
        <v>1029</v>
      </c>
      <c r="D2656" s="184" t="s">
        <v>1030</v>
      </c>
      <c r="E2656" s="185" t="s">
        <v>1031</v>
      </c>
      <c r="F2656" s="197" t="s">
        <v>1032</v>
      </c>
      <c r="G2656" s="197" t="s">
        <v>1033</v>
      </c>
    </row>
    <row r="2657" customFormat="false" ht="15" hidden="false" customHeight="false" outlineLevel="0" collapsed="false">
      <c r="A2657" s="189" t="s">
        <v>1034</v>
      </c>
      <c r="B2657" s="190" t="s">
        <v>2933</v>
      </c>
      <c r="C2657" s="189" t="s">
        <v>2934</v>
      </c>
      <c r="D2657" s="190" t="s">
        <v>152</v>
      </c>
      <c r="E2657" s="191" t="n">
        <v>1</v>
      </c>
      <c r="F2657" s="192" t="n">
        <v>13.93</v>
      </c>
      <c r="G2657" s="192" t="n">
        <v>13.93</v>
      </c>
    </row>
    <row r="2658" customFormat="false" ht="15" hidden="false" customHeight="false" outlineLevel="0" collapsed="false">
      <c r="A2658" s="198" t="s">
        <v>1040</v>
      </c>
      <c r="B2658" s="199" t="s">
        <v>2002</v>
      </c>
      <c r="C2658" s="198" t="s">
        <v>2003</v>
      </c>
      <c r="D2658" s="199" t="s">
        <v>25</v>
      </c>
      <c r="E2658" s="200" t="n">
        <v>0.107</v>
      </c>
      <c r="F2658" s="201" t="n">
        <v>22.61</v>
      </c>
      <c r="G2658" s="201" t="n">
        <v>2.41</v>
      </c>
    </row>
    <row r="2659" customFormat="false" ht="15" hidden="false" customHeight="false" outlineLevel="0" collapsed="false">
      <c r="A2659" s="198" t="s">
        <v>1040</v>
      </c>
      <c r="B2659" s="199" t="s">
        <v>1971</v>
      </c>
      <c r="C2659" s="198" t="s">
        <v>1206</v>
      </c>
      <c r="D2659" s="199" t="s">
        <v>25</v>
      </c>
      <c r="E2659" s="200" t="n">
        <v>0.107</v>
      </c>
      <c r="F2659" s="201" t="n">
        <v>18.25</v>
      </c>
      <c r="G2659" s="201" t="n">
        <v>1.95</v>
      </c>
    </row>
    <row r="2660" customFormat="false" ht="15" hidden="false" customHeight="false" outlineLevel="0" collapsed="false">
      <c r="A2660" s="202" t="s">
        <v>1043</v>
      </c>
      <c r="B2660" s="203" t="s">
        <v>1289</v>
      </c>
      <c r="C2660" s="202" t="s">
        <v>1290</v>
      </c>
      <c r="D2660" s="203" t="s">
        <v>65</v>
      </c>
      <c r="E2660" s="204" t="n">
        <v>0.002</v>
      </c>
      <c r="F2660" s="205" t="n">
        <v>26.9</v>
      </c>
      <c r="G2660" s="205" t="n">
        <v>0.05</v>
      </c>
    </row>
    <row r="2661" customFormat="false" ht="15" hidden="false" customHeight="false" outlineLevel="0" collapsed="false">
      <c r="A2661" s="202" t="s">
        <v>1043</v>
      </c>
      <c r="B2661" s="203" t="s">
        <v>2935</v>
      </c>
      <c r="C2661" s="202" t="s">
        <v>2936</v>
      </c>
      <c r="D2661" s="203" t="s">
        <v>152</v>
      </c>
      <c r="E2661" s="204" t="n">
        <v>1.1</v>
      </c>
      <c r="F2661" s="205" t="n">
        <v>8.66</v>
      </c>
      <c r="G2661" s="205" t="n">
        <v>9.52</v>
      </c>
    </row>
    <row r="2662" customFormat="false" ht="15" hidden="false" customHeight="false" outlineLevel="0" collapsed="false">
      <c r="A2662" s="193"/>
      <c r="B2662" s="194"/>
      <c r="C2662" s="193"/>
      <c r="D2662" s="193"/>
      <c r="E2662" s="195"/>
      <c r="F2662" s="196"/>
      <c r="G2662" s="196"/>
    </row>
    <row r="2663" customFormat="false" ht="15" hidden="false" customHeight="false" outlineLevel="0" collapsed="false">
      <c r="A2663" s="183" t="s">
        <v>2937</v>
      </c>
      <c r="B2663" s="184" t="s">
        <v>1028</v>
      </c>
      <c r="C2663" s="183" t="s">
        <v>1029</v>
      </c>
      <c r="D2663" s="184" t="s">
        <v>1030</v>
      </c>
      <c r="E2663" s="185" t="s">
        <v>1031</v>
      </c>
      <c r="F2663" s="197" t="s">
        <v>1032</v>
      </c>
      <c r="G2663" s="197" t="s">
        <v>1033</v>
      </c>
    </row>
    <row r="2664" customFormat="false" ht="15" hidden="false" customHeight="false" outlineLevel="0" collapsed="false">
      <c r="A2664" s="189" t="s">
        <v>1034</v>
      </c>
      <c r="B2664" s="190" t="s">
        <v>915</v>
      </c>
      <c r="C2664" s="189" t="s">
        <v>916</v>
      </c>
      <c r="D2664" s="190" t="s">
        <v>7</v>
      </c>
      <c r="E2664" s="191" t="n">
        <v>1</v>
      </c>
      <c r="F2664" s="192" t="n">
        <v>144.22</v>
      </c>
      <c r="G2664" s="192" t="n">
        <v>144.22</v>
      </c>
    </row>
    <row r="2665" customFormat="false" ht="15" hidden="false" customHeight="false" outlineLevel="0" collapsed="false">
      <c r="A2665" s="198" t="s">
        <v>1040</v>
      </c>
      <c r="B2665" s="199" t="s">
        <v>2002</v>
      </c>
      <c r="C2665" s="198" t="s">
        <v>2003</v>
      </c>
      <c r="D2665" s="199" t="s">
        <v>25</v>
      </c>
      <c r="E2665" s="200" t="n">
        <v>0.3955</v>
      </c>
      <c r="F2665" s="201" t="n">
        <v>18.25</v>
      </c>
      <c r="G2665" s="201" t="n">
        <v>7.21</v>
      </c>
    </row>
    <row r="2666" customFormat="false" ht="15" hidden="false" customHeight="false" outlineLevel="0" collapsed="false">
      <c r="A2666" s="198" t="s">
        <v>1040</v>
      </c>
      <c r="B2666" s="199" t="s">
        <v>1971</v>
      </c>
      <c r="C2666" s="198" t="s">
        <v>1206</v>
      </c>
      <c r="D2666" s="199" t="s">
        <v>25</v>
      </c>
      <c r="E2666" s="200" t="n">
        <v>0.3955</v>
      </c>
      <c r="F2666" s="201" t="n">
        <v>22.61</v>
      </c>
      <c r="G2666" s="201" t="n">
        <v>8.94</v>
      </c>
    </row>
    <row r="2667" customFormat="false" ht="15" hidden="false" customHeight="false" outlineLevel="0" collapsed="false">
      <c r="A2667" s="202" t="s">
        <v>1043</v>
      </c>
      <c r="B2667" s="203" t="s">
        <v>2938</v>
      </c>
      <c r="C2667" s="202" t="s">
        <v>2939</v>
      </c>
      <c r="D2667" s="203" t="s">
        <v>7</v>
      </c>
      <c r="E2667" s="204" t="n">
        <v>1</v>
      </c>
      <c r="F2667" s="205" t="n">
        <v>116.07</v>
      </c>
      <c r="G2667" s="205" t="n">
        <v>116.07</v>
      </c>
    </row>
    <row r="2668" customFormat="false" ht="15" hidden="false" customHeight="false" outlineLevel="0" collapsed="false">
      <c r="A2668" s="202" t="s">
        <v>1043</v>
      </c>
      <c r="B2668" s="203" t="s">
        <v>2940</v>
      </c>
      <c r="C2668" s="202" t="s">
        <v>2941</v>
      </c>
      <c r="D2668" s="203" t="s">
        <v>7</v>
      </c>
      <c r="E2668" s="204" t="n">
        <v>1</v>
      </c>
      <c r="F2668" s="205" t="n">
        <v>12</v>
      </c>
      <c r="G2668" s="205" t="n">
        <v>12</v>
      </c>
    </row>
    <row r="2669" customFormat="false" ht="15" hidden="false" customHeight="false" outlineLevel="0" collapsed="false">
      <c r="A2669" s="193"/>
      <c r="B2669" s="194"/>
      <c r="C2669" s="193"/>
      <c r="D2669" s="193"/>
      <c r="E2669" s="195"/>
      <c r="F2669" s="196"/>
      <c r="G2669" s="196"/>
    </row>
    <row r="2670" customFormat="false" ht="15" hidden="false" customHeight="false" outlineLevel="0" collapsed="false">
      <c r="A2670" s="183" t="s">
        <v>2942</v>
      </c>
      <c r="B2670" s="184" t="s">
        <v>1028</v>
      </c>
      <c r="C2670" s="183" t="s">
        <v>1029</v>
      </c>
      <c r="D2670" s="184" t="s">
        <v>1030</v>
      </c>
      <c r="E2670" s="185" t="s">
        <v>1031</v>
      </c>
      <c r="F2670" s="197" t="s">
        <v>1032</v>
      </c>
      <c r="G2670" s="197" t="s">
        <v>1033</v>
      </c>
    </row>
    <row r="2671" customFormat="false" ht="15" hidden="false" customHeight="false" outlineLevel="0" collapsed="false">
      <c r="A2671" s="189" t="s">
        <v>1034</v>
      </c>
      <c r="B2671" s="190" t="s">
        <v>918</v>
      </c>
      <c r="C2671" s="189" t="s">
        <v>2943</v>
      </c>
      <c r="D2671" s="190" t="s">
        <v>1202</v>
      </c>
      <c r="E2671" s="191" t="n">
        <v>1</v>
      </c>
      <c r="F2671" s="192" t="n">
        <v>183.04</v>
      </c>
      <c r="G2671" s="192" t="n">
        <v>183.04</v>
      </c>
    </row>
    <row r="2672" customFormat="false" ht="15" hidden="false" customHeight="false" outlineLevel="0" collapsed="false">
      <c r="A2672" s="198" t="s">
        <v>1040</v>
      </c>
      <c r="B2672" s="199" t="s">
        <v>1203</v>
      </c>
      <c r="C2672" s="198" t="s">
        <v>1204</v>
      </c>
      <c r="D2672" s="199" t="s">
        <v>1192</v>
      </c>
      <c r="E2672" s="200" t="n">
        <v>1.5</v>
      </c>
      <c r="F2672" s="201" t="n">
        <v>18.32</v>
      </c>
      <c r="G2672" s="201" t="n">
        <v>27.48</v>
      </c>
    </row>
    <row r="2673" customFormat="false" ht="15" hidden="false" customHeight="false" outlineLevel="0" collapsed="false">
      <c r="A2673" s="198" t="s">
        <v>1040</v>
      </c>
      <c r="B2673" s="199" t="s">
        <v>1205</v>
      </c>
      <c r="C2673" s="198" t="s">
        <v>1206</v>
      </c>
      <c r="D2673" s="199" t="s">
        <v>1192</v>
      </c>
      <c r="E2673" s="200" t="n">
        <v>1.5</v>
      </c>
      <c r="F2673" s="201" t="n">
        <v>22.68</v>
      </c>
      <c r="G2673" s="201" t="n">
        <v>34.02</v>
      </c>
    </row>
    <row r="2674" customFormat="false" ht="15" hidden="false" customHeight="false" outlineLevel="0" collapsed="false">
      <c r="A2674" s="202" t="s">
        <v>1043</v>
      </c>
      <c r="B2674" s="203" t="s">
        <v>2944</v>
      </c>
      <c r="C2674" s="202" t="s">
        <v>2945</v>
      </c>
      <c r="D2674" s="203" t="s">
        <v>1202</v>
      </c>
      <c r="E2674" s="204" t="n">
        <v>1</v>
      </c>
      <c r="F2674" s="205" t="n">
        <v>121.54</v>
      </c>
      <c r="G2674" s="205" t="n">
        <v>121.54</v>
      </c>
    </row>
    <row r="2675" customFormat="false" ht="15" hidden="false" customHeight="false" outlineLevel="0" collapsed="false">
      <c r="A2675" s="193"/>
      <c r="B2675" s="194"/>
      <c r="C2675" s="193"/>
      <c r="D2675" s="193"/>
      <c r="E2675" s="195"/>
      <c r="F2675" s="196"/>
      <c r="G2675" s="196"/>
    </row>
    <row r="2676" customFormat="false" ht="15" hidden="false" customHeight="false" outlineLevel="0" collapsed="false">
      <c r="A2676" s="183" t="s">
        <v>2946</v>
      </c>
      <c r="B2676" s="184" t="s">
        <v>1028</v>
      </c>
      <c r="C2676" s="183" t="s">
        <v>1029</v>
      </c>
      <c r="D2676" s="184" t="s">
        <v>1030</v>
      </c>
      <c r="E2676" s="185" t="s">
        <v>1031</v>
      </c>
      <c r="F2676" s="197" t="s">
        <v>1032</v>
      </c>
      <c r="G2676" s="197" t="s">
        <v>1033</v>
      </c>
    </row>
    <row r="2677" customFormat="false" ht="15" hidden="false" customHeight="false" outlineLevel="0" collapsed="false">
      <c r="A2677" s="189" t="s">
        <v>1034</v>
      </c>
      <c r="B2677" s="190" t="s">
        <v>921</v>
      </c>
      <c r="C2677" s="189" t="s">
        <v>922</v>
      </c>
      <c r="D2677" s="190" t="s">
        <v>7</v>
      </c>
      <c r="E2677" s="191" t="n">
        <v>1</v>
      </c>
      <c r="F2677" s="192" t="n">
        <v>95.47</v>
      </c>
      <c r="G2677" s="192" t="n">
        <v>95.47</v>
      </c>
    </row>
    <row r="2678" customFormat="false" ht="15" hidden="false" customHeight="false" outlineLevel="0" collapsed="false">
      <c r="A2678" s="198" t="s">
        <v>1040</v>
      </c>
      <c r="B2678" s="199" t="s">
        <v>1203</v>
      </c>
      <c r="C2678" s="198" t="s">
        <v>1204</v>
      </c>
      <c r="D2678" s="199" t="s">
        <v>1192</v>
      </c>
      <c r="E2678" s="200" t="n">
        <v>0.4888889</v>
      </c>
      <c r="F2678" s="201" t="n">
        <v>22.68</v>
      </c>
      <c r="G2678" s="201" t="n">
        <v>11.08</v>
      </c>
    </row>
    <row r="2679" customFormat="false" ht="15" hidden="false" customHeight="false" outlineLevel="0" collapsed="false">
      <c r="A2679" s="198" t="s">
        <v>1040</v>
      </c>
      <c r="B2679" s="199" t="s">
        <v>1205</v>
      </c>
      <c r="C2679" s="198" t="s">
        <v>1206</v>
      </c>
      <c r="D2679" s="199" t="s">
        <v>1192</v>
      </c>
      <c r="E2679" s="200" t="n">
        <v>0.4888889</v>
      </c>
      <c r="F2679" s="201" t="n">
        <v>18.32</v>
      </c>
      <c r="G2679" s="201" t="n">
        <v>8.95</v>
      </c>
    </row>
    <row r="2680" customFormat="false" ht="15" hidden="false" customHeight="false" outlineLevel="0" collapsed="false">
      <c r="A2680" s="202" t="s">
        <v>1043</v>
      </c>
      <c r="B2680" s="203" t="s">
        <v>2947</v>
      </c>
      <c r="C2680" s="202" t="s">
        <v>2948</v>
      </c>
      <c r="D2680" s="203" t="s">
        <v>1199</v>
      </c>
      <c r="E2680" s="204" t="n">
        <v>1</v>
      </c>
      <c r="F2680" s="205" t="n">
        <v>75.44</v>
      </c>
      <c r="G2680" s="205" t="n">
        <v>75.44</v>
      </c>
    </row>
    <row r="2681" customFormat="false" ht="15" hidden="false" customHeight="false" outlineLevel="0" collapsed="false">
      <c r="A2681" s="193"/>
      <c r="B2681" s="194"/>
      <c r="C2681" s="193"/>
      <c r="D2681" s="193"/>
      <c r="E2681" s="195"/>
      <c r="F2681" s="196"/>
      <c r="G2681" s="196"/>
    </row>
    <row r="2682" customFormat="false" ht="15" hidden="false" customHeight="false" outlineLevel="0" collapsed="false">
      <c r="A2682" s="183" t="s">
        <v>2949</v>
      </c>
      <c r="B2682" s="184" t="s">
        <v>1028</v>
      </c>
      <c r="C2682" s="183" t="s">
        <v>1029</v>
      </c>
      <c r="D2682" s="184" t="s">
        <v>1030</v>
      </c>
      <c r="E2682" s="185" t="s">
        <v>1031</v>
      </c>
      <c r="F2682" s="197" t="s">
        <v>1032</v>
      </c>
      <c r="G2682" s="197" t="s">
        <v>1033</v>
      </c>
    </row>
    <row r="2683" customFormat="false" ht="15" hidden="false" customHeight="false" outlineLevel="0" collapsed="false">
      <c r="A2683" s="189" t="s">
        <v>1034</v>
      </c>
      <c r="B2683" s="190" t="s">
        <v>924</v>
      </c>
      <c r="C2683" s="189" t="s">
        <v>925</v>
      </c>
      <c r="D2683" s="190" t="s">
        <v>7</v>
      </c>
      <c r="E2683" s="191" t="n">
        <v>1</v>
      </c>
      <c r="F2683" s="192" t="n">
        <v>52.5</v>
      </c>
      <c r="G2683" s="192" t="n">
        <v>52.5</v>
      </c>
    </row>
    <row r="2684" customFormat="false" ht="15" hidden="false" customHeight="false" outlineLevel="0" collapsed="false">
      <c r="A2684" s="198" t="s">
        <v>1040</v>
      </c>
      <c r="B2684" s="199" t="s">
        <v>1971</v>
      </c>
      <c r="C2684" s="198" t="s">
        <v>1206</v>
      </c>
      <c r="D2684" s="199" t="s">
        <v>25</v>
      </c>
      <c r="E2684" s="200" t="n">
        <v>0.5</v>
      </c>
      <c r="F2684" s="201" t="n">
        <v>22.61</v>
      </c>
      <c r="G2684" s="201" t="n">
        <v>11.3</v>
      </c>
    </row>
    <row r="2685" customFormat="false" ht="15" hidden="false" customHeight="false" outlineLevel="0" collapsed="false">
      <c r="A2685" s="198" t="s">
        <v>1040</v>
      </c>
      <c r="B2685" s="199" t="s">
        <v>2002</v>
      </c>
      <c r="C2685" s="198" t="s">
        <v>2003</v>
      </c>
      <c r="D2685" s="199" t="s">
        <v>25</v>
      </c>
      <c r="E2685" s="200" t="n">
        <v>0.5</v>
      </c>
      <c r="F2685" s="201" t="n">
        <v>18.25</v>
      </c>
      <c r="G2685" s="201" t="n">
        <v>9.12</v>
      </c>
    </row>
    <row r="2686" customFormat="false" ht="15" hidden="false" customHeight="false" outlineLevel="0" collapsed="false">
      <c r="A2686" s="202" t="s">
        <v>1043</v>
      </c>
      <c r="B2686" s="203" t="s">
        <v>2950</v>
      </c>
      <c r="C2686" s="202" t="s">
        <v>2951</v>
      </c>
      <c r="D2686" s="203" t="s">
        <v>7</v>
      </c>
      <c r="E2686" s="204" t="n">
        <v>1</v>
      </c>
      <c r="F2686" s="205" t="n">
        <v>32.08</v>
      </c>
      <c r="G2686" s="205" t="n">
        <v>32.08</v>
      </c>
    </row>
    <row r="2687" customFormat="false" ht="15" hidden="false" customHeight="false" outlineLevel="0" collapsed="false">
      <c r="A2687" s="193"/>
      <c r="B2687" s="194"/>
      <c r="C2687" s="193"/>
      <c r="D2687" s="193"/>
      <c r="E2687" s="195"/>
      <c r="F2687" s="196"/>
      <c r="G2687" s="196"/>
    </row>
    <row r="2688" customFormat="false" ht="15" hidden="false" customHeight="false" outlineLevel="0" collapsed="false">
      <c r="A2688" s="183" t="s">
        <v>2952</v>
      </c>
      <c r="B2688" s="184" t="s">
        <v>1028</v>
      </c>
      <c r="C2688" s="183" t="s">
        <v>1029</v>
      </c>
      <c r="D2688" s="184" t="s">
        <v>1030</v>
      </c>
      <c r="E2688" s="185" t="s">
        <v>1031</v>
      </c>
      <c r="F2688" s="197" t="s">
        <v>1032</v>
      </c>
      <c r="G2688" s="197" t="s">
        <v>1033</v>
      </c>
    </row>
    <row r="2689" customFormat="false" ht="15" hidden="false" customHeight="false" outlineLevel="0" collapsed="false">
      <c r="A2689" s="189" t="s">
        <v>1034</v>
      </c>
      <c r="B2689" s="190" t="s">
        <v>927</v>
      </c>
      <c r="C2689" s="189" t="s">
        <v>2953</v>
      </c>
      <c r="D2689" s="190" t="s">
        <v>152</v>
      </c>
      <c r="E2689" s="191" t="n">
        <v>1</v>
      </c>
      <c r="F2689" s="192" t="n">
        <v>51.52</v>
      </c>
      <c r="G2689" s="192" t="n">
        <v>51.52</v>
      </c>
    </row>
    <row r="2690" customFormat="false" ht="15" hidden="false" customHeight="false" outlineLevel="0" collapsed="false">
      <c r="A2690" s="198" t="s">
        <v>1040</v>
      </c>
      <c r="B2690" s="199" t="s">
        <v>2954</v>
      </c>
      <c r="C2690" s="198" t="s">
        <v>2955</v>
      </c>
      <c r="D2690" s="199" t="s">
        <v>7</v>
      </c>
      <c r="E2690" s="200" t="n">
        <v>0.5</v>
      </c>
      <c r="F2690" s="201" t="n">
        <v>22.14</v>
      </c>
      <c r="G2690" s="201" t="n">
        <v>11.07</v>
      </c>
    </row>
    <row r="2691" customFormat="false" ht="15" hidden="false" customHeight="false" outlineLevel="0" collapsed="false">
      <c r="A2691" s="198" t="s">
        <v>1040</v>
      </c>
      <c r="B2691" s="199" t="s">
        <v>2002</v>
      </c>
      <c r="C2691" s="198" t="s">
        <v>2003</v>
      </c>
      <c r="D2691" s="199" t="s">
        <v>25</v>
      </c>
      <c r="E2691" s="200" t="n">
        <v>0.2533</v>
      </c>
      <c r="F2691" s="201" t="n">
        <v>22.61</v>
      </c>
      <c r="G2691" s="201" t="n">
        <v>5.72</v>
      </c>
    </row>
    <row r="2692" customFormat="false" ht="15" hidden="false" customHeight="false" outlineLevel="0" collapsed="false">
      <c r="A2692" s="198" t="s">
        <v>1040</v>
      </c>
      <c r="B2692" s="199" t="s">
        <v>1971</v>
      </c>
      <c r="C2692" s="198" t="s">
        <v>1206</v>
      </c>
      <c r="D2692" s="199" t="s">
        <v>25</v>
      </c>
      <c r="E2692" s="200" t="n">
        <v>0.2533</v>
      </c>
      <c r="F2692" s="201" t="n">
        <v>18.25</v>
      </c>
      <c r="G2692" s="201" t="n">
        <v>4.62</v>
      </c>
    </row>
    <row r="2693" customFormat="false" ht="15" hidden="false" customHeight="false" outlineLevel="0" collapsed="false">
      <c r="A2693" s="202" t="s">
        <v>1043</v>
      </c>
      <c r="B2693" s="203" t="s">
        <v>2956</v>
      </c>
      <c r="C2693" s="202" t="s">
        <v>2957</v>
      </c>
      <c r="D2693" s="203" t="s">
        <v>152</v>
      </c>
      <c r="E2693" s="204" t="n">
        <v>1.05</v>
      </c>
      <c r="F2693" s="205" t="n">
        <v>28.68</v>
      </c>
      <c r="G2693" s="205" t="n">
        <v>30.11</v>
      </c>
    </row>
    <row r="2694" customFormat="false" ht="15" hidden="false" customHeight="false" outlineLevel="0" collapsed="false">
      <c r="A2694" s="193"/>
      <c r="B2694" s="194"/>
      <c r="C2694" s="193"/>
      <c r="D2694" s="193"/>
      <c r="E2694" s="195"/>
      <c r="F2694" s="196"/>
      <c r="G2694" s="196"/>
    </row>
    <row r="2695" customFormat="false" ht="15" hidden="false" customHeight="false" outlineLevel="0" collapsed="false">
      <c r="A2695" s="183" t="s">
        <v>2958</v>
      </c>
      <c r="B2695" s="184" t="s">
        <v>1028</v>
      </c>
      <c r="C2695" s="183" t="s">
        <v>1029</v>
      </c>
      <c r="D2695" s="184" t="s">
        <v>1030</v>
      </c>
      <c r="E2695" s="185" t="s">
        <v>1031</v>
      </c>
      <c r="F2695" s="197" t="s">
        <v>1032</v>
      </c>
      <c r="G2695" s="197" t="s">
        <v>1033</v>
      </c>
    </row>
    <row r="2696" customFormat="false" ht="15" hidden="false" customHeight="false" outlineLevel="0" collapsed="false">
      <c r="A2696" s="189" t="s">
        <v>1034</v>
      </c>
      <c r="B2696" s="190" t="s">
        <v>930</v>
      </c>
      <c r="C2696" s="189" t="s">
        <v>2959</v>
      </c>
      <c r="D2696" s="190" t="s">
        <v>152</v>
      </c>
      <c r="E2696" s="191" t="n">
        <v>1</v>
      </c>
      <c r="F2696" s="192" t="n">
        <v>45.3</v>
      </c>
      <c r="G2696" s="192" t="n">
        <v>45.3</v>
      </c>
    </row>
    <row r="2697" customFormat="false" ht="15" hidden="false" customHeight="false" outlineLevel="0" collapsed="false">
      <c r="A2697" s="198" t="s">
        <v>1040</v>
      </c>
      <c r="B2697" s="199" t="s">
        <v>2002</v>
      </c>
      <c r="C2697" s="198" t="s">
        <v>2003</v>
      </c>
      <c r="D2697" s="199" t="s">
        <v>25</v>
      </c>
      <c r="E2697" s="200" t="n">
        <v>0.0337</v>
      </c>
      <c r="F2697" s="201" t="n">
        <v>22.61</v>
      </c>
      <c r="G2697" s="201" t="n">
        <v>0.76</v>
      </c>
    </row>
    <row r="2698" customFormat="false" ht="15" hidden="false" customHeight="false" outlineLevel="0" collapsed="false">
      <c r="A2698" s="198" t="s">
        <v>1040</v>
      </c>
      <c r="B2698" s="199" t="s">
        <v>1971</v>
      </c>
      <c r="C2698" s="198" t="s">
        <v>1206</v>
      </c>
      <c r="D2698" s="199" t="s">
        <v>25</v>
      </c>
      <c r="E2698" s="200" t="n">
        <v>0.0337</v>
      </c>
      <c r="F2698" s="201" t="n">
        <v>18.25</v>
      </c>
      <c r="G2698" s="201" t="n">
        <v>0.61</v>
      </c>
    </row>
    <row r="2699" customFormat="false" ht="15" hidden="false" customHeight="false" outlineLevel="0" collapsed="false">
      <c r="A2699" s="202" t="s">
        <v>1043</v>
      </c>
      <c r="B2699" s="203" t="s">
        <v>2960</v>
      </c>
      <c r="C2699" s="202" t="s">
        <v>2961</v>
      </c>
      <c r="D2699" s="203" t="s">
        <v>152</v>
      </c>
      <c r="E2699" s="204" t="n">
        <v>1.1</v>
      </c>
      <c r="F2699" s="205" t="n">
        <v>39.94</v>
      </c>
      <c r="G2699" s="205" t="n">
        <v>43.93</v>
      </c>
    </row>
    <row r="2700" customFormat="false" ht="15" hidden="false" customHeight="false" outlineLevel="0" collapsed="false">
      <c r="A2700" s="193"/>
      <c r="B2700" s="194"/>
      <c r="C2700" s="193"/>
      <c r="D2700" s="193"/>
      <c r="E2700" s="195"/>
      <c r="F2700" s="196"/>
      <c r="G2700" s="196"/>
    </row>
    <row r="2701" customFormat="false" ht="15" hidden="false" customHeight="false" outlineLevel="0" collapsed="false">
      <c r="A2701" s="183" t="s">
        <v>2962</v>
      </c>
      <c r="B2701" s="184" t="s">
        <v>1028</v>
      </c>
      <c r="C2701" s="183" t="s">
        <v>1029</v>
      </c>
      <c r="D2701" s="184" t="s">
        <v>1030</v>
      </c>
      <c r="E2701" s="185" t="s">
        <v>1031</v>
      </c>
      <c r="F2701" s="197" t="s">
        <v>1032</v>
      </c>
      <c r="G2701" s="197" t="s">
        <v>1033</v>
      </c>
    </row>
    <row r="2702" customFormat="false" ht="15" hidden="false" customHeight="false" outlineLevel="0" collapsed="false">
      <c r="A2702" s="189" t="s">
        <v>1034</v>
      </c>
      <c r="B2702" s="190" t="s">
        <v>933</v>
      </c>
      <c r="C2702" s="189" t="s">
        <v>2963</v>
      </c>
      <c r="D2702" s="190" t="s">
        <v>7</v>
      </c>
      <c r="E2702" s="191" t="n">
        <v>1</v>
      </c>
      <c r="F2702" s="192" t="n">
        <v>56.91</v>
      </c>
      <c r="G2702" s="192" t="n">
        <v>56.91</v>
      </c>
    </row>
    <row r="2703" customFormat="false" ht="15" hidden="false" customHeight="false" outlineLevel="0" collapsed="false">
      <c r="A2703" s="198" t="s">
        <v>1040</v>
      </c>
      <c r="B2703" s="199" t="s">
        <v>1125</v>
      </c>
      <c r="C2703" s="198" t="s">
        <v>1126</v>
      </c>
      <c r="D2703" s="199" t="s">
        <v>152</v>
      </c>
      <c r="E2703" s="200" t="n">
        <v>3</v>
      </c>
      <c r="F2703" s="201" t="n">
        <v>1.53</v>
      </c>
      <c r="G2703" s="201" t="n">
        <v>4.59</v>
      </c>
    </row>
    <row r="2704" customFormat="false" ht="15" hidden="false" customHeight="false" outlineLevel="0" collapsed="false">
      <c r="A2704" s="198" t="s">
        <v>1040</v>
      </c>
      <c r="B2704" s="199" t="s">
        <v>2002</v>
      </c>
      <c r="C2704" s="198" t="s">
        <v>2003</v>
      </c>
      <c r="D2704" s="199" t="s">
        <v>25</v>
      </c>
      <c r="E2704" s="200" t="n">
        <v>0.7632</v>
      </c>
      <c r="F2704" s="201" t="n">
        <v>22.61</v>
      </c>
      <c r="G2704" s="201" t="n">
        <v>17.25</v>
      </c>
    </row>
    <row r="2705" customFormat="false" ht="15" hidden="false" customHeight="false" outlineLevel="0" collapsed="false">
      <c r="A2705" s="198" t="s">
        <v>1040</v>
      </c>
      <c r="B2705" s="199" t="s">
        <v>1971</v>
      </c>
      <c r="C2705" s="198" t="s">
        <v>1206</v>
      </c>
      <c r="D2705" s="199" t="s">
        <v>25</v>
      </c>
      <c r="E2705" s="200" t="n">
        <v>0.7632</v>
      </c>
      <c r="F2705" s="201" t="n">
        <v>18.25</v>
      </c>
      <c r="G2705" s="201" t="n">
        <v>13.92</v>
      </c>
    </row>
    <row r="2706" customFormat="false" ht="15" hidden="false" customHeight="false" outlineLevel="0" collapsed="false">
      <c r="A2706" s="202" t="s">
        <v>1043</v>
      </c>
      <c r="B2706" s="203" t="s">
        <v>2964</v>
      </c>
      <c r="C2706" s="202" t="s">
        <v>2965</v>
      </c>
      <c r="D2706" s="203" t="s">
        <v>152</v>
      </c>
      <c r="E2706" s="204" t="n">
        <v>3</v>
      </c>
      <c r="F2706" s="205" t="n">
        <v>7.05</v>
      </c>
      <c r="G2706" s="205" t="n">
        <v>21.15</v>
      </c>
    </row>
    <row r="2707" customFormat="false" ht="15" hidden="false" customHeight="false" outlineLevel="0" collapsed="false">
      <c r="A2707" s="193"/>
      <c r="B2707" s="194"/>
      <c r="C2707" s="193"/>
      <c r="D2707" s="193"/>
      <c r="E2707" s="195"/>
      <c r="F2707" s="196"/>
      <c r="G2707" s="196"/>
    </row>
    <row r="2708" customFormat="false" ht="15" hidden="false" customHeight="false" outlineLevel="0" collapsed="false">
      <c r="A2708" s="183" t="s">
        <v>2966</v>
      </c>
      <c r="B2708" s="184" t="s">
        <v>1028</v>
      </c>
      <c r="C2708" s="183" t="s">
        <v>1029</v>
      </c>
      <c r="D2708" s="184" t="s">
        <v>1030</v>
      </c>
      <c r="E2708" s="185" t="s">
        <v>1031</v>
      </c>
      <c r="F2708" s="197" t="s">
        <v>1032</v>
      </c>
      <c r="G2708" s="197" t="s">
        <v>1033</v>
      </c>
    </row>
    <row r="2709" customFormat="false" ht="15" hidden="false" customHeight="false" outlineLevel="0" collapsed="false">
      <c r="A2709" s="189" t="s">
        <v>1034</v>
      </c>
      <c r="B2709" s="190" t="s">
        <v>2967</v>
      </c>
      <c r="C2709" s="189" t="s">
        <v>939</v>
      </c>
      <c r="D2709" s="190" t="s">
        <v>152</v>
      </c>
      <c r="E2709" s="191" t="n">
        <v>1</v>
      </c>
      <c r="F2709" s="192" t="n">
        <v>296.76</v>
      </c>
      <c r="G2709" s="192" t="n">
        <v>296.76</v>
      </c>
    </row>
    <row r="2710" customFormat="false" ht="15" hidden="false" customHeight="false" outlineLevel="0" collapsed="false">
      <c r="A2710" s="198" t="s">
        <v>1040</v>
      </c>
      <c r="B2710" s="199" t="s">
        <v>1190</v>
      </c>
      <c r="C2710" s="198" t="s">
        <v>1191</v>
      </c>
      <c r="D2710" s="199" t="s">
        <v>1192</v>
      </c>
      <c r="E2710" s="200" t="n">
        <v>0.85</v>
      </c>
      <c r="F2710" s="201" t="n">
        <v>17.5</v>
      </c>
      <c r="G2710" s="201" t="n">
        <v>14.87</v>
      </c>
    </row>
    <row r="2711" customFormat="false" ht="15" hidden="false" customHeight="false" outlineLevel="0" collapsed="false">
      <c r="A2711" s="198" t="s">
        <v>1040</v>
      </c>
      <c r="B2711" s="199" t="s">
        <v>1193</v>
      </c>
      <c r="C2711" s="198" t="s">
        <v>1194</v>
      </c>
      <c r="D2711" s="199" t="s">
        <v>1192</v>
      </c>
      <c r="E2711" s="200" t="n">
        <v>0.85</v>
      </c>
      <c r="F2711" s="201" t="n">
        <v>21.81</v>
      </c>
      <c r="G2711" s="201" t="n">
        <v>18.53</v>
      </c>
    </row>
    <row r="2712" customFormat="false" ht="15" hidden="false" customHeight="false" outlineLevel="0" collapsed="false">
      <c r="A2712" s="202" t="s">
        <v>1043</v>
      </c>
      <c r="B2712" s="203" t="s">
        <v>2968</v>
      </c>
      <c r="C2712" s="202" t="s">
        <v>2969</v>
      </c>
      <c r="D2712" s="203" t="s">
        <v>1202</v>
      </c>
      <c r="E2712" s="204" t="n">
        <v>0.0016</v>
      </c>
      <c r="F2712" s="205" t="n">
        <v>9.23</v>
      </c>
      <c r="G2712" s="205" t="n">
        <v>0.01</v>
      </c>
    </row>
    <row r="2713" customFormat="false" ht="15" hidden="false" customHeight="false" outlineLevel="0" collapsed="false">
      <c r="A2713" s="202" t="s">
        <v>1043</v>
      </c>
      <c r="B2713" s="203" t="s">
        <v>2970</v>
      </c>
      <c r="C2713" s="202" t="s">
        <v>2971</v>
      </c>
      <c r="D2713" s="203" t="s">
        <v>1260</v>
      </c>
      <c r="E2713" s="204" t="n">
        <v>0.013</v>
      </c>
      <c r="F2713" s="205" t="n">
        <v>72.26</v>
      </c>
      <c r="G2713" s="205" t="n">
        <v>0.93</v>
      </c>
    </row>
    <row r="2714" customFormat="false" ht="15" hidden="false" customHeight="false" outlineLevel="0" collapsed="false">
      <c r="A2714" s="202" t="s">
        <v>1043</v>
      </c>
      <c r="B2714" s="203" t="s">
        <v>2972</v>
      </c>
      <c r="C2714" s="202" t="s">
        <v>2973</v>
      </c>
      <c r="D2714" s="203" t="s">
        <v>1483</v>
      </c>
      <c r="E2714" s="204" t="n">
        <v>1.5</v>
      </c>
      <c r="F2714" s="205" t="n">
        <v>174.95</v>
      </c>
      <c r="G2714" s="205" t="n">
        <v>262.42</v>
      </c>
    </row>
    <row r="2715" customFormat="false" ht="15" hidden="false" customHeight="false" outlineLevel="0" collapsed="false">
      <c r="A2715" s="193"/>
      <c r="B2715" s="194"/>
      <c r="C2715" s="193"/>
      <c r="D2715" s="193"/>
      <c r="E2715" s="195"/>
      <c r="F2715" s="196"/>
      <c r="G2715" s="196"/>
    </row>
    <row r="2716" customFormat="false" ht="15" hidden="false" customHeight="false" outlineLevel="0" collapsed="false">
      <c r="A2716" s="183" t="s">
        <v>2974</v>
      </c>
      <c r="B2716" s="184" t="s">
        <v>1028</v>
      </c>
      <c r="C2716" s="183" t="s">
        <v>1029</v>
      </c>
      <c r="D2716" s="184" t="s">
        <v>1030</v>
      </c>
      <c r="E2716" s="185" t="s">
        <v>1031</v>
      </c>
      <c r="F2716" s="197" t="s">
        <v>1032</v>
      </c>
      <c r="G2716" s="197" t="s">
        <v>1033</v>
      </c>
    </row>
    <row r="2717" customFormat="false" ht="15" hidden="false" customHeight="false" outlineLevel="0" collapsed="false">
      <c r="A2717" s="189" t="s">
        <v>1034</v>
      </c>
      <c r="B2717" s="190" t="s">
        <v>2975</v>
      </c>
      <c r="C2717" s="189" t="s">
        <v>942</v>
      </c>
      <c r="D2717" s="190" t="s">
        <v>152</v>
      </c>
      <c r="E2717" s="191" t="n">
        <v>1</v>
      </c>
      <c r="F2717" s="192" t="n">
        <v>165.99</v>
      </c>
      <c r="G2717" s="192" t="n">
        <v>165.99</v>
      </c>
    </row>
    <row r="2718" customFormat="false" ht="15" hidden="false" customHeight="false" outlineLevel="0" collapsed="false">
      <c r="A2718" s="198" t="s">
        <v>1040</v>
      </c>
      <c r="B2718" s="199" t="s">
        <v>1190</v>
      </c>
      <c r="C2718" s="198" t="s">
        <v>1191</v>
      </c>
      <c r="D2718" s="199" t="s">
        <v>1192</v>
      </c>
      <c r="E2718" s="200" t="n">
        <v>0.75</v>
      </c>
      <c r="F2718" s="201" t="n">
        <v>17.5</v>
      </c>
      <c r="G2718" s="201" t="n">
        <v>13.12</v>
      </c>
    </row>
    <row r="2719" customFormat="false" ht="15" hidden="false" customHeight="false" outlineLevel="0" collapsed="false">
      <c r="A2719" s="198" t="s">
        <v>1040</v>
      </c>
      <c r="B2719" s="199" t="s">
        <v>1193</v>
      </c>
      <c r="C2719" s="198" t="s">
        <v>1194</v>
      </c>
      <c r="D2719" s="199" t="s">
        <v>1192</v>
      </c>
      <c r="E2719" s="200" t="n">
        <v>0.75</v>
      </c>
      <c r="F2719" s="201" t="n">
        <v>21.81</v>
      </c>
      <c r="G2719" s="201" t="n">
        <v>16.35</v>
      </c>
    </row>
    <row r="2720" customFormat="false" ht="15" hidden="false" customHeight="false" outlineLevel="0" collapsed="false">
      <c r="A2720" s="202" t="s">
        <v>1043</v>
      </c>
      <c r="B2720" s="203" t="s">
        <v>2968</v>
      </c>
      <c r="C2720" s="202" t="s">
        <v>2969</v>
      </c>
      <c r="D2720" s="203" t="s">
        <v>1202</v>
      </c>
      <c r="E2720" s="204" t="n">
        <v>0.0006</v>
      </c>
      <c r="F2720" s="205" t="n">
        <v>72.26</v>
      </c>
      <c r="G2720" s="205" t="n">
        <v>0.36</v>
      </c>
    </row>
    <row r="2721" customFormat="false" ht="15" hidden="false" customHeight="false" outlineLevel="0" collapsed="false">
      <c r="A2721" s="202" t="s">
        <v>1043</v>
      </c>
      <c r="B2721" s="203" t="s">
        <v>2970</v>
      </c>
      <c r="C2721" s="202" t="s">
        <v>2971</v>
      </c>
      <c r="D2721" s="203" t="s">
        <v>1260</v>
      </c>
      <c r="E2721" s="204" t="n">
        <v>0.005</v>
      </c>
      <c r="F2721" s="205" t="n">
        <v>9.23</v>
      </c>
      <c r="G2721" s="205" t="n">
        <v>0</v>
      </c>
    </row>
    <row r="2722" customFormat="false" ht="15" hidden="false" customHeight="false" outlineLevel="0" collapsed="false">
      <c r="A2722" s="202" t="s">
        <v>1043</v>
      </c>
      <c r="B2722" s="203" t="s">
        <v>2976</v>
      </c>
      <c r="C2722" s="202" t="s">
        <v>2977</v>
      </c>
      <c r="D2722" s="203" t="s">
        <v>1483</v>
      </c>
      <c r="E2722" s="204" t="n">
        <v>1.6</v>
      </c>
      <c r="F2722" s="205" t="n">
        <v>85.1</v>
      </c>
      <c r="G2722" s="205" t="n">
        <v>136.16</v>
      </c>
    </row>
    <row r="2723" customFormat="false" ht="15" hidden="false" customHeight="false" outlineLevel="0" collapsed="false">
      <c r="A2723" s="193"/>
      <c r="B2723" s="194"/>
      <c r="C2723" s="193"/>
      <c r="D2723" s="193"/>
      <c r="E2723" s="195"/>
      <c r="F2723" s="196"/>
      <c r="G2723" s="196"/>
    </row>
    <row r="2724" customFormat="false" ht="15" hidden="false" customHeight="false" outlineLevel="0" collapsed="false">
      <c r="A2724" s="183" t="s">
        <v>2978</v>
      </c>
      <c r="B2724" s="184" t="s">
        <v>1028</v>
      </c>
      <c r="C2724" s="183" t="s">
        <v>1029</v>
      </c>
      <c r="D2724" s="184" t="s">
        <v>1030</v>
      </c>
      <c r="E2724" s="185" t="s">
        <v>1031</v>
      </c>
      <c r="F2724" s="197" t="s">
        <v>1032</v>
      </c>
      <c r="G2724" s="197" t="s">
        <v>1033</v>
      </c>
    </row>
    <row r="2725" customFormat="false" ht="15" hidden="false" customHeight="false" outlineLevel="0" collapsed="false">
      <c r="A2725" s="189" t="s">
        <v>1034</v>
      </c>
      <c r="B2725" s="190" t="s">
        <v>2979</v>
      </c>
      <c r="C2725" s="189" t="s">
        <v>945</v>
      </c>
      <c r="D2725" s="190" t="s">
        <v>152</v>
      </c>
      <c r="E2725" s="191" t="n">
        <v>1</v>
      </c>
      <c r="F2725" s="192" t="n">
        <v>261.35</v>
      </c>
      <c r="G2725" s="192" t="n">
        <v>261.35</v>
      </c>
    </row>
    <row r="2726" customFormat="false" ht="15" hidden="false" customHeight="false" outlineLevel="0" collapsed="false">
      <c r="A2726" s="198" t="s">
        <v>1040</v>
      </c>
      <c r="B2726" s="199" t="s">
        <v>1190</v>
      </c>
      <c r="C2726" s="198" t="s">
        <v>1191</v>
      </c>
      <c r="D2726" s="199" t="s">
        <v>1192</v>
      </c>
      <c r="E2726" s="200" t="n">
        <v>0.85</v>
      </c>
      <c r="F2726" s="201" t="n">
        <v>17.5</v>
      </c>
      <c r="G2726" s="201" t="n">
        <v>14.87</v>
      </c>
    </row>
    <row r="2727" customFormat="false" ht="15" hidden="false" customHeight="false" outlineLevel="0" collapsed="false">
      <c r="A2727" s="198" t="s">
        <v>1040</v>
      </c>
      <c r="B2727" s="199" t="s">
        <v>1193</v>
      </c>
      <c r="C2727" s="198" t="s">
        <v>1194</v>
      </c>
      <c r="D2727" s="199" t="s">
        <v>1192</v>
      </c>
      <c r="E2727" s="200" t="n">
        <v>0.85</v>
      </c>
      <c r="F2727" s="201" t="n">
        <v>21.81</v>
      </c>
      <c r="G2727" s="201" t="n">
        <v>18.53</v>
      </c>
    </row>
    <row r="2728" customFormat="false" ht="15" hidden="false" customHeight="false" outlineLevel="0" collapsed="false">
      <c r="A2728" s="202" t="s">
        <v>1043</v>
      </c>
      <c r="B2728" s="203" t="s">
        <v>2968</v>
      </c>
      <c r="C2728" s="202" t="s">
        <v>2969</v>
      </c>
      <c r="D2728" s="203" t="s">
        <v>1202</v>
      </c>
      <c r="E2728" s="204" t="n">
        <v>0.0008</v>
      </c>
      <c r="F2728" s="205" t="n">
        <v>9.23</v>
      </c>
      <c r="G2728" s="205" t="n">
        <v>0</v>
      </c>
    </row>
    <row r="2729" customFormat="false" ht="15" hidden="false" customHeight="false" outlineLevel="0" collapsed="false">
      <c r="A2729" s="202" t="s">
        <v>1043</v>
      </c>
      <c r="B2729" s="203" t="s">
        <v>2970</v>
      </c>
      <c r="C2729" s="202" t="s">
        <v>2971</v>
      </c>
      <c r="D2729" s="203" t="s">
        <v>1260</v>
      </c>
      <c r="E2729" s="204" t="n">
        <v>0.006</v>
      </c>
      <c r="F2729" s="205" t="n">
        <v>72.26</v>
      </c>
      <c r="G2729" s="205" t="n">
        <v>0.43</v>
      </c>
    </row>
    <row r="2730" customFormat="false" ht="15" hidden="false" customHeight="false" outlineLevel="0" collapsed="false">
      <c r="A2730" s="202" t="s">
        <v>1043</v>
      </c>
      <c r="B2730" s="203" t="s">
        <v>2980</v>
      </c>
      <c r="C2730" s="202" t="s">
        <v>2981</v>
      </c>
      <c r="D2730" s="203" t="s">
        <v>1483</v>
      </c>
      <c r="E2730" s="204" t="n">
        <v>1.6</v>
      </c>
      <c r="F2730" s="205" t="n">
        <v>142.2</v>
      </c>
      <c r="G2730" s="205" t="n">
        <v>227.52</v>
      </c>
    </row>
    <row r="2731" customFormat="false" ht="15" hidden="false" customHeight="false" outlineLevel="0" collapsed="false">
      <c r="A2731" s="193"/>
      <c r="B2731" s="194"/>
      <c r="C2731" s="193"/>
      <c r="D2731" s="193"/>
      <c r="E2731" s="195"/>
      <c r="F2731" s="196"/>
      <c r="G2731" s="196"/>
    </row>
    <row r="2732" customFormat="false" ht="15" hidden="false" customHeight="false" outlineLevel="0" collapsed="false">
      <c r="A2732" s="183" t="s">
        <v>2982</v>
      </c>
      <c r="B2732" s="184" t="s">
        <v>1028</v>
      </c>
      <c r="C2732" s="183" t="s">
        <v>1029</v>
      </c>
      <c r="D2732" s="184" t="s">
        <v>1030</v>
      </c>
      <c r="E2732" s="185" t="s">
        <v>1031</v>
      </c>
      <c r="F2732" s="197" t="s">
        <v>1032</v>
      </c>
      <c r="G2732" s="197" t="s">
        <v>1033</v>
      </c>
    </row>
    <row r="2733" customFormat="false" ht="15" hidden="false" customHeight="false" outlineLevel="0" collapsed="false">
      <c r="A2733" s="189" t="s">
        <v>1034</v>
      </c>
      <c r="B2733" s="190" t="s">
        <v>2983</v>
      </c>
      <c r="C2733" s="189" t="s">
        <v>948</v>
      </c>
      <c r="D2733" s="190" t="s">
        <v>152</v>
      </c>
      <c r="E2733" s="191" t="n">
        <v>1</v>
      </c>
      <c r="F2733" s="192" t="n">
        <v>137.91</v>
      </c>
      <c r="G2733" s="192" t="n">
        <v>137.91</v>
      </c>
    </row>
    <row r="2734" customFormat="false" ht="15" hidden="false" customHeight="false" outlineLevel="0" collapsed="false">
      <c r="A2734" s="198" t="s">
        <v>1040</v>
      </c>
      <c r="B2734" s="199" t="s">
        <v>1190</v>
      </c>
      <c r="C2734" s="198" t="s">
        <v>1191</v>
      </c>
      <c r="D2734" s="199" t="s">
        <v>1192</v>
      </c>
      <c r="E2734" s="200" t="n">
        <v>0.6</v>
      </c>
      <c r="F2734" s="201" t="n">
        <v>21.81</v>
      </c>
      <c r="G2734" s="201" t="n">
        <v>13.08</v>
      </c>
    </row>
    <row r="2735" customFormat="false" ht="15" hidden="false" customHeight="false" outlineLevel="0" collapsed="false">
      <c r="A2735" s="198" t="s">
        <v>1040</v>
      </c>
      <c r="B2735" s="199" t="s">
        <v>1193</v>
      </c>
      <c r="C2735" s="198" t="s">
        <v>1194</v>
      </c>
      <c r="D2735" s="199" t="s">
        <v>1192</v>
      </c>
      <c r="E2735" s="200" t="n">
        <v>0.6</v>
      </c>
      <c r="F2735" s="201" t="n">
        <v>17.5</v>
      </c>
      <c r="G2735" s="201" t="n">
        <v>10.5</v>
      </c>
    </row>
    <row r="2736" customFormat="false" ht="15" hidden="false" customHeight="false" outlineLevel="0" collapsed="false">
      <c r="A2736" s="202" t="s">
        <v>1043</v>
      </c>
      <c r="B2736" s="203" t="s">
        <v>2968</v>
      </c>
      <c r="C2736" s="202" t="s">
        <v>2969</v>
      </c>
      <c r="D2736" s="203" t="s">
        <v>1202</v>
      </c>
      <c r="E2736" s="204" t="n">
        <v>0.0005</v>
      </c>
      <c r="F2736" s="205" t="n">
        <v>9.23</v>
      </c>
      <c r="G2736" s="205" t="n">
        <v>0</v>
      </c>
    </row>
    <row r="2737" customFormat="false" ht="15" hidden="false" customHeight="false" outlineLevel="0" collapsed="false">
      <c r="A2737" s="202" t="s">
        <v>1043</v>
      </c>
      <c r="B2737" s="203" t="s">
        <v>2970</v>
      </c>
      <c r="C2737" s="202" t="s">
        <v>2971</v>
      </c>
      <c r="D2737" s="203" t="s">
        <v>1260</v>
      </c>
      <c r="E2737" s="204" t="n">
        <v>0.004</v>
      </c>
      <c r="F2737" s="205" t="n">
        <v>72.26</v>
      </c>
      <c r="G2737" s="205" t="n">
        <v>0.28</v>
      </c>
    </row>
    <row r="2738" customFormat="false" ht="15" hidden="false" customHeight="false" outlineLevel="0" collapsed="false">
      <c r="A2738" s="202" t="s">
        <v>1043</v>
      </c>
      <c r="B2738" s="203" t="s">
        <v>2984</v>
      </c>
      <c r="C2738" s="202" t="s">
        <v>2985</v>
      </c>
      <c r="D2738" s="203" t="s">
        <v>1483</v>
      </c>
      <c r="E2738" s="204" t="n">
        <v>1.7</v>
      </c>
      <c r="F2738" s="205" t="n">
        <v>67.09</v>
      </c>
      <c r="G2738" s="205" t="n">
        <v>114.05</v>
      </c>
    </row>
    <row r="2739" customFormat="false" ht="15" hidden="false" customHeight="false" outlineLevel="0" collapsed="false">
      <c r="A2739" s="193"/>
      <c r="B2739" s="194"/>
      <c r="C2739" s="193"/>
      <c r="D2739" s="193"/>
      <c r="E2739" s="195"/>
      <c r="F2739" s="196"/>
      <c r="G2739" s="196"/>
      <c r="H2739" s="215"/>
    </row>
    <row r="2740" customFormat="false" ht="15" hidden="false" customHeight="false" outlineLevel="0" collapsed="false">
      <c r="A2740" s="183" t="s">
        <v>2986</v>
      </c>
      <c r="B2740" s="184" t="s">
        <v>1028</v>
      </c>
      <c r="C2740" s="183" t="s">
        <v>1029</v>
      </c>
      <c r="D2740" s="184" t="s">
        <v>1030</v>
      </c>
      <c r="E2740" s="185" t="s">
        <v>1031</v>
      </c>
      <c r="F2740" s="197" t="s">
        <v>1032</v>
      </c>
      <c r="G2740" s="197" t="s">
        <v>1033</v>
      </c>
      <c r="H2740" s="215"/>
    </row>
    <row r="2741" customFormat="false" ht="15" hidden="false" customHeight="false" outlineLevel="0" collapsed="false">
      <c r="A2741" s="216" t="s">
        <v>1034</v>
      </c>
      <c r="B2741" s="217" t="s">
        <v>950</v>
      </c>
      <c r="C2741" s="216" t="s">
        <v>951</v>
      </c>
      <c r="D2741" s="218" t="s">
        <v>7</v>
      </c>
      <c r="E2741" s="219" t="n">
        <v>1</v>
      </c>
      <c r="F2741" s="220" t="n">
        <v>57.83</v>
      </c>
      <c r="G2741" s="220" t="n">
        <v>57.83</v>
      </c>
      <c r="H2741" s="215"/>
    </row>
    <row r="2742" customFormat="false" ht="15" hidden="false" customHeight="false" outlineLevel="0" collapsed="false">
      <c r="A2742" s="221" t="s">
        <v>1040</v>
      </c>
      <c r="B2742" s="222" t="n">
        <v>88248</v>
      </c>
      <c r="C2742" s="221" t="s">
        <v>1918</v>
      </c>
      <c r="D2742" s="223" t="s">
        <v>25</v>
      </c>
      <c r="E2742" s="224" t="n">
        <v>0.32705</v>
      </c>
      <c r="F2742" s="225" t="n">
        <v>17.45</v>
      </c>
      <c r="G2742" s="225" t="n">
        <v>5.7</v>
      </c>
      <c r="H2742" s="215"/>
    </row>
    <row r="2743" customFormat="false" ht="15" hidden="false" customHeight="false" outlineLevel="0" collapsed="false">
      <c r="A2743" s="221" t="s">
        <v>1040</v>
      </c>
      <c r="B2743" s="222" t="n">
        <v>88267</v>
      </c>
      <c r="C2743" s="221" t="s">
        <v>1813</v>
      </c>
      <c r="D2743" s="223" t="s">
        <v>25</v>
      </c>
      <c r="E2743" s="224" t="n">
        <v>0.32705</v>
      </c>
      <c r="F2743" s="225" t="n">
        <v>21.76</v>
      </c>
      <c r="G2743" s="225" t="n">
        <v>7.11</v>
      </c>
      <c r="H2743" s="215"/>
    </row>
    <row r="2744" customFormat="false" ht="15" hidden="false" customHeight="false" outlineLevel="0" collapsed="false">
      <c r="A2744" s="226" t="s">
        <v>1043</v>
      </c>
      <c r="B2744" s="227" t="n">
        <v>12732</v>
      </c>
      <c r="C2744" s="226" t="s">
        <v>2987</v>
      </c>
      <c r="D2744" s="228" t="s">
        <v>7</v>
      </c>
      <c r="E2744" s="229" t="n">
        <v>0.013</v>
      </c>
      <c r="F2744" s="230" t="n">
        <v>335.45</v>
      </c>
      <c r="G2744" s="230" t="n">
        <v>4.36</v>
      </c>
      <c r="H2744" s="215"/>
    </row>
    <row r="2745" customFormat="false" ht="15" hidden="false" customHeight="false" outlineLevel="0" collapsed="false">
      <c r="A2745" s="226" t="s">
        <v>1043</v>
      </c>
      <c r="B2745" s="227" t="n">
        <v>38383</v>
      </c>
      <c r="C2745" s="226" t="s">
        <v>2075</v>
      </c>
      <c r="D2745" s="228" t="s">
        <v>7</v>
      </c>
      <c r="E2745" s="229" t="n">
        <v>0.16355</v>
      </c>
      <c r="F2745" s="230" t="n">
        <v>2.06</v>
      </c>
      <c r="G2745" s="230" t="n">
        <v>0.33</v>
      </c>
      <c r="H2745" s="215"/>
    </row>
    <row r="2746" customFormat="false" ht="15" hidden="false" customHeight="false" outlineLevel="0" collapsed="false">
      <c r="A2746" s="226" t="s">
        <v>1043</v>
      </c>
      <c r="B2746" s="227" t="n">
        <v>39897</v>
      </c>
      <c r="C2746" s="226" t="s">
        <v>2988</v>
      </c>
      <c r="D2746" s="228" t="s">
        <v>7</v>
      </c>
      <c r="E2746" s="229" t="n">
        <v>0.00325</v>
      </c>
      <c r="F2746" s="230" t="n">
        <v>61.5</v>
      </c>
      <c r="G2746" s="230" t="n">
        <v>0.19</v>
      </c>
      <c r="H2746" s="215"/>
    </row>
    <row r="2747" customFormat="false" ht="15" hidden="false" customHeight="false" outlineLevel="0" collapsed="false">
      <c r="A2747" s="226" t="s">
        <v>1043</v>
      </c>
      <c r="B2747" s="227" t="n">
        <v>39890</v>
      </c>
      <c r="C2747" s="226" t="s">
        <v>2989</v>
      </c>
      <c r="D2747" s="228" t="s">
        <v>7</v>
      </c>
      <c r="E2747" s="229" t="n">
        <v>1</v>
      </c>
      <c r="F2747" s="230" t="n">
        <v>40.14</v>
      </c>
      <c r="G2747" s="230" t="n">
        <v>40.14</v>
      </c>
      <c r="H2747" s="215"/>
    </row>
    <row r="2748" customFormat="false" ht="15" hidden="false" customHeight="false" outlineLevel="0" collapsed="false">
      <c r="A2748" s="193"/>
      <c r="B2748" s="194"/>
      <c r="C2748" s="193"/>
      <c r="D2748" s="193"/>
      <c r="E2748" s="195"/>
      <c r="F2748" s="196"/>
      <c r="G2748" s="196"/>
      <c r="H2748" s="215"/>
    </row>
    <row r="2749" customFormat="false" ht="15" hidden="false" customHeight="false" outlineLevel="0" collapsed="false">
      <c r="A2749" s="183" t="s">
        <v>2990</v>
      </c>
      <c r="B2749" s="184" t="s">
        <v>1028</v>
      </c>
      <c r="C2749" s="183" t="s">
        <v>1029</v>
      </c>
      <c r="D2749" s="184" t="s">
        <v>1030</v>
      </c>
      <c r="E2749" s="185" t="s">
        <v>1031</v>
      </c>
      <c r="F2749" s="197" t="s">
        <v>1032</v>
      </c>
      <c r="G2749" s="197" t="s">
        <v>1033</v>
      </c>
      <c r="H2749" s="215"/>
    </row>
    <row r="2750" customFormat="false" ht="15" hidden="false" customHeight="false" outlineLevel="0" collapsed="false">
      <c r="A2750" s="189" t="s">
        <v>1034</v>
      </c>
      <c r="B2750" s="231" t="s">
        <v>954</v>
      </c>
      <c r="C2750" s="232" t="s">
        <v>955</v>
      </c>
      <c r="D2750" s="233" t="s">
        <v>7</v>
      </c>
      <c r="E2750" s="219" t="n">
        <v>1</v>
      </c>
      <c r="F2750" s="220" t="n">
        <v>117.54</v>
      </c>
      <c r="G2750" s="220" t="n">
        <v>117.54</v>
      </c>
      <c r="H2750" s="215"/>
    </row>
    <row r="2751" customFormat="false" ht="15" hidden="false" customHeight="false" outlineLevel="0" collapsed="false">
      <c r="A2751" s="198" t="s">
        <v>1040</v>
      </c>
      <c r="B2751" s="199" t="n">
        <v>88267</v>
      </c>
      <c r="C2751" s="234" t="s">
        <v>1813</v>
      </c>
      <c r="D2751" s="235" t="s">
        <v>25</v>
      </c>
      <c r="E2751" s="224" t="n">
        <v>0.739</v>
      </c>
      <c r="F2751" s="225" t="n">
        <v>21.76</v>
      </c>
      <c r="G2751" s="225" t="n">
        <v>16.08</v>
      </c>
      <c r="H2751" s="215"/>
    </row>
    <row r="2752" customFormat="false" ht="15" hidden="false" customHeight="false" outlineLevel="0" collapsed="false">
      <c r="A2752" s="198" t="s">
        <v>1040</v>
      </c>
      <c r="B2752" s="199" t="n">
        <v>88248</v>
      </c>
      <c r="C2752" s="234" t="s">
        <v>1918</v>
      </c>
      <c r="D2752" s="235" t="s">
        <v>25</v>
      </c>
      <c r="E2752" s="224" t="n">
        <v>0.739</v>
      </c>
      <c r="F2752" s="225" t="n">
        <v>17.45</v>
      </c>
      <c r="G2752" s="225" t="n">
        <v>12.89</v>
      </c>
      <c r="H2752" s="215"/>
    </row>
    <row r="2753" customFormat="false" ht="15" hidden="false" customHeight="false" outlineLevel="0" collapsed="false">
      <c r="A2753" s="202" t="s">
        <v>1043</v>
      </c>
      <c r="B2753" s="203" t="n">
        <v>12732</v>
      </c>
      <c r="C2753" s="236" t="s">
        <v>2987</v>
      </c>
      <c r="D2753" s="237" t="s">
        <v>7</v>
      </c>
      <c r="E2753" s="229" t="n">
        <v>0.013</v>
      </c>
      <c r="F2753" s="230" t="n">
        <v>335.45</v>
      </c>
      <c r="G2753" s="230" t="n">
        <v>4.36</v>
      </c>
      <c r="H2753" s="215"/>
    </row>
    <row r="2754" customFormat="false" ht="15" hidden="false" customHeight="false" outlineLevel="0" collapsed="false">
      <c r="A2754" s="202" t="s">
        <v>1043</v>
      </c>
      <c r="B2754" s="203" t="n">
        <v>38383</v>
      </c>
      <c r="C2754" s="236" t="s">
        <v>2075</v>
      </c>
      <c r="D2754" s="237" t="s">
        <v>7</v>
      </c>
      <c r="E2754" s="229" t="n">
        <v>0.16355</v>
      </c>
      <c r="F2754" s="230" t="n">
        <v>2.06</v>
      </c>
      <c r="G2754" s="230" t="n">
        <v>0.33</v>
      </c>
      <c r="H2754" s="215"/>
    </row>
    <row r="2755" customFormat="false" ht="15" hidden="false" customHeight="false" outlineLevel="0" collapsed="false">
      <c r="A2755" s="202" t="s">
        <v>1043</v>
      </c>
      <c r="B2755" s="203" t="n">
        <v>39897</v>
      </c>
      <c r="C2755" s="236" t="s">
        <v>2988</v>
      </c>
      <c r="D2755" s="237" t="s">
        <v>7</v>
      </c>
      <c r="E2755" s="229" t="n">
        <v>0.00325</v>
      </c>
      <c r="F2755" s="230" t="n">
        <v>61.5</v>
      </c>
      <c r="G2755" s="230" t="n">
        <v>0.19</v>
      </c>
      <c r="H2755" s="215"/>
    </row>
    <row r="2756" customFormat="false" ht="15" hidden="false" customHeight="false" outlineLevel="0" collapsed="false">
      <c r="A2756" s="202" t="s">
        <v>1043</v>
      </c>
      <c r="B2756" s="203" t="n">
        <v>12737</v>
      </c>
      <c r="C2756" s="236" t="s">
        <v>2991</v>
      </c>
      <c r="D2756" s="237" t="s">
        <v>7</v>
      </c>
      <c r="E2756" s="229" t="n">
        <v>1</v>
      </c>
      <c r="F2756" s="230" t="n">
        <v>83.69</v>
      </c>
      <c r="G2756" s="230" t="n">
        <v>83.69</v>
      </c>
      <c r="H2756" s="215"/>
    </row>
    <row r="2757" customFormat="false" ht="15" hidden="false" customHeight="false" outlineLevel="0" collapsed="false">
      <c r="A2757" s="193"/>
      <c r="B2757" s="194"/>
      <c r="C2757" s="193"/>
      <c r="D2757" s="193"/>
      <c r="E2757" s="195"/>
      <c r="F2757" s="196"/>
      <c r="G2757" s="196"/>
      <c r="H2757" s="215"/>
    </row>
    <row r="2758" customFormat="false" ht="15" hidden="false" customHeight="false" outlineLevel="0" collapsed="false">
      <c r="A2758" s="183" t="s">
        <v>2992</v>
      </c>
      <c r="B2758" s="184" t="s">
        <v>1028</v>
      </c>
      <c r="C2758" s="183" t="s">
        <v>1029</v>
      </c>
      <c r="D2758" s="184" t="s">
        <v>1030</v>
      </c>
      <c r="E2758" s="185" t="s">
        <v>1031</v>
      </c>
      <c r="F2758" s="197" t="s">
        <v>1032</v>
      </c>
      <c r="G2758" s="197" t="s">
        <v>1033</v>
      </c>
      <c r="H2758" s="215"/>
    </row>
    <row r="2759" customFormat="false" ht="15" hidden="false" customHeight="false" outlineLevel="0" collapsed="false">
      <c r="A2759" s="216" t="s">
        <v>1034</v>
      </c>
      <c r="B2759" s="217" t="s">
        <v>957</v>
      </c>
      <c r="C2759" s="216" t="s">
        <v>958</v>
      </c>
      <c r="D2759" s="238" t="s">
        <v>7</v>
      </c>
      <c r="E2759" s="219" t="n">
        <v>1</v>
      </c>
      <c r="F2759" s="220" t="n">
        <v>77.12</v>
      </c>
      <c r="G2759" s="220" t="n">
        <v>77.12</v>
      </c>
      <c r="H2759" s="215"/>
    </row>
    <row r="2760" customFormat="false" ht="15" hidden="false" customHeight="false" outlineLevel="0" collapsed="false">
      <c r="A2760" s="221" t="s">
        <v>1040</v>
      </c>
      <c r="B2760" s="239" t="n">
        <v>88267</v>
      </c>
      <c r="C2760" s="221" t="s">
        <v>1813</v>
      </c>
      <c r="D2760" s="240" t="s">
        <v>25</v>
      </c>
      <c r="E2760" s="224" t="n">
        <v>0.1931</v>
      </c>
      <c r="F2760" s="225" t="n">
        <v>21.76</v>
      </c>
      <c r="G2760" s="225" t="n">
        <v>4.2</v>
      </c>
      <c r="H2760" s="215"/>
    </row>
    <row r="2761" customFormat="false" ht="15" hidden="false" customHeight="false" outlineLevel="0" collapsed="false">
      <c r="A2761" s="221" t="s">
        <v>1040</v>
      </c>
      <c r="B2761" s="239" t="n">
        <v>88248</v>
      </c>
      <c r="C2761" s="221" t="s">
        <v>1918</v>
      </c>
      <c r="D2761" s="240" t="s">
        <v>25</v>
      </c>
      <c r="E2761" s="224" t="n">
        <v>0.1931</v>
      </c>
      <c r="F2761" s="225" t="n">
        <v>17.45</v>
      </c>
      <c r="G2761" s="225" t="n">
        <v>3.36</v>
      </c>
      <c r="H2761" s="215"/>
    </row>
    <row r="2762" customFormat="false" ht="15" hidden="false" customHeight="false" outlineLevel="0" collapsed="false">
      <c r="A2762" s="226" t="s">
        <v>1043</v>
      </c>
      <c r="B2762" s="241" t="n">
        <v>12732</v>
      </c>
      <c r="C2762" s="226" t="s">
        <v>2987</v>
      </c>
      <c r="D2762" s="242" t="s">
        <v>7</v>
      </c>
      <c r="E2762" s="229" t="n">
        <v>0.0126</v>
      </c>
      <c r="F2762" s="230" t="n">
        <v>335.45</v>
      </c>
      <c r="G2762" s="230" t="n">
        <v>4.22</v>
      </c>
      <c r="H2762" s="215"/>
    </row>
    <row r="2763" customFormat="false" ht="15" hidden="false" customHeight="false" outlineLevel="0" collapsed="false">
      <c r="A2763" s="226" t="s">
        <v>1043</v>
      </c>
      <c r="B2763" s="241" t="n">
        <v>12736</v>
      </c>
      <c r="C2763" s="226" t="s">
        <v>2993</v>
      </c>
      <c r="D2763" s="242" t="s">
        <v>7</v>
      </c>
      <c r="E2763" s="229" t="n">
        <v>1</v>
      </c>
      <c r="F2763" s="230" t="n">
        <v>64.96</v>
      </c>
      <c r="G2763" s="230" t="n">
        <v>64.96</v>
      </c>
      <c r="H2763" s="215"/>
    </row>
    <row r="2764" customFormat="false" ht="15" hidden="false" customHeight="false" outlineLevel="0" collapsed="false">
      <c r="A2764" s="226" t="s">
        <v>1043</v>
      </c>
      <c r="B2764" s="241" t="n">
        <v>38383</v>
      </c>
      <c r="C2764" s="226" t="s">
        <v>2075</v>
      </c>
      <c r="D2764" s="242" t="s">
        <v>7</v>
      </c>
      <c r="E2764" s="229" t="n">
        <v>0.0966</v>
      </c>
      <c r="F2764" s="230" t="n">
        <v>2.06</v>
      </c>
      <c r="G2764" s="230" t="n">
        <v>0.19</v>
      </c>
      <c r="H2764" s="215"/>
    </row>
    <row r="2765" customFormat="false" ht="15" hidden="false" customHeight="false" outlineLevel="0" collapsed="false">
      <c r="A2765" s="226" t="s">
        <v>1043</v>
      </c>
      <c r="B2765" s="241" t="n">
        <v>39897</v>
      </c>
      <c r="C2765" s="226" t="s">
        <v>2988</v>
      </c>
      <c r="D2765" s="243" t="s">
        <v>7</v>
      </c>
      <c r="E2765" s="244" t="n">
        <v>0.0031</v>
      </c>
      <c r="F2765" s="230" t="n">
        <v>61.5</v>
      </c>
      <c r="G2765" s="230" t="n">
        <v>0.19</v>
      </c>
      <c r="H2765" s="215"/>
    </row>
    <row r="2766" customFormat="false" ht="15" hidden="false" customHeight="false" outlineLevel="0" collapsed="false">
      <c r="A2766" s="193"/>
      <c r="B2766" s="194"/>
      <c r="C2766" s="193"/>
      <c r="D2766" s="245"/>
      <c r="E2766" s="246"/>
      <c r="F2766" s="196"/>
      <c r="G2766" s="196"/>
      <c r="H2766" s="215"/>
    </row>
    <row r="2767" customFormat="false" ht="15" hidden="false" customHeight="false" outlineLevel="0" collapsed="false">
      <c r="A2767" s="183" t="s">
        <v>2994</v>
      </c>
      <c r="B2767" s="184" t="s">
        <v>1028</v>
      </c>
      <c r="C2767" s="183" t="s">
        <v>1029</v>
      </c>
      <c r="D2767" s="184" t="s">
        <v>1030</v>
      </c>
      <c r="E2767" s="185" t="s">
        <v>1031</v>
      </c>
      <c r="F2767" s="197" t="s">
        <v>1032</v>
      </c>
      <c r="G2767" s="197" t="s">
        <v>1033</v>
      </c>
      <c r="H2767" s="215"/>
    </row>
    <row r="2768" customFormat="false" ht="15" hidden="false" customHeight="false" outlineLevel="0" collapsed="false">
      <c r="A2768" s="218" t="s">
        <v>1034</v>
      </c>
      <c r="B2768" s="218" t="n">
        <v>103834</v>
      </c>
      <c r="C2768" s="216" t="s">
        <v>960</v>
      </c>
      <c r="D2768" s="233" t="s">
        <v>7</v>
      </c>
      <c r="E2768" s="247" t="n">
        <v>1</v>
      </c>
      <c r="F2768" s="248" t="n">
        <v>61.88</v>
      </c>
      <c r="G2768" s="248" t="n">
        <v>61.88</v>
      </c>
      <c r="H2768" s="215"/>
    </row>
    <row r="2769" customFormat="false" ht="15" hidden="false" customHeight="false" outlineLevel="0" collapsed="false">
      <c r="A2769" s="223" t="s">
        <v>1040</v>
      </c>
      <c r="B2769" s="223" t="n">
        <v>88248</v>
      </c>
      <c r="C2769" s="221" t="s">
        <v>1918</v>
      </c>
      <c r="D2769" s="235" t="s">
        <v>25</v>
      </c>
      <c r="E2769" s="249" t="n">
        <v>0.7532</v>
      </c>
      <c r="F2769" s="250" t="n">
        <v>17.45</v>
      </c>
      <c r="G2769" s="250" t="n">
        <v>13.14</v>
      </c>
      <c r="H2769" s="215"/>
    </row>
    <row r="2770" customFormat="false" ht="15" hidden="false" customHeight="false" outlineLevel="0" collapsed="false">
      <c r="A2770" s="223" t="s">
        <v>1040</v>
      </c>
      <c r="B2770" s="223" t="n">
        <v>88267</v>
      </c>
      <c r="C2770" s="221" t="s">
        <v>1813</v>
      </c>
      <c r="D2770" s="235" t="s">
        <v>25</v>
      </c>
      <c r="E2770" s="249" t="n">
        <v>0.7532</v>
      </c>
      <c r="F2770" s="250" t="n">
        <v>21.76</v>
      </c>
      <c r="G2770" s="250" t="n">
        <v>16.38</v>
      </c>
      <c r="H2770" s="215"/>
    </row>
    <row r="2771" customFormat="false" ht="15" hidden="false" customHeight="false" outlineLevel="0" collapsed="false">
      <c r="A2771" s="228" t="s">
        <v>1043</v>
      </c>
      <c r="B2771" s="228" t="n">
        <v>38383</v>
      </c>
      <c r="C2771" s="226" t="s">
        <v>2075</v>
      </c>
      <c r="D2771" s="237" t="s">
        <v>7</v>
      </c>
      <c r="E2771" s="251" t="n">
        <v>0.2825</v>
      </c>
      <c r="F2771" s="252" t="n">
        <v>2.06</v>
      </c>
      <c r="G2771" s="252" t="n">
        <v>0.58</v>
      </c>
      <c r="H2771" s="215"/>
    </row>
    <row r="2772" customFormat="false" ht="15" hidden="false" customHeight="false" outlineLevel="0" collapsed="false">
      <c r="A2772" s="228" t="s">
        <v>1043</v>
      </c>
      <c r="B2772" s="228" t="n">
        <v>39897</v>
      </c>
      <c r="C2772" s="226" t="s">
        <v>2988</v>
      </c>
      <c r="D2772" s="237" t="s">
        <v>7</v>
      </c>
      <c r="E2772" s="251" t="n">
        <v>0.0024</v>
      </c>
      <c r="F2772" s="252" t="n">
        <v>61.5</v>
      </c>
      <c r="G2772" s="252" t="n">
        <v>0.14</v>
      </c>
      <c r="H2772" s="215"/>
    </row>
    <row r="2773" customFormat="false" ht="15" hidden="false" customHeight="false" outlineLevel="0" collapsed="false">
      <c r="A2773" s="228" t="s">
        <v>1043</v>
      </c>
      <c r="B2773" s="228" t="n">
        <v>12732</v>
      </c>
      <c r="C2773" s="226" t="s">
        <v>2987</v>
      </c>
      <c r="D2773" s="237" t="s">
        <v>7</v>
      </c>
      <c r="E2773" s="251" t="n">
        <v>0.0096</v>
      </c>
      <c r="F2773" s="252" t="n">
        <v>335.45</v>
      </c>
      <c r="G2773" s="252" t="n">
        <v>3.22</v>
      </c>
      <c r="H2773" s="215"/>
    </row>
    <row r="2774" customFormat="false" ht="15" hidden="false" customHeight="false" outlineLevel="0" collapsed="false">
      <c r="A2774" s="228" t="s">
        <v>1043</v>
      </c>
      <c r="B2774" s="228" t="n">
        <v>12735</v>
      </c>
      <c r="C2774" s="226" t="s">
        <v>2995</v>
      </c>
      <c r="D2774" s="237" t="s">
        <v>7</v>
      </c>
      <c r="E2774" s="251" t="n">
        <v>1</v>
      </c>
      <c r="F2774" s="252" t="n">
        <v>28.42</v>
      </c>
      <c r="G2774" s="252" t="n">
        <v>28.42</v>
      </c>
      <c r="H2774" s="215"/>
    </row>
    <row r="2775" customFormat="false" ht="15" hidden="false" customHeight="false" outlineLevel="0" collapsed="false">
      <c r="A2775" s="193"/>
      <c r="B2775" s="194"/>
      <c r="C2775" s="193"/>
      <c r="D2775" s="193"/>
      <c r="E2775" s="195"/>
      <c r="F2775" s="196"/>
      <c r="G2775" s="196"/>
      <c r="H2775" s="215"/>
    </row>
    <row r="2776" customFormat="false" ht="15" hidden="false" customHeight="false" outlineLevel="0" collapsed="false">
      <c r="A2776" s="183" t="s">
        <v>2996</v>
      </c>
      <c r="B2776" s="184" t="s">
        <v>1028</v>
      </c>
      <c r="C2776" s="183" t="s">
        <v>1029</v>
      </c>
      <c r="D2776" s="184" t="s">
        <v>1030</v>
      </c>
      <c r="E2776" s="185" t="s">
        <v>1031</v>
      </c>
      <c r="F2776" s="197" t="s">
        <v>1032</v>
      </c>
      <c r="G2776" s="197" t="s">
        <v>1033</v>
      </c>
      <c r="H2776" s="215"/>
    </row>
    <row r="2777" customFormat="false" ht="15" hidden="false" customHeight="false" outlineLevel="0" collapsed="false">
      <c r="A2777" s="253" t="s">
        <v>1034</v>
      </c>
      <c r="B2777" s="254" t="s">
        <v>962</v>
      </c>
      <c r="C2777" s="189" t="s">
        <v>963</v>
      </c>
      <c r="D2777" s="218" t="s">
        <v>1199</v>
      </c>
      <c r="E2777" s="219" t="n">
        <v>1</v>
      </c>
      <c r="F2777" s="220" t="n">
        <v>2307.33</v>
      </c>
      <c r="G2777" s="220" t="n">
        <v>2307.33</v>
      </c>
      <c r="H2777" s="215"/>
    </row>
    <row r="2778" customFormat="false" ht="15" hidden="false" customHeight="false" outlineLevel="0" collapsed="false">
      <c r="A2778" s="198" t="s">
        <v>1040</v>
      </c>
      <c r="B2778" s="255" t="s">
        <v>2997</v>
      </c>
      <c r="C2778" s="198" t="s">
        <v>2998</v>
      </c>
      <c r="D2778" s="223" t="s">
        <v>1100</v>
      </c>
      <c r="E2778" s="224" t="n">
        <v>5.2</v>
      </c>
      <c r="F2778" s="225" t="n">
        <v>54.25</v>
      </c>
      <c r="G2778" s="225" t="n">
        <v>282.1</v>
      </c>
      <c r="H2778" s="215"/>
    </row>
    <row r="2779" customFormat="false" ht="15" hidden="false" customHeight="false" outlineLevel="0" collapsed="false">
      <c r="A2779" s="198" t="s">
        <v>1040</v>
      </c>
      <c r="B2779" s="255" t="s">
        <v>2999</v>
      </c>
      <c r="C2779" s="198" t="s">
        <v>2038</v>
      </c>
      <c r="D2779" s="223" t="s">
        <v>1100</v>
      </c>
      <c r="E2779" s="224" t="n">
        <v>1.87</v>
      </c>
      <c r="F2779" s="225" t="n">
        <v>18.72</v>
      </c>
      <c r="G2779" s="225" t="n">
        <v>35</v>
      </c>
      <c r="H2779" s="215"/>
    </row>
    <row r="2780" customFormat="false" ht="15" hidden="false" customHeight="false" outlineLevel="0" collapsed="false">
      <c r="A2780" s="198" t="s">
        <v>1040</v>
      </c>
      <c r="B2780" s="255" t="s">
        <v>63</v>
      </c>
      <c r="C2780" s="198" t="s">
        <v>64</v>
      </c>
      <c r="D2780" s="223" t="s">
        <v>1260</v>
      </c>
      <c r="E2780" s="224" t="n">
        <v>2.7676</v>
      </c>
      <c r="F2780" s="225" t="n">
        <v>15.9</v>
      </c>
      <c r="G2780" s="225" t="n">
        <v>44</v>
      </c>
      <c r="H2780" s="215"/>
    </row>
    <row r="2781" customFormat="false" ht="15" hidden="false" customHeight="false" outlineLevel="0" collapsed="false">
      <c r="A2781" s="198" t="s">
        <v>1040</v>
      </c>
      <c r="B2781" s="255" t="s">
        <v>3000</v>
      </c>
      <c r="C2781" s="198" t="s">
        <v>3001</v>
      </c>
      <c r="D2781" s="223" t="s">
        <v>1100</v>
      </c>
      <c r="E2781" s="224" t="n">
        <v>11.788</v>
      </c>
      <c r="F2781" s="225" t="n">
        <v>10.36</v>
      </c>
      <c r="G2781" s="225" t="n">
        <v>122.12</v>
      </c>
      <c r="H2781" s="215"/>
    </row>
    <row r="2782" customFormat="false" ht="15" hidden="false" customHeight="false" outlineLevel="0" collapsed="false">
      <c r="A2782" s="198" t="s">
        <v>1040</v>
      </c>
      <c r="B2782" s="255" t="s">
        <v>3002</v>
      </c>
      <c r="C2782" s="198" t="s">
        <v>2044</v>
      </c>
      <c r="D2782" s="223" t="s">
        <v>1147</v>
      </c>
      <c r="E2782" s="224" t="n">
        <v>0.187</v>
      </c>
      <c r="F2782" s="225" t="n">
        <v>55.35</v>
      </c>
      <c r="G2782" s="225" t="n">
        <v>10.35</v>
      </c>
      <c r="H2782" s="215"/>
    </row>
    <row r="2783" customFormat="false" ht="15" hidden="false" customHeight="false" outlineLevel="0" collapsed="false">
      <c r="A2783" s="198" t="s">
        <v>1040</v>
      </c>
      <c r="B2783" s="255" t="s">
        <v>3003</v>
      </c>
      <c r="C2783" s="198" t="s">
        <v>3004</v>
      </c>
      <c r="D2783" s="223" t="s">
        <v>1100</v>
      </c>
      <c r="E2783" s="224" t="n">
        <v>2.15</v>
      </c>
      <c r="F2783" s="225" t="n">
        <v>61.19</v>
      </c>
      <c r="G2783" s="225" t="n">
        <v>131.55</v>
      </c>
      <c r="H2783" s="215"/>
    </row>
    <row r="2784" customFormat="false" ht="15" hidden="false" customHeight="false" outlineLevel="0" collapsed="false">
      <c r="A2784" s="198" t="s">
        <v>1040</v>
      </c>
      <c r="B2784" s="255" t="s">
        <v>3005</v>
      </c>
      <c r="C2784" s="198" t="s">
        <v>3006</v>
      </c>
      <c r="D2784" s="223" t="s">
        <v>1147</v>
      </c>
      <c r="E2784" s="224" t="n">
        <v>0.0935</v>
      </c>
      <c r="F2784" s="225" t="n">
        <v>563.13</v>
      </c>
      <c r="G2784" s="225" t="n">
        <v>52.65</v>
      </c>
      <c r="H2784" s="215"/>
    </row>
    <row r="2785" customFormat="false" ht="15" hidden="false" customHeight="false" outlineLevel="0" collapsed="false">
      <c r="A2785" s="198" t="s">
        <v>1040</v>
      </c>
      <c r="B2785" s="255" t="s">
        <v>3007</v>
      </c>
      <c r="C2785" s="198" t="s">
        <v>3008</v>
      </c>
      <c r="D2785" s="223" t="s">
        <v>1483</v>
      </c>
      <c r="E2785" s="224" t="n">
        <v>1.6</v>
      </c>
      <c r="F2785" s="225" t="n">
        <v>95.56</v>
      </c>
      <c r="G2785" s="225" t="n">
        <v>152.89</v>
      </c>
      <c r="H2785" s="215"/>
    </row>
    <row r="2786" customFormat="false" ht="15" hidden="false" customHeight="false" outlineLevel="0" collapsed="false">
      <c r="A2786" s="198" t="s">
        <v>1040</v>
      </c>
      <c r="B2786" s="255" t="s">
        <v>3009</v>
      </c>
      <c r="C2786" s="198" t="s">
        <v>3010</v>
      </c>
      <c r="D2786" s="223" t="s">
        <v>1100</v>
      </c>
      <c r="E2786" s="224" t="n">
        <v>1.87</v>
      </c>
      <c r="F2786" s="225" t="n">
        <v>43.16</v>
      </c>
      <c r="G2786" s="225" t="n">
        <v>80.7</v>
      </c>
      <c r="H2786" s="215"/>
    </row>
    <row r="2787" customFormat="false" ht="15" hidden="false" customHeight="false" outlineLevel="0" collapsed="false">
      <c r="A2787" s="198" t="s">
        <v>1040</v>
      </c>
      <c r="B2787" s="255" t="s">
        <v>3011</v>
      </c>
      <c r="C2787" s="198" t="s">
        <v>2050</v>
      </c>
      <c r="D2787" s="223" t="s">
        <v>1147</v>
      </c>
      <c r="E2787" s="224" t="n">
        <v>0.0935</v>
      </c>
      <c r="F2787" s="225" t="n">
        <v>425.17</v>
      </c>
      <c r="G2787" s="225" t="n">
        <v>39.75</v>
      </c>
      <c r="H2787" s="215"/>
    </row>
    <row r="2788" customFormat="false" ht="15" hidden="false" customHeight="false" outlineLevel="0" collapsed="false">
      <c r="A2788" s="198" t="s">
        <v>1040</v>
      </c>
      <c r="B2788" s="255" t="s">
        <v>3012</v>
      </c>
      <c r="C2788" s="198" t="s">
        <v>3013</v>
      </c>
      <c r="D2788" s="223" t="s">
        <v>1100</v>
      </c>
      <c r="E2788" s="224" t="n">
        <v>11.788</v>
      </c>
      <c r="F2788" s="225" t="n">
        <v>12.8</v>
      </c>
      <c r="G2788" s="225" t="n">
        <v>150.88</v>
      </c>
      <c r="H2788" s="215"/>
    </row>
    <row r="2789" customFormat="false" ht="15" hidden="false" customHeight="false" outlineLevel="0" collapsed="false">
      <c r="A2789" s="198" t="s">
        <v>1040</v>
      </c>
      <c r="B2789" s="255" t="s">
        <v>3014</v>
      </c>
      <c r="C2789" s="198" t="s">
        <v>3015</v>
      </c>
      <c r="D2789" s="223" t="s">
        <v>1100</v>
      </c>
      <c r="E2789" s="224" t="n">
        <v>3.02</v>
      </c>
      <c r="F2789" s="225" t="n">
        <v>14.14</v>
      </c>
      <c r="G2789" s="225" t="n">
        <v>42.7</v>
      </c>
      <c r="H2789" s="215"/>
    </row>
    <row r="2790" customFormat="false" ht="15" hidden="false" customHeight="false" outlineLevel="0" collapsed="false">
      <c r="A2790" s="198" t="s">
        <v>1040</v>
      </c>
      <c r="B2790" s="255" t="s">
        <v>3016</v>
      </c>
      <c r="C2790" s="198" t="s">
        <v>3017</v>
      </c>
      <c r="D2790" s="223" t="s">
        <v>1100</v>
      </c>
      <c r="E2790" s="224" t="n">
        <v>1.8</v>
      </c>
      <c r="F2790" s="225" t="n">
        <v>29.32</v>
      </c>
      <c r="G2790" s="225" t="n">
        <v>52.77</v>
      </c>
      <c r="H2790" s="215"/>
    </row>
    <row r="2791" customFormat="false" ht="15" hidden="false" customHeight="false" outlineLevel="0" collapsed="false">
      <c r="A2791" s="198" t="s">
        <v>1040</v>
      </c>
      <c r="B2791" s="255" t="s">
        <v>3018</v>
      </c>
      <c r="C2791" s="198" t="s">
        <v>3019</v>
      </c>
      <c r="D2791" s="223" t="s">
        <v>1100</v>
      </c>
      <c r="E2791" s="224" t="n">
        <v>1.8</v>
      </c>
      <c r="F2791" s="225" t="n">
        <v>374.88</v>
      </c>
      <c r="G2791" s="225" t="n">
        <v>674.78</v>
      </c>
      <c r="H2791" s="215"/>
    </row>
    <row r="2792" customFormat="false" ht="15" hidden="false" customHeight="false" outlineLevel="0" collapsed="false">
      <c r="A2792" s="198" t="s">
        <v>1040</v>
      </c>
      <c r="B2792" s="255" t="s">
        <v>3020</v>
      </c>
      <c r="C2792" s="198" t="s">
        <v>3021</v>
      </c>
      <c r="D2792" s="223" t="s">
        <v>1100</v>
      </c>
      <c r="E2792" s="224" t="n">
        <v>11.788</v>
      </c>
      <c r="F2792" s="225" t="n">
        <v>5.29</v>
      </c>
      <c r="G2792" s="225" t="n">
        <v>62.35</v>
      </c>
      <c r="H2792" s="215"/>
    </row>
    <row r="2793" customFormat="false" ht="15" hidden="false" customHeight="false" outlineLevel="0" collapsed="false">
      <c r="A2793" s="198" t="s">
        <v>1040</v>
      </c>
      <c r="B2793" s="255" t="s">
        <v>3022</v>
      </c>
      <c r="C2793" s="198" t="s">
        <v>3023</v>
      </c>
      <c r="D2793" s="223" t="s">
        <v>1100</v>
      </c>
      <c r="E2793" s="224" t="n">
        <v>3.02</v>
      </c>
      <c r="F2793" s="225" t="n">
        <v>6.71</v>
      </c>
      <c r="G2793" s="225" t="n">
        <v>20.26</v>
      </c>
      <c r="H2793" s="215"/>
    </row>
    <row r="2794" customFormat="false" ht="15" hidden="false" customHeight="false" outlineLevel="0" collapsed="false">
      <c r="A2794" s="198" t="s">
        <v>1040</v>
      </c>
      <c r="B2794" s="255" t="s">
        <v>3024</v>
      </c>
      <c r="C2794" s="198" t="s">
        <v>3025</v>
      </c>
      <c r="D2794" s="223" t="s">
        <v>1100</v>
      </c>
      <c r="E2794" s="224" t="n">
        <v>11.788</v>
      </c>
      <c r="F2794" s="225" t="n">
        <v>27.14</v>
      </c>
      <c r="G2794" s="225" t="n">
        <v>319.92</v>
      </c>
      <c r="H2794" s="215"/>
    </row>
    <row r="2795" customFormat="false" ht="15" hidden="false" customHeight="false" outlineLevel="0" collapsed="false">
      <c r="A2795" s="198" t="s">
        <v>1040</v>
      </c>
      <c r="B2795" s="255" t="s">
        <v>3026</v>
      </c>
      <c r="C2795" s="198" t="s">
        <v>1249</v>
      </c>
      <c r="D2795" s="223" t="s">
        <v>2648</v>
      </c>
      <c r="E2795" s="224" t="n">
        <v>2</v>
      </c>
      <c r="F2795" s="225" t="n">
        <v>16.28</v>
      </c>
      <c r="G2795" s="225" t="n">
        <v>32.56</v>
      </c>
      <c r="H2795" s="215"/>
    </row>
    <row r="2796" customFormat="false" ht="15" hidden="false" customHeight="false" outlineLevel="0" collapsed="false">
      <c r="A2796" s="193"/>
      <c r="B2796" s="194"/>
      <c r="C2796" s="193"/>
      <c r="D2796" s="193"/>
      <c r="E2796" s="195"/>
      <c r="F2796" s="196"/>
      <c r="G2796" s="196"/>
      <c r="H2796" s="215"/>
    </row>
    <row r="2797" customFormat="false" ht="15" hidden="false" customHeight="false" outlineLevel="0" collapsed="false">
      <c r="A2797" s="183" t="s">
        <v>3027</v>
      </c>
      <c r="B2797" s="184" t="s">
        <v>1028</v>
      </c>
      <c r="C2797" s="183" t="s">
        <v>1029</v>
      </c>
      <c r="D2797" s="184" t="s">
        <v>1030</v>
      </c>
      <c r="E2797" s="185" t="s">
        <v>1031</v>
      </c>
      <c r="F2797" s="197" t="s">
        <v>1032</v>
      </c>
      <c r="G2797" s="197" t="s">
        <v>1033</v>
      </c>
      <c r="H2797" s="215"/>
    </row>
    <row r="2798" customFormat="false" ht="15" hidden="false" customHeight="false" outlineLevel="0" collapsed="false">
      <c r="A2798" s="256" t="s">
        <v>1034</v>
      </c>
      <c r="B2798" s="256" t="s">
        <v>965</v>
      </c>
      <c r="C2798" s="216" t="s">
        <v>966</v>
      </c>
      <c r="D2798" s="233" t="s">
        <v>7</v>
      </c>
      <c r="E2798" s="247" t="n">
        <v>1</v>
      </c>
      <c r="F2798" s="248" t="n">
        <v>93.14</v>
      </c>
      <c r="G2798" s="248" t="n">
        <v>93.14</v>
      </c>
      <c r="H2798" s="215"/>
    </row>
    <row r="2799" customFormat="false" ht="15" hidden="false" customHeight="false" outlineLevel="0" collapsed="false">
      <c r="A2799" s="222" t="s">
        <v>1040</v>
      </c>
      <c r="B2799" s="222" t="n">
        <v>88267</v>
      </c>
      <c r="C2799" s="221" t="s">
        <v>1813</v>
      </c>
      <c r="D2799" s="235" t="s">
        <v>25</v>
      </c>
      <c r="E2799" s="249" t="n">
        <v>0.67</v>
      </c>
      <c r="F2799" s="250" t="n">
        <v>21.76</v>
      </c>
      <c r="G2799" s="250" t="n">
        <v>14.57</v>
      </c>
      <c r="H2799" s="215"/>
    </row>
    <row r="2800" customFormat="false" ht="15" hidden="false" customHeight="false" outlineLevel="0" collapsed="false">
      <c r="A2800" s="222" t="s">
        <v>1040</v>
      </c>
      <c r="B2800" s="222" t="n">
        <v>88248</v>
      </c>
      <c r="C2800" s="221" t="s">
        <v>1918</v>
      </c>
      <c r="D2800" s="235" t="s">
        <v>25</v>
      </c>
      <c r="E2800" s="249" t="n">
        <v>0.67</v>
      </c>
      <c r="F2800" s="250" t="n">
        <v>17.45</v>
      </c>
      <c r="G2800" s="250" t="n">
        <v>11.69</v>
      </c>
      <c r="H2800" s="215"/>
    </row>
    <row r="2801" customFormat="false" ht="15" hidden="false" customHeight="false" outlineLevel="0" collapsed="false">
      <c r="A2801" s="227" t="s">
        <v>1043</v>
      </c>
      <c r="B2801" s="227" t="n">
        <v>39660</v>
      </c>
      <c r="C2801" s="226" t="s">
        <v>3028</v>
      </c>
      <c r="D2801" s="237" t="s">
        <v>152</v>
      </c>
      <c r="E2801" s="251" t="n">
        <v>1</v>
      </c>
      <c r="F2801" s="252" t="n">
        <v>46.75</v>
      </c>
      <c r="G2801" s="252" t="n">
        <v>46.75</v>
      </c>
      <c r="H2801" s="215"/>
    </row>
    <row r="2802" customFormat="false" ht="15" hidden="false" customHeight="false" outlineLevel="0" collapsed="false">
      <c r="A2802" s="227" t="s">
        <v>1043</v>
      </c>
      <c r="B2802" s="227" t="n">
        <v>4888</v>
      </c>
      <c r="C2802" s="226" t="s">
        <v>3029</v>
      </c>
      <c r="D2802" s="237" t="s">
        <v>7</v>
      </c>
      <c r="E2802" s="251" t="n">
        <v>1</v>
      </c>
      <c r="F2802" s="252" t="n">
        <v>4.12</v>
      </c>
      <c r="G2802" s="252" t="n">
        <v>4.12</v>
      </c>
      <c r="H2802" s="215"/>
    </row>
    <row r="2803" customFormat="false" ht="15" hidden="false" customHeight="false" outlineLevel="0" collapsed="false">
      <c r="A2803" s="227" t="s">
        <v>1043</v>
      </c>
      <c r="B2803" s="227" t="n">
        <v>40356</v>
      </c>
      <c r="C2803" s="226" t="s">
        <v>3030</v>
      </c>
      <c r="D2803" s="237" t="s">
        <v>7</v>
      </c>
      <c r="E2803" s="251" t="n">
        <v>1</v>
      </c>
      <c r="F2803" s="252" t="n">
        <v>14.56</v>
      </c>
      <c r="G2803" s="252" t="n">
        <v>14.56</v>
      </c>
      <c r="H2803" s="215"/>
    </row>
    <row r="2804" customFormat="false" ht="15" hidden="false" customHeight="false" outlineLevel="0" collapsed="false">
      <c r="A2804" s="227" t="s">
        <v>1043</v>
      </c>
      <c r="B2804" s="227" t="n">
        <v>3148</v>
      </c>
      <c r="C2804" s="226" t="s">
        <v>1956</v>
      </c>
      <c r="D2804" s="237" t="s">
        <v>7</v>
      </c>
      <c r="E2804" s="251" t="n">
        <v>0.1027</v>
      </c>
      <c r="F2804" s="252" t="n">
        <v>14.2</v>
      </c>
      <c r="G2804" s="252" t="n">
        <v>1.45</v>
      </c>
      <c r="H2804" s="215"/>
    </row>
    <row r="2805" customFormat="false" ht="15" hidden="false" customHeight="false" outlineLevel="0" collapsed="false">
      <c r="A2805" s="193"/>
      <c r="B2805" s="194"/>
      <c r="C2805" s="193"/>
      <c r="D2805" s="193"/>
      <c r="E2805" s="195"/>
      <c r="F2805" s="196"/>
      <c r="G2805" s="196"/>
    </row>
    <row r="2806" customFormat="false" ht="15" hidden="false" customHeight="false" outlineLevel="0" collapsed="false">
      <c r="A2806" s="183" t="s">
        <v>3031</v>
      </c>
      <c r="B2806" s="184" t="s">
        <v>1028</v>
      </c>
      <c r="C2806" s="183" t="s">
        <v>1029</v>
      </c>
      <c r="D2806" s="184" t="s">
        <v>1030</v>
      </c>
      <c r="E2806" s="185" t="s">
        <v>1031</v>
      </c>
      <c r="F2806" s="197" t="s">
        <v>1032</v>
      </c>
      <c r="G2806" s="197" t="s">
        <v>1033</v>
      </c>
    </row>
    <row r="2807" customFormat="false" ht="15" hidden="false" customHeight="false" outlineLevel="0" collapsed="false">
      <c r="A2807" s="189" t="s">
        <v>1034</v>
      </c>
      <c r="B2807" s="190" t="s">
        <v>3032</v>
      </c>
      <c r="C2807" s="189" t="s">
        <v>3033</v>
      </c>
      <c r="D2807" s="190" t="s">
        <v>1199</v>
      </c>
      <c r="E2807" s="191" t="n">
        <v>1</v>
      </c>
      <c r="F2807" s="192" t="n">
        <v>358.64</v>
      </c>
      <c r="G2807" s="192" t="n">
        <v>358.64</v>
      </c>
    </row>
    <row r="2808" customFormat="false" ht="15" hidden="false" customHeight="false" outlineLevel="0" collapsed="false">
      <c r="A2808" s="198" t="s">
        <v>1040</v>
      </c>
      <c r="B2808" s="199" t="s">
        <v>1812</v>
      </c>
      <c r="C2808" s="198" t="s">
        <v>1813</v>
      </c>
      <c r="D2808" s="199" t="s">
        <v>25</v>
      </c>
      <c r="E2808" s="200" t="n">
        <v>0.432</v>
      </c>
      <c r="F2808" s="201" t="n">
        <v>21.76</v>
      </c>
      <c r="G2808" s="201" t="n">
        <v>9.4</v>
      </c>
    </row>
    <row r="2809" customFormat="false" ht="15" hidden="false" customHeight="false" outlineLevel="0" collapsed="false">
      <c r="A2809" s="198" t="s">
        <v>1040</v>
      </c>
      <c r="B2809" s="199" t="s">
        <v>1917</v>
      </c>
      <c r="C2809" s="198" t="s">
        <v>1918</v>
      </c>
      <c r="D2809" s="199" t="s">
        <v>25</v>
      </c>
      <c r="E2809" s="200" t="n">
        <v>0.432</v>
      </c>
      <c r="F2809" s="201" t="n">
        <v>17.45</v>
      </c>
      <c r="G2809" s="201" t="n">
        <v>7.53</v>
      </c>
    </row>
    <row r="2810" customFormat="false" ht="15" hidden="false" customHeight="false" outlineLevel="0" collapsed="false">
      <c r="A2810" s="202" t="s">
        <v>1043</v>
      </c>
      <c r="B2810" s="203" t="s">
        <v>3034</v>
      </c>
      <c r="C2810" s="202" t="s">
        <v>3035</v>
      </c>
      <c r="D2810" s="203" t="s">
        <v>1199</v>
      </c>
      <c r="E2810" s="204" t="n">
        <v>1</v>
      </c>
      <c r="F2810" s="205" t="n">
        <v>341.71</v>
      </c>
      <c r="G2810" s="205" t="n">
        <v>341.71</v>
      </c>
    </row>
    <row r="2811" customFormat="false" ht="15" hidden="false" customHeight="false" outlineLevel="0" collapsed="false">
      <c r="A2811" s="193"/>
      <c r="B2811" s="194"/>
      <c r="C2811" s="193"/>
      <c r="D2811" s="193"/>
      <c r="E2811" s="195"/>
      <c r="F2811" s="196"/>
      <c r="G2811" s="196"/>
    </row>
    <row r="2812" customFormat="false" ht="15" hidden="false" customHeight="false" outlineLevel="0" collapsed="false">
      <c r="A2812" s="183" t="s">
        <v>3036</v>
      </c>
      <c r="B2812" s="184" t="s">
        <v>1028</v>
      </c>
      <c r="C2812" s="183" t="s">
        <v>1029</v>
      </c>
      <c r="D2812" s="184" t="s">
        <v>1030</v>
      </c>
      <c r="E2812" s="185" t="s">
        <v>1031</v>
      </c>
      <c r="F2812" s="197" t="s">
        <v>1032</v>
      </c>
      <c r="G2812" s="197" t="s">
        <v>1033</v>
      </c>
    </row>
    <row r="2813" customFormat="false" ht="15" hidden="false" customHeight="false" outlineLevel="0" collapsed="false">
      <c r="A2813" s="189" t="s">
        <v>1034</v>
      </c>
      <c r="B2813" s="190" t="s">
        <v>3037</v>
      </c>
      <c r="C2813" s="189" t="s">
        <v>972</v>
      </c>
      <c r="D2813" s="190" t="s">
        <v>1202</v>
      </c>
      <c r="E2813" s="191" t="n">
        <v>1</v>
      </c>
      <c r="F2813" s="192" t="n">
        <v>71.53</v>
      </c>
      <c r="G2813" s="192" t="n">
        <v>71.53</v>
      </c>
    </row>
    <row r="2814" customFormat="false" ht="15" hidden="false" customHeight="false" outlineLevel="0" collapsed="false">
      <c r="A2814" s="198" t="s">
        <v>1040</v>
      </c>
      <c r="B2814" s="199" t="s">
        <v>1190</v>
      </c>
      <c r="C2814" s="198" t="s">
        <v>1191</v>
      </c>
      <c r="D2814" s="199" t="s">
        <v>1192</v>
      </c>
      <c r="E2814" s="200" t="n">
        <v>0.6</v>
      </c>
      <c r="F2814" s="201" t="n">
        <v>21.81</v>
      </c>
      <c r="G2814" s="201" t="n">
        <v>13.08</v>
      </c>
    </row>
    <row r="2815" customFormat="false" ht="15" hidden="false" customHeight="false" outlineLevel="0" collapsed="false">
      <c r="A2815" s="198" t="s">
        <v>1040</v>
      </c>
      <c r="B2815" s="199" t="s">
        <v>1193</v>
      </c>
      <c r="C2815" s="198" t="s">
        <v>1194</v>
      </c>
      <c r="D2815" s="199" t="s">
        <v>1192</v>
      </c>
      <c r="E2815" s="200" t="n">
        <v>0.6</v>
      </c>
      <c r="F2815" s="201" t="n">
        <v>17.5</v>
      </c>
      <c r="G2815" s="201" t="n">
        <v>10.5</v>
      </c>
    </row>
    <row r="2816" customFormat="false" ht="15" hidden="false" customHeight="false" outlineLevel="0" collapsed="false">
      <c r="A2816" s="202" t="s">
        <v>1043</v>
      </c>
      <c r="B2816" s="203" t="s">
        <v>2017</v>
      </c>
      <c r="C2816" s="202" t="s">
        <v>2018</v>
      </c>
      <c r="D2816" s="203" t="s">
        <v>1483</v>
      </c>
      <c r="E2816" s="204" t="n">
        <v>0.56</v>
      </c>
      <c r="F2816" s="205" t="n">
        <v>0.19</v>
      </c>
      <c r="G2816" s="205" t="n">
        <v>0.1</v>
      </c>
    </row>
    <row r="2817" customFormat="false" ht="15" hidden="false" customHeight="false" outlineLevel="0" collapsed="false">
      <c r="A2817" s="202" t="s">
        <v>1043</v>
      </c>
      <c r="B2817" s="203" t="s">
        <v>3038</v>
      </c>
      <c r="C2817" s="202" t="s">
        <v>972</v>
      </c>
      <c r="D2817" s="203" t="s">
        <v>1202</v>
      </c>
      <c r="E2817" s="204" t="n">
        <v>1</v>
      </c>
      <c r="F2817" s="205" t="n">
        <v>47.85</v>
      </c>
      <c r="G2817" s="205" t="n">
        <v>47.85</v>
      </c>
    </row>
    <row r="2818" customFormat="false" ht="15" hidden="false" customHeight="false" outlineLevel="0" collapsed="false">
      <c r="A2818" s="193"/>
      <c r="B2818" s="194"/>
      <c r="C2818" s="193"/>
      <c r="D2818" s="193"/>
      <c r="E2818" s="195"/>
      <c r="F2818" s="196"/>
      <c r="G2818" s="196"/>
    </row>
    <row r="2819" customFormat="false" ht="15" hidden="false" customHeight="false" outlineLevel="0" collapsed="false">
      <c r="A2819" s="183" t="s">
        <v>3039</v>
      </c>
      <c r="B2819" s="184" t="s">
        <v>1028</v>
      </c>
      <c r="C2819" s="183" t="s">
        <v>1029</v>
      </c>
      <c r="D2819" s="184" t="s">
        <v>1030</v>
      </c>
      <c r="E2819" s="185" t="s">
        <v>1031</v>
      </c>
      <c r="F2819" s="197" t="s">
        <v>1032</v>
      </c>
      <c r="G2819" s="197" t="s">
        <v>1033</v>
      </c>
    </row>
    <row r="2820" customFormat="false" ht="15" hidden="false" customHeight="false" outlineLevel="0" collapsed="false">
      <c r="A2820" s="189" t="s">
        <v>1034</v>
      </c>
      <c r="B2820" s="190" t="s">
        <v>3040</v>
      </c>
      <c r="C2820" s="189" t="s">
        <v>3041</v>
      </c>
      <c r="D2820" s="190" t="s">
        <v>7</v>
      </c>
      <c r="E2820" s="191" t="n">
        <v>1</v>
      </c>
      <c r="F2820" s="192" t="n">
        <v>53.58</v>
      </c>
      <c r="G2820" s="192" t="n">
        <v>53.58</v>
      </c>
    </row>
    <row r="2821" customFormat="false" ht="15" hidden="false" customHeight="false" outlineLevel="0" collapsed="false">
      <c r="A2821" s="198" t="s">
        <v>1040</v>
      </c>
      <c r="B2821" s="199" t="s">
        <v>1917</v>
      </c>
      <c r="C2821" s="198" t="s">
        <v>1918</v>
      </c>
      <c r="D2821" s="199" t="s">
        <v>25</v>
      </c>
      <c r="E2821" s="200" t="n">
        <v>0.1102</v>
      </c>
      <c r="F2821" s="201" t="n">
        <v>17.45</v>
      </c>
      <c r="G2821" s="201" t="n">
        <v>1.92</v>
      </c>
    </row>
    <row r="2822" customFormat="false" ht="15" hidden="false" customHeight="false" outlineLevel="0" collapsed="false">
      <c r="A2822" s="198" t="s">
        <v>1040</v>
      </c>
      <c r="B2822" s="199" t="s">
        <v>1812</v>
      </c>
      <c r="C2822" s="198" t="s">
        <v>1813</v>
      </c>
      <c r="D2822" s="199" t="s">
        <v>25</v>
      </c>
      <c r="E2822" s="200" t="n">
        <v>0.1102</v>
      </c>
      <c r="F2822" s="201" t="n">
        <v>21.76</v>
      </c>
      <c r="G2822" s="201" t="n">
        <v>2.39</v>
      </c>
    </row>
    <row r="2823" customFormat="false" ht="15" hidden="false" customHeight="false" outlineLevel="0" collapsed="false">
      <c r="A2823" s="202" t="s">
        <v>1043</v>
      </c>
      <c r="B2823" s="203" t="s">
        <v>1955</v>
      </c>
      <c r="C2823" s="202" t="s">
        <v>1956</v>
      </c>
      <c r="D2823" s="203" t="s">
        <v>7</v>
      </c>
      <c r="E2823" s="204" t="n">
        <v>0.0106</v>
      </c>
      <c r="F2823" s="205" t="n">
        <v>14.2</v>
      </c>
      <c r="G2823" s="205" t="n">
        <v>0.15</v>
      </c>
    </row>
    <row r="2824" customFormat="false" ht="15" hidden="false" customHeight="false" outlineLevel="0" collapsed="false">
      <c r="A2824" s="202" t="s">
        <v>1043</v>
      </c>
      <c r="B2824" s="203" t="s">
        <v>3042</v>
      </c>
      <c r="C2824" s="202" t="s">
        <v>3043</v>
      </c>
      <c r="D2824" s="203" t="s">
        <v>7</v>
      </c>
      <c r="E2824" s="204" t="n">
        <v>1</v>
      </c>
      <c r="F2824" s="205" t="n">
        <v>49.12</v>
      </c>
      <c r="G2824" s="205" t="n">
        <v>49.12</v>
      </c>
    </row>
    <row r="2825" customFormat="false" ht="15" hidden="false" customHeight="false" outlineLevel="0" collapsed="false">
      <c r="A2825" s="193"/>
      <c r="B2825" s="194"/>
      <c r="C2825" s="193"/>
      <c r="D2825" s="193"/>
      <c r="E2825" s="195"/>
      <c r="F2825" s="196"/>
      <c r="G2825" s="196"/>
    </row>
    <row r="2826" customFormat="false" ht="15" hidden="false" customHeight="false" outlineLevel="0" collapsed="false">
      <c r="A2826" s="183" t="s">
        <v>3044</v>
      </c>
      <c r="B2826" s="184" t="s">
        <v>1028</v>
      </c>
      <c r="C2826" s="183" t="s">
        <v>1029</v>
      </c>
      <c r="D2826" s="184" t="s">
        <v>1030</v>
      </c>
      <c r="E2826" s="185" t="s">
        <v>1031</v>
      </c>
      <c r="F2826" s="197" t="s">
        <v>1032</v>
      </c>
      <c r="G2826" s="197" t="s">
        <v>1033</v>
      </c>
    </row>
    <row r="2827" customFormat="false" ht="15" hidden="false" customHeight="false" outlineLevel="0" collapsed="false">
      <c r="A2827" s="189" t="s">
        <v>1034</v>
      </c>
      <c r="B2827" s="190" t="s">
        <v>3045</v>
      </c>
      <c r="C2827" s="189" t="s">
        <v>3046</v>
      </c>
      <c r="D2827" s="190" t="s">
        <v>7</v>
      </c>
      <c r="E2827" s="191" t="n">
        <v>1</v>
      </c>
      <c r="F2827" s="192" t="n">
        <v>45.44</v>
      </c>
      <c r="G2827" s="192" t="n">
        <v>45.44</v>
      </c>
    </row>
    <row r="2828" customFormat="false" ht="15" hidden="false" customHeight="false" outlineLevel="0" collapsed="false">
      <c r="A2828" s="198" t="s">
        <v>1040</v>
      </c>
      <c r="B2828" s="199" t="s">
        <v>1917</v>
      </c>
      <c r="C2828" s="198" t="s">
        <v>1918</v>
      </c>
      <c r="D2828" s="199" t="s">
        <v>25</v>
      </c>
      <c r="E2828" s="200" t="n">
        <v>0.1102</v>
      </c>
      <c r="F2828" s="201" t="n">
        <v>17.45</v>
      </c>
      <c r="G2828" s="201" t="n">
        <v>1.92</v>
      </c>
    </row>
    <row r="2829" customFormat="false" ht="15" hidden="false" customHeight="false" outlineLevel="0" collapsed="false">
      <c r="A2829" s="198" t="s">
        <v>1040</v>
      </c>
      <c r="B2829" s="199" t="s">
        <v>1812</v>
      </c>
      <c r="C2829" s="198" t="s">
        <v>1813</v>
      </c>
      <c r="D2829" s="199" t="s">
        <v>25</v>
      </c>
      <c r="E2829" s="200" t="n">
        <v>0.1102</v>
      </c>
      <c r="F2829" s="201" t="n">
        <v>21.76</v>
      </c>
      <c r="G2829" s="201" t="n">
        <v>2.39</v>
      </c>
    </row>
    <row r="2830" customFormat="false" ht="15" hidden="false" customHeight="false" outlineLevel="0" collapsed="false">
      <c r="A2830" s="202" t="s">
        <v>1043</v>
      </c>
      <c r="B2830" s="203" t="s">
        <v>1955</v>
      </c>
      <c r="C2830" s="202" t="s">
        <v>1956</v>
      </c>
      <c r="D2830" s="203" t="s">
        <v>7</v>
      </c>
      <c r="E2830" s="204" t="n">
        <v>0.0106</v>
      </c>
      <c r="F2830" s="205" t="n">
        <v>14.2</v>
      </c>
      <c r="G2830" s="205" t="n">
        <v>0.15</v>
      </c>
    </row>
    <row r="2831" customFormat="false" ht="15" hidden="false" customHeight="false" outlineLevel="0" collapsed="false">
      <c r="A2831" s="202" t="s">
        <v>1043</v>
      </c>
      <c r="B2831" s="203" t="s">
        <v>3047</v>
      </c>
      <c r="C2831" s="202" t="s">
        <v>3048</v>
      </c>
      <c r="D2831" s="203" t="s">
        <v>7</v>
      </c>
      <c r="E2831" s="204" t="n">
        <v>1</v>
      </c>
      <c r="F2831" s="205" t="n">
        <v>40.98</v>
      </c>
      <c r="G2831" s="205" t="n">
        <v>40.98</v>
      </c>
    </row>
    <row r="2832" customFormat="false" ht="15" hidden="false" customHeight="false" outlineLevel="0" collapsed="false">
      <c r="A2832" s="193"/>
      <c r="B2832" s="194"/>
      <c r="C2832" s="193"/>
      <c r="D2832" s="193"/>
      <c r="E2832" s="195"/>
      <c r="F2832" s="196"/>
      <c r="G2832" s="196"/>
      <c r="H2832" s="215"/>
    </row>
    <row r="2833" customFormat="false" ht="15" hidden="false" customHeight="false" outlineLevel="0" collapsed="false">
      <c r="A2833" s="183" t="s">
        <v>3049</v>
      </c>
      <c r="B2833" s="184" t="s">
        <v>1028</v>
      </c>
      <c r="C2833" s="183" t="s">
        <v>1029</v>
      </c>
      <c r="D2833" s="184" t="s">
        <v>1030</v>
      </c>
      <c r="E2833" s="185" t="s">
        <v>1031</v>
      </c>
      <c r="F2833" s="197" t="s">
        <v>1032</v>
      </c>
      <c r="G2833" s="197" t="s">
        <v>1033</v>
      </c>
      <c r="H2833" s="215"/>
    </row>
    <row r="2834" customFormat="false" ht="15" hidden="false" customHeight="false" outlineLevel="0" collapsed="false">
      <c r="A2834" s="253" t="s">
        <v>1034</v>
      </c>
      <c r="B2834" s="254" t="n">
        <v>101911</v>
      </c>
      <c r="C2834" s="189" t="s">
        <v>978</v>
      </c>
      <c r="D2834" s="233" t="s">
        <v>7</v>
      </c>
      <c r="E2834" s="219" t="n">
        <v>1</v>
      </c>
      <c r="F2834" s="220" t="n">
        <v>268.72</v>
      </c>
      <c r="G2834" s="220" t="n">
        <v>268.72</v>
      </c>
      <c r="H2834" s="215"/>
    </row>
    <row r="2835" customFormat="false" ht="15" hidden="false" customHeight="false" outlineLevel="0" collapsed="false">
      <c r="A2835" s="257" t="s">
        <v>1040</v>
      </c>
      <c r="B2835" s="255" t="n">
        <v>88248</v>
      </c>
      <c r="C2835" s="198" t="s">
        <v>1918</v>
      </c>
      <c r="D2835" s="235" t="s">
        <v>25</v>
      </c>
      <c r="E2835" s="224" t="n">
        <v>0.4574</v>
      </c>
      <c r="F2835" s="225" t="n">
        <v>17.45</v>
      </c>
      <c r="G2835" s="225" t="n">
        <v>7.98</v>
      </c>
      <c r="H2835" s="215"/>
    </row>
    <row r="2836" customFormat="false" ht="15" hidden="false" customHeight="false" outlineLevel="0" collapsed="false">
      <c r="A2836" s="257" t="s">
        <v>1040</v>
      </c>
      <c r="B2836" s="255" t="n">
        <v>88267</v>
      </c>
      <c r="C2836" s="198" t="s">
        <v>1813</v>
      </c>
      <c r="D2836" s="235" t="s">
        <v>25</v>
      </c>
      <c r="E2836" s="224" t="n">
        <v>0.4574</v>
      </c>
      <c r="F2836" s="225" t="n">
        <v>21.76</v>
      </c>
      <c r="G2836" s="225" t="n">
        <v>9.95</v>
      </c>
      <c r="H2836" s="215"/>
    </row>
    <row r="2837" customFormat="false" ht="15" hidden="false" customHeight="false" outlineLevel="0" collapsed="false">
      <c r="A2837" s="258" t="s">
        <v>1043</v>
      </c>
      <c r="B2837" s="259" t="n">
        <v>4350</v>
      </c>
      <c r="C2837" s="202" t="s">
        <v>1922</v>
      </c>
      <c r="D2837" s="237" t="s">
        <v>7</v>
      </c>
      <c r="E2837" s="229" t="n">
        <v>2</v>
      </c>
      <c r="F2837" s="230" t="n">
        <v>0.78</v>
      </c>
      <c r="G2837" s="230" t="n">
        <v>1.56</v>
      </c>
      <c r="H2837" s="215"/>
    </row>
    <row r="2838" customFormat="false" ht="15" hidden="false" customHeight="false" outlineLevel="0" collapsed="false">
      <c r="A2838" s="258" t="s">
        <v>1043</v>
      </c>
      <c r="B2838" s="259" t="n">
        <v>10890</v>
      </c>
      <c r="C2838" s="202" t="s">
        <v>3050</v>
      </c>
      <c r="D2838" s="237" t="s">
        <v>7</v>
      </c>
      <c r="E2838" s="229" t="n">
        <v>1</v>
      </c>
      <c r="F2838" s="230" t="n">
        <v>249.23</v>
      </c>
      <c r="G2838" s="230" t="n">
        <v>249.23</v>
      </c>
      <c r="H2838" s="215"/>
    </row>
    <row r="2839" customFormat="false" ht="15" hidden="false" customHeight="false" outlineLevel="0" collapsed="false">
      <c r="A2839" s="193"/>
      <c r="B2839" s="194"/>
      <c r="C2839" s="193"/>
      <c r="D2839" s="193"/>
      <c r="E2839" s="195"/>
      <c r="F2839" s="196"/>
      <c r="G2839" s="196"/>
      <c r="H2839" s="215"/>
    </row>
    <row r="2840" customFormat="false" ht="15" hidden="false" customHeight="false" outlineLevel="0" collapsed="false">
      <c r="A2840" s="183" t="s">
        <v>3051</v>
      </c>
      <c r="B2840" s="184" t="s">
        <v>1028</v>
      </c>
      <c r="C2840" s="183" t="s">
        <v>1029</v>
      </c>
      <c r="D2840" s="184" t="s">
        <v>1030</v>
      </c>
      <c r="E2840" s="185" t="s">
        <v>1031</v>
      </c>
      <c r="F2840" s="197" t="s">
        <v>1032</v>
      </c>
      <c r="G2840" s="197" t="s">
        <v>1033</v>
      </c>
      <c r="H2840" s="215"/>
    </row>
    <row r="2841" customFormat="false" ht="15" hidden="false" customHeight="false" outlineLevel="0" collapsed="false">
      <c r="A2841" s="253" t="s">
        <v>1034</v>
      </c>
      <c r="B2841" s="254" t="s">
        <v>981</v>
      </c>
      <c r="C2841" s="189" t="s">
        <v>982</v>
      </c>
      <c r="D2841" s="218" t="s">
        <v>7</v>
      </c>
      <c r="E2841" s="219" t="n">
        <v>1</v>
      </c>
      <c r="F2841" s="220" t="n">
        <v>101.08</v>
      </c>
      <c r="G2841" s="220" t="n">
        <v>101.08</v>
      </c>
      <c r="H2841" s="215"/>
    </row>
    <row r="2842" customFormat="false" ht="15" hidden="false" customHeight="false" outlineLevel="0" collapsed="false">
      <c r="A2842" s="257" t="s">
        <v>1040</v>
      </c>
      <c r="B2842" s="255" t="n">
        <v>88316</v>
      </c>
      <c r="C2842" s="257" t="s">
        <v>1249</v>
      </c>
      <c r="D2842" s="223" t="s">
        <v>25</v>
      </c>
      <c r="E2842" s="224" t="n">
        <v>0.08</v>
      </c>
      <c r="F2842" s="225" t="n">
        <v>16.21</v>
      </c>
      <c r="G2842" s="225" t="n">
        <v>1.29</v>
      </c>
      <c r="H2842" s="215"/>
    </row>
    <row r="2843" customFormat="false" ht="15" hidden="false" customHeight="false" outlineLevel="0" collapsed="false">
      <c r="A2843" s="258" t="s">
        <v>1043</v>
      </c>
      <c r="B2843" s="259" t="n">
        <v>34723</v>
      </c>
      <c r="C2843" s="258" t="s">
        <v>3052</v>
      </c>
      <c r="D2843" s="228" t="s">
        <v>1100</v>
      </c>
      <c r="E2843" s="229" t="n">
        <v>0.09</v>
      </c>
      <c r="F2843" s="230" t="n">
        <v>1108.81</v>
      </c>
      <c r="G2843" s="230" t="n">
        <v>99.79</v>
      </c>
      <c r="H2843" s="215"/>
    </row>
    <row r="2844" customFormat="false" ht="15" hidden="false" customHeight="false" outlineLevel="0" collapsed="false">
      <c r="A2844" s="193"/>
      <c r="B2844" s="194"/>
      <c r="C2844" s="193"/>
      <c r="D2844" s="193"/>
      <c r="E2844" s="195"/>
      <c r="F2844" s="196"/>
      <c r="G2844" s="196"/>
      <c r="H2844" s="215"/>
    </row>
    <row r="2845" customFormat="false" ht="15" hidden="false" customHeight="false" outlineLevel="0" collapsed="false">
      <c r="A2845" s="183" t="s">
        <v>3053</v>
      </c>
      <c r="B2845" s="184" t="s">
        <v>1028</v>
      </c>
      <c r="C2845" s="183" t="s">
        <v>1029</v>
      </c>
      <c r="D2845" s="184" t="s">
        <v>1030</v>
      </c>
      <c r="E2845" s="185" t="s">
        <v>1031</v>
      </c>
      <c r="F2845" s="197" t="s">
        <v>1032</v>
      </c>
      <c r="G2845" s="197" t="s">
        <v>1033</v>
      </c>
    </row>
    <row r="2846" customFormat="false" ht="15" hidden="false" customHeight="false" outlineLevel="0" collapsed="false">
      <c r="A2846" s="253" t="s">
        <v>1034</v>
      </c>
      <c r="B2846" s="231" t="s">
        <v>984</v>
      </c>
      <c r="C2846" s="253" t="s">
        <v>985</v>
      </c>
      <c r="D2846" s="218" t="s">
        <v>7</v>
      </c>
      <c r="E2846" s="219" t="n">
        <v>1</v>
      </c>
      <c r="F2846" s="220" t="n">
        <v>1530.28</v>
      </c>
      <c r="G2846" s="220" t="n">
        <v>1530.28</v>
      </c>
      <c r="H2846" s="215"/>
    </row>
    <row r="2847" customFormat="false" ht="15" hidden="false" customHeight="false" outlineLevel="0" collapsed="false">
      <c r="A2847" s="257" t="s">
        <v>1040</v>
      </c>
      <c r="B2847" s="255" t="n">
        <v>100305</v>
      </c>
      <c r="C2847" s="257" t="s">
        <v>1093</v>
      </c>
      <c r="D2847" s="223" t="s">
        <v>25</v>
      </c>
      <c r="E2847" s="224" t="n">
        <v>6</v>
      </c>
      <c r="F2847" s="225" t="n">
        <v>88.37</v>
      </c>
      <c r="G2847" s="225" t="n">
        <v>530.22</v>
      </c>
    </row>
    <row r="2848" customFormat="false" ht="15" hidden="false" customHeight="false" outlineLevel="0" collapsed="false">
      <c r="A2848" s="257" t="s">
        <v>1040</v>
      </c>
      <c r="B2848" s="255" t="n">
        <v>88267</v>
      </c>
      <c r="C2848" s="257" t="s">
        <v>1813</v>
      </c>
      <c r="D2848" s="223" t="s">
        <v>25</v>
      </c>
      <c r="E2848" s="224" t="n">
        <v>24</v>
      </c>
      <c r="F2848" s="225" t="n">
        <v>21.76</v>
      </c>
      <c r="G2848" s="225" t="n">
        <v>522.24</v>
      </c>
    </row>
    <row r="2849" customFormat="false" ht="15" hidden="false" customHeight="false" outlineLevel="0" collapsed="false">
      <c r="A2849" s="257" t="s">
        <v>1040</v>
      </c>
      <c r="B2849" s="255" t="n">
        <v>88316</v>
      </c>
      <c r="C2849" s="257" t="s">
        <v>1249</v>
      </c>
      <c r="D2849" s="223" t="s">
        <v>25</v>
      </c>
      <c r="E2849" s="224" t="n">
        <v>24</v>
      </c>
      <c r="F2849" s="225" t="n">
        <v>16.21</v>
      </c>
      <c r="G2849" s="225" t="n">
        <v>389.04</v>
      </c>
    </row>
    <row r="2850" customFormat="false" ht="15" hidden="false" customHeight="false" outlineLevel="0" collapsed="false">
      <c r="A2850" s="258" t="s">
        <v>1043</v>
      </c>
      <c r="B2850" s="259" t="s">
        <v>3054</v>
      </c>
      <c r="C2850" s="258" t="s">
        <v>3055</v>
      </c>
      <c r="D2850" s="228" t="s">
        <v>7</v>
      </c>
      <c r="E2850" s="229" t="n">
        <v>1</v>
      </c>
      <c r="F2850" s="230" t="n">
        <v>88.78</v>
      </c>
      <c r="G2850" s="230" t="n">
        <v>88.78</v>
      </c>
    </row>
    <row r="2851" customFormat="false" ht="15" hidden="false" customHeight="false" outlineLevel="0" collapsed="false">
      <c r="A2851" s="193"/>
      <c r="B2851" s="194"/>
      <c r="C2851" s="193"/>
      <c r="D2851" s="193"/>
      <c r="E2851" s="195"/>
      <c r="F2851" s="196"/>
      <c r="G2851" s="196"/>
      <c r="H2851" s="215"/>
    </row>
    <row r="2852" customFormat="false" ht="15" hidden="false" customHeight="false" outlineLevel="0" collapsed="false">
      <c r="A2852" s="183" t="s">
        <v>986</v>
      </c>
      <c r="B2852" s="184" t="s">
        <v>1028</v>
      </c>
      <c r="C2852" s="183" t="s">
        <v>1029</v>
      </c>
      <c r="D2852" s="184" t="s">
        <v>1030</v>
      </c>
      <c r="E2852" s="185" t="s">
        <v>1031</v>
      </c>
      <c r="F2852" s="197" t="s">
        <v>1032</v>
      </c>
      <c r="G2852" s="197" t="s">
        <v>1033</v>
      </c>
      <c r="H2852" s="215"/>
    </row>
    <row r="2853" customFormat="false" ht="15" hidden="false" customHeight="false" outlineLevel="0" collapsed="false">
      <c r="A2853" s="253" t="s">
        <v>1034</v>
      </c>
      <c r="B2853" s="254" t="s">
        <v>992</v>
      </c>
      <c r="C2853" s="189" t="s">
        <v>993</v>
      </c>
      <c r="D2853" s="233" t="s">
        <v>7</v>
      </c>
      <c r="E2853" s="260" t="n">
        <v>1</v>
      </c>
      <c r="F2853" s="261" t="n">
        <v>108.28</v>
      </c>
      <c r="G2853" s="261" t="n">
        <v>108.28</v>
      </c>
      <c r="H2853" s="215"/>
    </row>
    <row r="2854" customFormat="false" ht="15" hidden="false" customHeight="false" outlineLevel="0" collapsed="false">
      <c r="A2854" s="257" t="s">
        <v>1040</v>
      </c>
      <c r="B2854" s="255" t="n">
        <v>88316</v>
      </c>
      <c r="C2854" s="257" t="s">
        <v>1249</v>
      </c>
      <c r="D2854" s="235" t="s">
        <v>25</v>
      </c>
      <c r="E2854" s="262" t="n">
        <v>0.1</v>
      </c>
      <c r="F2854" s="263" t="n">
        <v>16.21</v>
      </c>
      <c r="G2854" s="263" t="n">
        <v>1.62</v>
      </c>
      <c r="H2854" s="215"/>
    </row>
    <row r="2855" customFormat="false" ht="15" hidden="false" customHeight="false" outlineLevel="0" collapsed="false">
      <c r="A2855" s="258" t="s">
        <v>1043</v>
      </c>
      <c r="B2855" s="259" t="n">
        <v>34723</v>
      </c>
      <c r="C2855" s="258" t="s">
        <v>3052</v>
      </c>
      <c r="D2855" s="237" t="s">
        <v>1100</v>
      </c>
      <c r="E2855" s="264" t="n">
        <v>0.0962</v>
      </c>
      <c r="F2855" s="265" t="n">
        <v>1108.81</v>
      </c>
      <c r="G2855" s="265" t="n">
        <v>106.66</v>
      </c>
      <c r="H2855" s="215"/>
    </row>
    <row r="2856" customFormat="false" ht="15" hidden="false" customHeight="false" outlineLevel="0" collapsed="false">
      <c r="A2856" s="193"/>
      <c r="B2856" s="194"/>
      <c r="C2856" s="193"/>
      <c r="D2856" s="193"/>
      <c r="E2856" s="195"/>
      <c r="F2856" s="196"/>
      <c r="G2856" s="196"/>
    </row>
    <row r="2857" customFormat="false" ht="15" hidden="false" customHeight="false" outlineLevel="0" collapsed="false">
      <c r="A2857" s="183" t="s">
        <v>3056</v>
      </c>
      <c r="B2857" s="184" t="s">
        <v>1028</v>
      </c>
      <c r="C2857" s="183" t="s">
        <v>1029</v>
      </c>
      <c r="D2857" s="184" t="s">
        <v>1030</v>
      </c>
      <c r="E2857" s="185" t="s">
        <v>1031</v>
      </c>
      <c r="F2857" s="197" t="s">
        <v>1032</v>
      </c>
      <c r="G2857" s="197" t="s">
        <v>1033</v>
      </c>
    </row>
    <row r="2858" customFormat="false" ht="15" hidden="false" customHeight="false" outlineLevel="0" collapsed="false">
      <c r="A2858" s="189" t="s">
        <v>1034</v>
      </c>
      <c r="B2858" s="190" t="s">
        <v>3057</v>
      </c>
      <c r="C2858" s="189" t="s">
        <v>3058</v>
      </c>
      <c r="D2858" s="190" t="s">
        <v>152</v>
      </c>
      <c r="E2858" s="191" t="n">
        <v>1</v>
      </c>
      <c r="F2858" s="192" t="n">
        <v>89.42</v>
      </c>
      <c r="G2858" s="192" t="n">
        <v>89.42</v>
      </c>
    </row>
    <row r="2859" customFormat="false" ht="15" hidden="false" customHeight="false" outlineLevel="0" collapsed="false">
      <c r="A2859" s="198" t="s">
        <v>1040</v>
      </c>
      <c r="B2859" s="199" t="s">
        <v>1917</v>
      </c>
      <c r="C2859" s="198" t="s">
        <v>1918</v>
      </c>
      <c r="D2859" s="199" t="s">
        <v>25</v>
      </c>
      <c r="E2859" s="200" t="n">
        <v>0.196</v>
      </c>
      <c r="F2859" s="201" t="n">
        <v>17.45</v>
      </c>
      <c r="G2859" s="201" t="n">
        <v>3.42</v>
      </c>
    </row>
    <row r="2860" customFormat="false" ht="15" hidden="false" customHeight="false" outlineLevel="0" collapsed="false">
      <c r="A2860" s="198" t="s">
        <v>1040</v>
      </c>
      <c r="B2860" s="199" t="s">
        <v>1812</v>
      </c>
      <c r="C2860" s="198" t="s">
        <v>1813</v>
      </c>
      <c r="D2860" s="199" t="s">
        <v>25</v>
      </c>
      <c r="E2860" s="200" t="n">
        <v>0.196</v>
      </c>
      <c r="F2860" s="201" t="n">
        <v>23.06</v>
      </c>
      <c r="G2860" s="201" t="n">
        <v>4.51</v>
      </c>
    </row>
    <row r="2861" customFormat="false" ht="15" hidden="false" customHeight="false" outlineLevel="0" collapsed="false">
      <c r="A2861" s="198" t="s">
        <v>1040</v>
      </c>
      <c r="B2861" s="199" t="s">
        <v>1946</v>
      </c>
      <c r="C2861" s="198" t="s">
        <v>1947</v>
      </c>
      <c r="D2861" s="199" t="s">
        <v>25</v>
      </c>
      <c r="E2861" s="200" t="n">
        <v>0.196</v>
      </c>
      <c r="F2861" s="201" t="n">
        <v>21.76</v>
      </c>
      <c r="G2861" s="201" t="n">
        <v>4.26</v>
      </c>
    </row>
    <row r="2862" customFormat="false" ht="15" hidden="false" customHeight="false" outlineLevel="0" collapsed="false">
      <c r="A2862" s="202" t="s">
        <v>1043</v>
      </c>
      <c r="B2862" s="203" t="s">
        <v>3059</v>
      </c>
      <c r="C2862" s="202" t="s">
        <v>3060</v>
      </c>
      <c r="D2862" s="203" t="s">
        <v>152</v>
      </c>
      <c r="E2862" s="204" t="n">
        <v>1.039</v>
      </c>
      <c r="F2862" s="205" t="n">
        <v>74.34</v>
      </c>
      <c r="G2862" s="205" t="n">
        <v>77.23</v>
      </c>
    </row>
    <row r="2863" customFormat="false" ht="15" hidden="false" customHeight="false" outlineLevel="0" collapsed="false">
      <c r="A2863" s="193"/>
      <c r="B2863" s="194"/>
      <c r="C2863" s="193"/>
      <c r="D2863" s="193"/>
      <c r="E2863" s="195"/>
      <c r="F2863" s="196"/>
      <c r="G2863" s="196"/>
    </row>
    <row r="2864" customFormat="false" ht="15" hidden="false" customHeight="false" outlineLevel="0" collapsed="false">
      <c r="A2864" s="183" t="s">
        <v>991</v>
      </c>
      <c r="B2864" s="184" t="s">
        <v>1028</v>
      </c>
      <c r="C2864" s="183" t="s">
        <v>1029</v>
      </c>
      <c r="D2864" s="184" t="s">
        <v>1030</v>
      </c>
      <c r="E2864" s="185" t="s">
        <v>1031</v>
      </c>
      <c r="F2864" s="197" t="s">
        <v>1032</v>
      </c>
      <c r="G2864" s="197" t="s">
        <v>1033</v>
      </c>
    </row>
    <row r="2865" customFormat="false" ht="19.5" hidden="false" customHeight="true" outlineLevel="0" collapsed="false">
      <c r="A2865" s="253" t="s">
        <v>1034</v>
      </c>
      <c r="B2865" s="254" t="s">
        <v>992</v>
      </c>
      <c r="C2865" s="189" t="s">
        <v>993</v>
      </c>
      <c r="D2865" s="233" t="s">
        <v>7</v>
      </c>
      <c r="E2865" s="219" t="n">
        <v>1</v>
      </c>
      <c r="F2865" s="220" t="n">
        <v>80.34</v>
      </c>
      <c r="G2865" s="220" t="n">
        <v>80.34</v>
      </c>
      <c r="H2865" s="215"/>
    </row>
    <row r="2866" customFormat="false" ht="15" hidden="false" customHeight="false" outlineLevel="0" collapsed="false">
      <c r="A2866" s="257" t="s">
        <v>1040</v>
      </c>
      <c r="B2866" s="255" t="n">
        <v>88316</v>
      </c>
      <c r="C2866" s="257" t="s">
        <v>1249</v>
      </c>
      <c r="D2866" s="235" t="s">
        <v>25</v>
      </c>
      <c r="E2866" s="224" t="n">
        <v>0.1</v>
      </c>
      <c r="F2866" s="225" t="n">
        <v>16.21</v>
      </c>
      <c r="G2866" s="225" t="n">
        <v>1.62</v>
      </c>
    </row>
    <row r="2867" customFormat="false" ht="15" hidden="false" customHeight="false" outlineLevel="0" collapsed="false">
      <c r="A2867" s="258" t="s">
        <v>1043</v>
      </c>
      <c r="B2867" s="259" t="n">
        <v>34723</v>
      </c>
      <c r="C2867" s="258" t="s">
        <v>3052</v>
      </c>
      <c r="D2867" s="237" t="s">
        <v>1100</v>
      </c>
      <c r="E2867" s="229" t="n">
        <v>0.071</v>
      </c>
      <c r="F2867" s="230" t="n">
        <v>1108.81</v>
      </c>
      <c r="G2867" s="230" t="n">
        <v>78.72</v>
      </c>
    </row>
    <row r="2868" customFormat="false" ht="15" hidden="false" customHeight="false" outlineLevel="0" collapsed="false">
      <c r="A2868" s="245"/>
      <c r="B2868" s="266"/>
      <c r="C2868" s="245"/>
      <c r="D2868" s="245"/>
      <c r="E2868" s="246"/>
      <c r="F2868" s="267"/>
      <c r="G2868" s="267"/>
    </row>
    <row r="2869" customFormat="false" ht="15" hidden="false" customHeight="false" outlineLevel="0" collapsed="false">
      <c r="A2869" s="268" t="s">
        <v>3061</v>
      </c>
      <c r="B2869" s="269" t="s">
        <v>1028</v>
      </c>
      <c r="C2869" s="268" t="s">
        <v>1029</v>
      </c>
      <c r="D2869" s="269" t="s">
        <v>1030</v>
      </c>
      <c r="E2869" s="270" t="s">
        <v>1031</v>
      </c>
      <c r="F2869" s="271" t="s">
        <v>1032</v>
      </c>
      <c r="G2869" s="271" t="s">
        <v>1033</v>
      </c>
    </row>
    <row r="2870" customFormat="false" ht="15" hidden="false" customHeight="false" outlineLevel="0" collapsed="false">
      <c r="A2870" s="189" t="s">
        <v>1034</v>
      </c>
      <c r="B2870" s="190" t="s">
        <v>3062</v>
      </c>
      <c r="C2870" s="189" t="s">
        <v>3063</v>
      </c>
      <c r="D2870" s="190" t="s">
        <v>1100</v>
      </c>
      <c r="E2870" s="191" t="n">
        <v>1</v>
      </c>
      <c r="F2870" s="192" t="n">
        <v>5.85</v>
      </c>
      <c r="G2870" s="192" t="n">
        <v>5.85</v>
      </c>
    </row>
    <row r="2871" customFormat="false" ht="15" hidden="false" customHeight="false" outlineLevel="0" collapsed="false">
      <c r="A2871" s="198" t="s">
        <v>1040</v>
      </c>
      <c r="B2871" s="199" t="s">
        <v>1248</v>
      </c>
      <c r="C2871" s="198" t="s">
        <v>1249</v>
      </c>
      <c r="D2871" s="199" t="s">
        <v>1192</v>
      </c>
      <c r="E2871" s="200" t="n">
        <v>0.3125</v>
      </c>
      <c r="F2871" s="201" t="n">
        <v>16.28</v>
      </c>
      <c r="G2871" s="201" t="n">
        <v>5.08</v>
      </c>
    </row>
    <row r="2872" customFormat="false" ht="15" hidden="false" customHeight="false" outlineLevel="0" collapsed="false">
      <c r="A2872" s="202" t="s">
        <v>1043</v>
      </c>
      <c r="B2872" s="203" t="s">
        <v>3064</v>
      </c>
      <c r="C2872" s="202" t="s">
        <v>3065</v>
      </c>
      <c r="D2872" s="203" t="s">
        <v>1456</v>
      </c>
      <c r="E2872" s="204" t="n">
        <v>0.05</v>
      </c>
      <c r="F2872" s="205" t="n">
        <v>19.44</v>
      </c>
      <c r="G2872" s="205" t="n">
        <v>0.15</v>
      </c>
    </row>
    <row r="2873" customFormat="false" ht="15" hidden="false" customHeight="false" outlineLevel="0" collapsed="false">
      <c r="A2873" s="202" t="s">
        <v>1043</v>
      </c>
      <c r="B2873" s="203" t="s">
        <v>3066</v>
      </c>
      <c r="C2873" s="202" t="s">
        <v>3067</v>
      </c>
      <c r="D2873" s="203" t="s">
        <v>1456</v>
      </c>
      <c r="E2873" s="204" t="n">
        <v>0.02</v>
      </c>
      <c r="F2873" s="205" t="n">
        <v>8.65</v>
      </c>
      <c r="G2873" s="205" t="n">
        <v>0.43</v>
      </c>
    </row>
    <row r="2874" customFormat="false" ht="15" hidden="false" customHeight="false" outlineLevel="0" collapsed="false">
      <c r="A2874" s="202" t="s">
        <v>1043</v>
      </c>
      <c r="B2874" s="203" t="s">
        <v>2658</v>
      </c>
      <c r="C2874" s="202" t="s">
        <v>2659</v>
      </c>
      <c r="D2874" s="203" t="s">
        <v>1260</v>
      </c>
      <c r="E2874" s="204" t="n">
        <v>0.008</v>
      </c>
      <c r="F2874" s="205" t="n">
        <v>2.96</v>
      </c>
      <c r="G2874" s="205" t="n">
        <v>0.05</v>
      </c>
    </row>
    <row r="2875" customFormat="false" ht="15" hidden="false" customHeight="false" outlineLevel="0" collapsed="false">
      <c r="A2875" s="202" t="s">
        <v>1043</v>
      </c>
      <c r="B2875" s="203" t="s">
        <v>1454</v>
      </c>
      <c r="C2875" s="202" t="s">
        <v>1455</v>
      </c>
      <c r="D2875" s="203" t="s">
        <v>1456</v>
      </c>
      <c r="E2875" s="204" t="n">
        <v>0.0119047</v>
      </c>
      <c r="F2875" s="205" t="n">
        <v>12.3</v>
      </c>
      <c r="G2875" s="205" t="n">
        <v>0.14</v>
      </c>
    </row>
    <row r="2876" customFormat="false" ht="15" hidden="false" customHeight="false" outlineLevel="0" collapsed="false">
      <c r="A2876" s="193"/>
      <c r="B2876" s="194"/>
      <c r="C2876" s="193"/>
      <c r="D2876" s="193"/>
      <c r="E2876" s="195"/>
      <c r="F2876" s="196"/>
      <c r="G2876" s="196"/>
    </row>
    <row r="2877" customFormat="false" ht="15" hidden="false" customHeight="false" outlineLevel="0" collapsed="false">
      <c r="A2877" s="183" t="s">
        <v>3068</v>
      </c>
      <c r="B2877" s="184" t="s">
        <v>1028</v>
      </c>
      <c r="C2877" s="183" t="s">
        <v>1029</v>
      </c>
      <c r="D2877" s="184" t="s">
        <v>1030</v>
      </c>
      <c r="E2877" s="185" t="s">
        <v>1031</v>
      </c>
      <c r="F2877" s="197" t="s">
        <v>1032</v>
      </c>
      <c r="G2877" s="197" t="s">
        <v>1033</v>
      </c>
    </row>
    <row r="2878" customFormat="false" ht="15" hidden="false" customHeight="false" outlineLevel="0" collapsed="false">
      <c r="A2878" s="189" t="s">
        <v>1034</v>
      </c>
      <c r="B2878" s="190" t="s">
        <v>3069</v>
      </c>
      <c r="C2878" s="189" t="s">
        <v>1001</v>
      </c>
      <c r="D2878" s="190" t="s">
        <v>1202</v>
      </c>
      <c r="E2878" s="191" t="n">
        <v>1</v>
      </c>
      <c r="F2878" s="192" t="n">
        <v>635.24</v>
      </c>
      <c r="G2878" s="192" t="n">
        <v>635.24</v>
      </c>
    </row>
    <row r="2879" customFormat="false" ht="15" hidden="false" customHeight="false" outlineLevel="0" collapsed="false">
      <c r="A2879" s="198" t="s">
        <v>1040</v>
      </c>
      <c r="B2879" s="199" t="s">
        <v>3070</v>
      </c>
      <c r="C2879" s="198" t="s">
        <v>3071</v>
      </c>
      <c r="D2879" s="199" t="s">
        <v>7</v>
      </c>
      <c r="E2879" s="200" t="n">
        <v>4</v>
      </c>
      <c r="F2879" s="201" t="n">
        <v>3.85</v>
      </c>
      <c r="G2879" s="201" t="n">
        <v>15.4</v>
      </c>
    </row>
    <row r="2880" customFormat="false" ht="15" hidden="false" customHeight="false" outlineLevel="0" collapsed="false">
      <c r="A2880" s="198" t="s">
        <v>1040</v>
      </c>
      <c r="B2880" s="199" t="s">
        <v>1279</v>
      </c>
      <c r="C2880" s="198" t="s">
        <v>1273</v>
      </c>
      <c r="D2880" s="199" t="s">
        <v>1192</v>
      </c>
      <c r="E2880" s="200" t="n">
        <v>1</v>
      </c>
      <c r="F2880" s="201" t="n">
        <v>22.45</v>
      </c>
      <c r="G2880" s="201" t="n">
        <v>22.45</v>
      </c>
    </row>
    <row r="2881" customFormat="false" ht="15" hidden="false" customHeight="false" outlineLevel="0" collapsed="false">
      <c r="A2881" s="198" t="s">
        <v>1040</v>
      </c>
      <c r="B2881" s="199" t="s">
        <v>1248</v>
      </c>
      <c r="C2881" s="198" t="s">
        <v>1249</v>
      </c>
      <c r="D2881" s="199" t="s">
        <v>1192</v>
      </c>
      <c r="E2881" s="200" t="n">
        <v>1</v>
      </c>
      <c r="F2881" s="201" t="n">
        <v>16.28</v>
      </c>
      <c r="G2881" s="201" t="n">
        <v>16.28</v>
      </c>
    </row>
    <row r="2882" customFormat="false" ht="15" hidden="false" customHeight="false" outlineLevel="0" collapsed="false">
      <c r="A2882" s="202" t="s">
        <v>1043</v>
      </c>
      <c r="B2882" s="203" t="s">
        <v>3072</v>
      </c>
      <c r="C2882" s="202" t="s">
        <v>3073</v>
      </c>
      <c r="D2882" s="203" t="s">
        <v>1202</v>
      </c>
      <c r="E2882" s="204" t="n">
        <v>1</v>
      </c>
      <c r="F2882" s="205" t="n">
        <v>581.11</v>
      </c>
      <c r="G2882" s="205" t="n">
        <v>581.11</v>
      </c>
    </row>
    <row r="2883" customFormat="false" ht="15" hidden="false" customHeight="false" outlineLevel="0" collapsed="false">
      <c r="A2883" s="193"/>
      <c r="B2883" s="194"/>
      <c r="C2883" s="193"/>
      <c r="D2883" s="193"/>
      <c r="E2883" s="195"/>
      <c r="F2883" s="196"/>
      <c r="G2883" s="196"/>
    </row>
    <row r="2884" customFormat="false" ht="15" hidden="false" customHeight="false" outlineLevel="0" collapsed="false">
      <c r="A2884" s="183" t="s">
        <v>3074</v>
      </c>
      <c r="B2884" s="184" t="s">
        <v>1028</v>
      </c>
      <c r="C2884" s="183" t="s">
        <v>1029</v>
      </c>
      <c r="D2884" s="184" t="s">
        <v>1030</v>
      </c>
      <c r="E2884" s="185" t="s">
        <v>1031</v>
      </c>
      <c r="F2884" s="197" t="s">
        <v>1032</v>
      </c>
      <c r="G2884" s="197" t="s">
        <v>1033</v>
      </c>
    </row>
    <row r="2885" customFormat="false" ht="15" hidden="false" customHeight="false" outlineLevel="0" collapsed="false">
      <c r="A2885" s="189" t="s">
        <v>1034</v>
      </c>
      <c r="B2885" s="190" t="s">
        <v>3075</v>
      </c>
      <c r="C2885" s="189" t="s">
        <v>1004</v>
      </c>
      <c r="D2885" s="190" t="s">
        <v>3076</v>
      </c>
      <c r="E2885" s="191" t="n">
        <v>1</v>
      </c>
      <c r="F2885" s="192" t="n">
        <v>17.74</v>
      </c>
      <c r="G2885" s="192" t="n">
        <v>17.74</v>
      </c>
    </row>
    <row r="2886" customFormat="false" ht="15" hidden="false" customHeight="false" outlineLevel="0" collapsed="false">
      <c r="A2886" s="198" t="s">
        <v>1040</v>
      </c>
      <c r="B2886" s="199" t="s">
        <v>1603</v>
      </c>
      <c r="C2886" s="198" t="s">
        <v>1604</v>
      </c>
      <c r="D2886" s="199" t="s">
        <v>25</v>
      </c>
      <c r="E2886" s="200" t="n">
        <v>0.08</v>
      </c>
      <c r="F2886" s="201" t="n">
        <v>18.64</v>
      </c>
      <c r="G2886" s="201" t="n">
        <v>1.49</v>
      </c>
    </row>
    <row r="2887" customFormat="false" ht="15" hidden="false" customHeight="false" outlineLevel="0" collapsed="false">
      <c r="A2887" s="198" t="s">
        <v>1040</v>
      </c>
      <c r="B2887" s="199" t="s">
        <v>1274</v>
      </c>
      <c r="C2887" s="198" t="s">
        <v>1249</v>
      </c>
      <c r="D2887" s="199" t="s">
        <v>25</v>
      </c>
      <c r="E2887" s="200" t="n">
        <v>0.16</v>
      </c>
      <c r="F2887" s="201" t="n">
        <v>16.21</v>
      </c>
      <c r="G2887" s="201" t="n">
        <v>2.59</v>
      </c>
    </row>
    <row r="2888" customFormat="false" ht="15" hidden="false" customHeight="false" outlineLevel="0" collapsed="false">
      <c r="A2888" s="198" t="s">
        <v>1040</v>
      </c>
      <c r="B2888" s="199" t="s">
        <v>3077</v>
      </c>
      <c r="C2888" s="198" t="s">
        <v>3078</v>
      </c>
      <c r="D2888" s="199" t="s">
        <v>108</v>
      </c>
      <c r="E2888" s="200" t="n">
        <v>1.03</v>
      </c>
      <c r="F2888" s="201" t="n">
        <v>6.66</v>
      </c>
      <c r="G2888" s="201" t="n">
        <v>6.85</v>
      </c>
    </row>
    <row r="2889" customFormat="false" ht="15" hidden="false" customHeight="false" outlineLevel="0" collapsed="false">
      <c r="A2889" s="198" t="s">
        <v>1040</v>
      </c>
      <c r="B2889" s="199" t="s">
        <v>3079</v>
      </c>
      <c r="C2889" s="198" t="s">
        <v>3080</v>
      </c>
      <c r="D2889" s="199" t="s">
        <v>1100</v>
      </c>
      <c r="E2889" s="200" t="n">
        <v>1</v>
      </c>
      <c r="F2889" s="201" t="n">
        <v>6.81</v>
      </c>
      <c r="G2889" s="201" t="n">
        <v>6.81</v>
      </c>
    </row>
    <row r="2890" customFormat="false" ht="15" hidden="false" customHeight="false" outlineLevel="0" collapsed="false">
      <c r="A2890" s="193"/>
      <c r="B2890" s="194"/>
      <c r="C2890" s="193"/>
      <c r="D2890" s="193"/>
      <c r="E2890" s="195"/>
      <c r="F2890" s="196"/>
      <c r="G2890" s="196"/>
    </row>
    <row r="2891" customFormat="false" ht="15" hidden="false" customHeight="false" outlineLevel="0" collapsed="false">
      <c r="A2891" s="183" t="s">
        <v>3081</v>
      </c>
      <c r="B2891" s="184" t="s">
        <v>1028</v>
      </c>
      <c r="C2891" s="183" t="s">
        <v>1029</v>
      </c>
      <c r="D2891" s="184" t="s">
        <v>1030</v>
      </c>
      <c r="E2891" s="185" t="s">
        <v>1031</v>
      </c>
      <c r="F2891" s="197" t="s">
        <v>1032</v>
      </c>
      <c r="G2891" s="197" t="s">
        <v>1033</v>
      </c>
    </row>
    <row r="2892" customFormat="false" ht="15" hidden="false" customHeight="false" outlineLevel="0" collapsed="false">
      <c r="A2892" s="189" t="s">
        <v>1034</v>
      </c>
      <c r="B2892" s="190" t="s">
        <v>1007</v>
      </c>
      <c r="C2892" s="189" t="s">
        <v>3082</v>
      </c>
      <c r="D2892" s="190" t="s">
        <v>1147</v>
      </c>
      <c r="E2892" s="191" t="n">
        <v>1</v>
      </c>
      <c r="F2892" s="192" t="n">
        <v>8.25</v>
      </c>
      <c r="G2892" s="192" t="n">
        <v>8.25</v>
      </c>
    </row>
    <row r="2893" customFormat="false" ht="15" hidden="false" customHeight="false" outlineLevel="0" collapsed="false">
      <c r="A2893" s="198" t="s">
        <v>1040</v>
      </c>
      <c r="B2893" s="199" t="s">
        <v>3083</v>
      </c>
      <c r="C2893" s="198" t="s">
        <v>3084</v>
      </c>
      <c r="D2893" s="199" t="s">
        <v>1220</v>
      </c>
      <c r="E2893" s="200" t="n">
        <v>0.0083</v>
      </c>
      <c r="F2893" s="201" t="n">
        <v>253.21</v>
      </c>
      <c r="G2893" s="201" t="n">
        <v>5.01</v>
      </c>
    </row>
    <row r="2894" customFormat="false" ht="15" hidden="false" customHeight="false" outlineLevel="0" collapsed="false">
      <c r="A2894" s="198" t="s">
        <v>1040</v>
      </c>
      <c r="B2894" s="199" t="s">
        <v>3085</v>
      </c>
      <c r="C2894" s="198" t="s">
        <v>3086</v>
      </c>
      <c r="D2894" s="199" t="s">
        <v>1220</v>
      </c>
      <c r="E2894" s="200" t="n">
        <v>0.0198</v>
      </c>
      <c r="F2894" s="201" t="n">
        <v>77.34</v>
      </c>
      <c r="G2894" s="201" t="n">
        <v>0.81</v>
      </c>
    </row>
    <row r="2895" customFormat="false" ht="15" hidden="false" customHeight="false" outlineLevel="0" collapsed="false">
      <c r="A2895" s="198" t="s">
        <v>1040</v>
      </c>
      <c r="B2895" s="199" t="s">
        <v>3087</v>
      </c>
      <c r="C2895" s="198" t="s">
        <v>3088</v>
      </c>
      <c r="D2895" s="199" t="s">
        <v>1223</v>
      </c>
      <c r="E2895" s="200" t="n">
        <v>0.0105</v>
      </c>
      <c r="F2895" s="201" t="n">
        <v>49.84</v>
      </c>
      <c r="G2895" s="201" t="n">
        <v>0.68</v>
      </c>
    </row>
    <row r="2896" customFormat="false" ht="15" hidden="false" customHeight="false" outlineLevel="0" collapsed="false">
      <c r="A2896" s="198" t="s">
        <v>1040</v>
      </c>
      <c r="B2896" s="199" t="s">
        <v>3089</v>
      </c>
      <c r="C2896" s="198" t="s">
        <v>3090</v>
      </c>
      <c r="D2896" s="199" t="s">
        <v>1223</v>
      </c>
      <c r="E2896" s="200" t="n">
        <v>0.0138</v>
      </c>
      <c r="F2896" s="201" t="n">
        <v>211.26</v>
      </c>
      <c r="G2896" s="201" t="n">
        <v>1.75</v>
      </c>
    </row>
    <row r="2897" customFormat="false" ht="15" hidden="false" customHeight="false" outlineLevel="0" collapsed="false">
      <c r="A2897" s="193"/>
      <c r="B2897" s="194"/>
      <c r="C2897" s="193"/>
      <c r="D2897" s="193"/>
      <c r="E2897" s="195"/>
      <c r="F2897" s="196"/>
      <c r="G2897" s="196"/>
    </row>
    <row r="2898" customFormat="false" ht="15" hidden="false" customHeight="false" outlineLevel="0" collapsed="false">
      <c r="A2898" s="183" t="s">
        <v>3091</v>
      </c>
      <c r="B2898" s="184" t="s">
        <v>1028</v>
      </c>
      <c r="C2898" s="183" t="s">
        <v>1029</v>
      </c>
      <c r="D2898" s="184" t="s">
        <v>1030</v>
      </c>
      <c r="E2898" s="185" t="s">
        <v>1031</v>
      </c>
      <c r="F2898" s="197" t="s">
        <v>1032</v>
      </c>
      <c r="G2898" s="197" t="s">
        <v>1033</v>
      </c>
    </row>
    <row r="2899" customFormat="false" ht="15" hidden="false" customHeight="false" outlineLevel="0" collapsed="false">
      <c r="A2899" s="189" t="s">
        <v>1034</v>
      </c>
      <c r="B2899" s="190" t="s">
        <v>1010</v>
      </c>
      <c r="C2899" s="189" t="s">
        <v>1011</v>
      </c>
      <c r="D2899" s="190" t="s">
        <v>1147</v>
      </c>
      <c r="E2899" s="191" t="n">
        <v>1</v>
      </c>
      <c r="F2899" s="192" t="n">
        <v>31.32</v>
      </c>
      <c r="G2899" s="192" t="n">
        <v>31.32</v>
      </c>
    </row>
    <row r="2900" customFormat="false" ht="15" hidden="false" customHeight="false" outlineLevel="0" collapsed="false">
      <c r="A2900" s="202" t="s">
        <v>1043</v>
      </c>
      <c r="B2900" s="203" t="s">
        <v>3092</v>
      </c>
      <c r="C2900" s="202" t="s">
        <v>3093</v>
      </c>
      <c r="D2900" s="203" t="s">
        <v>1199</v>
      </c>
      <c r="E2900" s="204" t="n">
        <v>0.2</v>
      </c>
      <c r="F2900" s="205" t="n">
        <v>156.62</v>
      </c>
      <c r="G2900" s="205" t="n">
        <v>31.32</v>
      </c>
    </row>
    <row r="2901" customFormat="false" ht="15" hidden="false" customHeight="false" outlineLevel="0" collapsed="false">
      <c r="A2901" s="193"/>
      <c r="B2901" s="194"/>
      <c r="C2901" s="193"/>
      <c r="D2901" s="193"/>
      <c r="E2901" s="195"/>
      <c r="F2901" s="196"/>
      <c r="G2901" s="196"/>
    </row>
    <row r="2902" customFormat="false" ht="15" hidden="false" customHeight="false" outlineLevel="0" collapsed="false">
      <c r="A2902" s="183" t="s">
        <v>3094</v>
      </c>
      <c r="B2902" s="184" t="s">
        <v>1028</v>
      </c>
      <c r="C2902" s="183" t="s">
        <v>1029</v>
      </c>
      <c r="D2902" s="184" t="s">
        <v>1030</v>
      </c>
      <c r="E2902" s="185" t="s">
        <v>1031</v>
      </c>
      <c r="F2902" s="197" t="s">
        <v>1032</v>
      </c>
      <c r="G2902" s="197" t="s">
        <v>1033</v>
      </c>
    </row>
    <row r="2903" customFormat="false" ht="15" hidden="false" customHeight="false" outlineLevel="0" collapsed="false">
      <c r="A2903" s="189" t="s">
        <v>1034</v>
      </c>
      <c r="B2903" s="190" t="s">
        <v>3095</v>
      </c>
      <c r="C2903" s="189" t="s">
        <v>1016</v>
      </c>
      <c r="D2903" s="190" t="s">
        <v>39</v>
      </c>
      <c r="E2903" s="191" t="n">
        <v>1</v>
      </c>
      <c r="F2903" s="192" t="n">
        <f aca="false">G2903</f>
        <v>1808.7</v>
      </c>
      <c r="G2903" s="192" t="n">
        <f aca="false">SUM(G2904:G2907)</f>
        <v>1808.7</v>
      </c>
      <c r="H2903" s="272"/>
    </row>
    <row r="2904" customFormat="false" ht="15" hidden="false" customHeight="false" outlineLevel="0" collapsed="false">
      <c r="A2904" s="198" t="s">
        <v>1040</v>
      </c>
      <c r="B2904" s="199" t="s">
        <v>1272</v>
      </c>
      <c r="C2904" s="198" t="s">
        <v>1273</v>
      </c>
      <c r="D2904" s="199" t="s">
        <v>25</v>
      </c>
      <c r="E2904" s="200" t="n">
        <v>1</v>
      </c>
      <c r="F2904" s="201" t="n">
        <v>22.37</v>
      </c>
      <c r="G2904" s="201" t="n">
        <f aca="false">E2904*F2904</f>
        <v>22.37</v>
      </c>
    </row>
    <row r="2905" customFormat="false" ht="15" hidden="false" customHeight="false" outlineLevel="0" collapsed="false">
      <c r="A2905" s="198" t="s">
        <v>1040</v>
      </c>
      <c r="B2905" s="199" t="s">
        <v>1274</v>
      </c>
      <c r="C2905" s="198" t="s">
        <v>1249</v>
      </c>
      <c r="D2905" s="199" t="s">
        <v>25</v>
      </c>
      <c r="E2905" s="200" t="n">
        <v>1</v>
      </c>
      <c r="F2905" s="201" t="n">
        <v>16.21</v>
      </c>
      <c r="G2905" s="201" t="n">
        <f aca="false">E2905*F2905</f>
        <v>16.21</v>
      </c>
    </row>
    <row r="2906" customFormat="false" ht="15" hidden="false" customHeight="false" outlineLevel="0" collapsed="false">
      <c r="A2906" s="202" t="s">
        <v>1043</v>
      </c>
      <c r="B2906" s="203" t="s">
        <v>1921</v>
      </c>
      <c r="C2906" s="202" t="s">
        <v>1922</v>
      </c>
      <c r="D2906" s="203" t="s">
        <v>7</v>
      </c>
      <c r="E2906" s="204" t="n">
        <v>4</v>
      </c>
      <c r="F2906" s="205" t="n">
        <v>0.78</v>
      </c>
      <c r="G2906" s="205" t="n">
        <f aca="false">E2906*F2906</f>
        <v>3.12</v>
      </c>
    </row>
    <row r="2907" customFormat="false" ht="15" hidden="false" customHeight="false" outlineLevel="0" collapsed="false">
      <c r="A2907" s="202" t="s">
        <v>1043</v>
      </c>
      <c r="B2907" s="203" t="s">
        <v>3096</v>
      </c>
      <c r="C2907" s="202" t="s">
        <v>3097</v>
      </c>
      <c r="D2907" s="203" t="s">
        <v>39</v>
      </c>
      <c r="E2907" s="204" t="n">
        <v>1</v>
      </c>
      <c r="F2907" s="205" t="n">
        <f aca="false">'Pesquisa de Mercado'!E29</f>
        <v>1767</v>
      </c>
      <c r="G2907" s="205" t="n">
        <f aca="false">E2907*F2907</f>
        <v>1767</v>
      </c>
      <c r="I2907" s="273" t="s">
        <v>3098</v>
      </c>
      <c r="J2907" s="208" t="n">
        <v>1764</v>
      </c>
    </row>
    <row r="2908" customFormat="false" ht="15" hidden="false" customHeight="false" outlineLevel="0" collapsed="false">
      <c r="A2908" s="193"/>
      <c r="B2908" s="194"/>
      <c r="C2908" s="193"/>
      <c r="D2908" s="193"/>
      <c r="E2908" s="195"/>
      <c r="F2908" s="196"/>
      <c r="G2908" s="196"/>
    </row>
    <row r="2909" customFormat="false" ht="15" hidden="false" customHeight="false" outlineLevel="0" collapsed="false">
      <c r="A2909" s="274"/>
      <c r="B2909" s="275"/>
      <c r="C2909" s="274"/>
      <c r="D2909" s="274"/>
      <c r="E2909" s="276"/>
      <c r="F2909" s="277"/>
      <c r="G2909" s="277"/>
    </row>
  </sheetData>
  <mergeCells count="22">
    <mergeCell ref="A1:E2"/>
    <mergeCell ref="F1:G1"/>
    <mergeCell ref="F2:G2"/>
    <mergeCell ref="D868:F868"/>
    <mergeCell ref="A1404:A1405"/>
    <mergeCell ref="B1404:B1405"/>
    <mergeCell ref="C1404:C1405"/>
    <mergeCell ref="E1404:F1404"/>
    <mergeCell ref="G1404:G1405"/>
    <mergeCell ref="A1407:C1407"/>
    <mergeCell ref="D1407:F1407"/>
    <mergeCell ref="D1408:F1408"/>
    <mergeCell ref="D1410:F1410"/>
    <mergeCell ref="D1411:F1411"/>
    <mergeCell ref="A1412:C1412"/>
    <mergeCell ref="D1412:F1412"/>
    <mergeCell ref="D1413:F1413"/>
    <mergeCell ref="D1414:F1414"/>
    <mergeCell ref="D1415:F1415"/>
    <mergeCell ref="D1416:F1416"/>
    <mergeCell ref="D1417:F1417"/>
    <mergeCell ref="D1418:F1418"/>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0000"/>
    <pageSetUpPr fitToPage="true"/>
  </sheetPr>
  <dimension ref="A1:Z2873"/>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cols>
    <col collapsed="false" hidden="false" max="1" min="1" style="0" width="9.6"/>
    <col collapsed="false" hidden="false" max="2" min="2" style="0" width="9.22790697674419"/>
    <col collapsed="false" hidden="false" max="3" min="3" style="0" width="65.0976744186047"/>
    <col collapsed="false" hidden="false" max="4" min="4" style="0" width="9.47441860465116"/>
    <col collapsed="false" hidden="false" max="5" min="5" style="0" width="7.75348837209302"/>
    <col collapsed="false" hidden="false" max="6" min="6" style="0" width="9.47441860465116"/>
    <col collapsed="false" hidden="false" max="7" min="7" style="0" width="7.75348837209302"/>
    <col collapsed="false" hidden="false" max="8" min="8" style="0" width="8.24651162790698"/>
    <col collapsed="false" hidden="false" max="26" min="9" style="0" width="7.13953488372093"/>
    <col collapsed="false" hidden="false" max="1025" min="27" style="0" width="12.9209302325581"/>
  </cols>
  <sheetData>
    <row r="1" customFormat="false" ht="15" hidden="false" customHeight="true" outlineLevel="0" collapsed="false">
      <c r="A1" s="178" t="s">
        <v>1026</v>
      </c>
      <c r="B1" s="178"/>
      <c r="C1" s="178"/>
      <c r="D1" s="178"/>
      <c r="E1" s="178"/>
      <c r="F1" s="278" t="s">
        <v>1</v>
      </c>
      <c r="G1" s="278"/>
      <c r="H1" s="180"/>
      <c r="I1" s="181"/>
      <c r="J1" s="181"/>
      <c r="K1" s="181"/>
      <c r="L1" s="181"/>
      <c r="M1" s="181"/>
      <c r="N1" s="181"/>
      <c r="O1" s="181"/>
      <c r="P1" s="181"/>
      <c r="Q1" s="181"/>
      <c r="R1" s="181"/>
      <c r="S1" s="181"/>
      <c r="T1" s="181"/>
      <c r="U1" s="181"/>
      <c r="V1" s="181"/>
      <c r="W1" s="181"/>
      <c r="X1" s="181"/>
      <c r="Y1" s="181"/>
      <c r="Z1" s="181"/>
    </row>
    <row r="2" customFormat="false" ht="15" hidden="false" customHeight="true" outlineLevel="0" collapsed="false">
      <c r="A2" s="178"/>
      <c r="B2" s="178"/>
      <c r="C2" s="178"/>
      <c r="D2" s="178"/>
      <c r="E2" s="178"/>
      <c r="F2" s="182" t="s">
        <v>3099</v>
      </c>
      <c r="G2" s="182"/>
      <c r="H2" s="181"/>
      <c r="I2" s="181"/>
      <c r="J2" s="181"/>
      <c r="K2" s="181"/>
      <c r="L2" s="181"/>
      <c r="M2" s="181"/>
      <c r="N2" s="181"/>
      <c r="O2" s="181"/>
      <c r="P2" s="181"/>
      <c r="Q2" s="181"/>
      <c r="R2" s="181"/>
      <c r="S2" s="181"/>
      <c r="T2" s="181"/>
      <c r="U2" s="181"/>
      <c r="V2" s="181"/>
      <c r="W2" s="181"/>
      <c r="X2" s="181"/>
      <c r="Y2" s="181"/>
      <c r="Z2" s="181"/>
    </row>
    <row r="3" customFormat="false" ht="15" hidden="false" customHeight="false" outlineLevel="0" collapsed="false">
      <c r="A3" s="183" t="s">
        <v>1027</v>
      </c>
      <c r="B3" s="184" t="s">
        <v>1028</v>
      </c>
      <c r="C3" s="183" t="s">
        <v>1029</v>
      </c>
      <c r="D3" s="184" t="s">
        <v>1030</v>
      </c>
      <c r="E3" s="185" t="s">
        <v>1031</v>
      </c>
      <c r="F3" s="209" t="s">
        <v>1032</v>
      </c>
      <c r="G3" s="209" t="s">
        <v>1033</v>
      </c>
      <c r="H3" s="187"/>
      <c r="I3" s="188"/>
      <c r="J3" s="188"/>
      <c r="K3" s="188"/>
      <c r="L3" s="188"/>
      <c r="M3" s="188"/>
      <c r="N3" s="188"/>
      <c r="O3" s="188"/>
      <c r="P3" s="188"/>
      <c r="Q3" s="188"/>
      <c r="R3" s="188"/>
      <c r="S3" s="188"/>
      <c r="T3" s="188"/>
      <c r="U3" s="188"/>
      <c r="V3" s="188"/>
      <c r="W3" s="188"/>
      <c r="X3" s="188"/>
      <c r="Y3" s="188"/>
      <c r="Z3" s="188"/>
    </row>
    <row r="4" customFormat="false" ht="15" hidden="false" customHeight="false" outlineLevel="0" collapsed="false">
      <c r="A4" s="189" t="s">
        <v>1034</v>
      </c>
      <c r="B4" s="190" t="s">
        <v>1035</v>
      </c>
      <c r="C4" s="189" t="s">
        <v>1036</v>
      </c>
      <c r="D4" s="190" t="s">
        <v>15</v>
      </c>
      <c r="E4" s="191" t="n">
        <v>1</v>
      </c>
      <c r="F4" s="279" t="n">
        <v>0</v>
      </c>
      <c r="G4" s="279" t="n">
        <v>0</v>
      </c>
      <c r="H4" s="187"/>
      <c r="I4" s="188"/>
      <c r="J4" s="188"/>
      <c r="K4" s="188"/>
      <c r="L4" s="188"/>
      <c r="M4" s="188"/>
      <c r="N4" s="188"/>
      <c r="O4" s="188"/>
      <c r="P4" s="188"/>
      <c r="Q4" s="188"/>
      <c r="R4" s="188"/>
      <c r="S4" s="188"/>
      <c r="T4" s="188"/>
      <c r="U4" s="188"/>
      <c r="V4" s="188"/>
      <c r="W4" s="188"/>
      <c r="X4" s="188"/>
      <c r="Y4" s="188"/>
      <c r="Z4" s="188"/>
    </row>
    <row r="5" customFormat="false" ht="15" hidden="false" customHeight="false" outlineLevel="0" collapsed="false">
      <c r="A5" s="193"/>
      <c r="B5" s="194"/>
      <c r="C5" s="193"/>
      <c r="D5" s="193"/>
      <c r="E5" s="195"/>
      <c r="F5" s="193"/>
      <c r="G5" s="193"/>
      <c r="H5" s="187"/>
      <c r="I5" s="188"/>
      <c r="J5" s="188"/>
      <c r="K5" s="188"/>
      <c r="L5" s="188"/>
      <c r="M5" s="188"/>
      <c r="N5" s="188"/>
      <c r="O5" s="188"/>
      <c r="P5" s="188"/>
      <c r="Q5" s="188"/>
      <c r="R5" s="188"/>
      <c r="S5" s="188"/>
      <c r="T5" s="188"/>
      <c r="U5" s="188"/>
      <c r="V5" s="188"/>
      <c r="W5" s="188"/>
      <c r="X5" s="188"/>
      <c r="Y5" s="188"/>
      <c r="Z5" s="188"/>
    </row>
    <row r="6" customFormat="false" ht="15" hidden="false" customHeight="false" outlineLevel="0" collapsed="false">
      <c r="A6" s="183" t="s">
        <v>1037</v>
      </c>
      <c r="B6" s="184" t="s">
        <v>1028</v>
      </c>
      <c r="C6" s="183" t="s">
        <v>1029</v>
      </c>
      <c r="D6" s="184" t="s">
        <v>1030</v>
      </c>
      <c r="E6" s="185" t="s">
        <v>1031</v>
      </c>
      <c r="F6" s="209" t="s">
        <v>1032</v>
      </c>
      <c r="G6" s="209" t="s">
        <v>1033</v>
      </c>
      <c r="H6" s="187"/>
      <c r="I6" s="188"/>
      <c r="J6" s="188"/>
      <c r="K6" s="188"/>
      <c r="L6" s="188"/>
      <c r="M6" s="188"/>
      <c r="N6" s="188"/>
      <c r="O6" s="188"/>
      <c r="P6" s="188"/>
      <c r="Q6" s="188"/>
      <c r="R6" s="188"/>
      <c r="S6" s="188"/>
      <c r="T6" s="188"/>
      <c r="U6" s="188"/>
      <c r="V6" s="188"/>
      <c r="W6" s="188"/>
      <c r="X6" s="188"/>
      <c r="Y6" s="188"/>
      <c r="Z6" s="188"/>
    </row>
    <row r="7" customFormat="false" ht="15" hidden="false" customHeight="false" outlineLevel="0" collapsed="false">
      <c r="A7" s="189" t="s">
        <v>1034</v>
      </c>
      <c r="B7" s="190" t="s">
        <v>1038</v>
      </c>
      <c r="C7" s="189" t="s">
        <v>19</v>
      </c>
      <c r="D7" s="190" t="s">
        <v>1039</v>
      </c>
      <c r="E7" s="191" t="n">
        <v>1</v>
      </c>
      <c r="F7" s="279" t="n">
        <v>3052.01</v>
      </c>
      <c r="G7" s="279" t="n">
        <v>3052.01</v>
      </c>
      <c r="H7" s="187"/>
      <c r="I7" s="188"/>
      <c r="J7" s="188"/>
      <c r="K7" s="188"/>
      <c r="L7" s="188"/>
      <c r="M7" s="188"/>
      <c r="N7" s="188"/>
      <c r="O7" s="188"/>
      <c r="P7" s="188"/>
      <c r="Q7" s="188"/>
      <c r="R7" s="188"/>
      <c r="S7" s="188"/>
      <c r="T7" s="188"/>
      <c r="U7" s="188"/>
      <c r="V7" s="188"/>
      <c r="W7" s="188"/>
      <c r="X7" s="188"/>
      <c r="Y7" s="188"/>
      <c r="Z7" s="188"/>
    </row>
    <row r="8" customFormat="false" ht="15" hidden="false" customHeight="false" outlineLevel="0" collapsed="false">
      <c r="A8" s="198" t="s">
        <v>1040</v>
      </c>
      <c r="B8" s="199" t="s">
        <v>1041</v>
      </c>
      <c r="C8" s="198" t="s">
        <v>1042</v>
      </c>
      <c r="D8" s="199" t="s">
        <v>1039</v>
      </c>
      <c r="E8" s="200" t="n">
        <v>1</v>
      </c>
      <c r="F8" s="280" t="n">
        <v>8.49</v>
      </c>
      <c r="G8" s="280" t="n">
        <v>8.49</v>
      </c>
      <c r="H8" s="187"/>
      <c r="I8" s="188"/>
      <c r="J8" s="188"/>
      <c r="K8" s="188"/>
      <c r="L8" s="188"/>
      <c r="M8" s="188"/>
      <c r="N8" s="188"/>
      <c r="O8" s="188"/>
      <c r="P8" s="188"/>
      <c r="Q8" s="188"/>
      <c r="R8" s="188"/>
      <c r="S8" s="188"/>
      <c r="T8" s="188"/>
      <c r="U8" s="188"/>
      <c r="V8" s="188"/>
      <c r="W8" s="188"/>
      <c r="X8" s="188"/>
      <c r="Y8" s="188"/>
      <c r="Z8" s="188"/>
    </row>
    <row r="9" customFormat="false" ht="15" hidden="false" customHeight="false" outlineLevel="0" collapsed="false">
      <c r="A9" s="202" t="s">
        <v>1043</v>
      </c>
      <c r="B9" s="203" t="s">
        <v>1044</v>
      </c>
      <c r="C9" s="202" t="s">
        <v>1045</v>
      </c>
      <c r="D9" s="203" t="s">
        <v>1039</v>
      </c>
      <c r="E9" s="204" t="n">
        <v>1</v>
      </c>
      <c r="F9" s="208" t="n">
        <v>2739.73</v>
      </c>
      <c r="G9" s="208" t="n">
        <v>2739.73</v>
      </c>
      <c r="H9" s="187"/>
      <c r="I9" s="188"/>
      <c r="J9" s="188"/>
      <c r="K9" s="188"/>
      <c r="L9" s="188"/>
      <c r="M9" s="188"/>
      <c r="N9" s="188"/>
      <c r="O9" s="188"/>
      <c r="P9" s="188"/>
      <c r="Q9" s="188"/>
      <c r="R9" s="188"/>
      <c r="S9" s="188"/>
      <c r="T9" s="188"/>
      <c r="U9" s="188"/>
      <c r="V9" s="188"/>
      <c r="W9" s="188"/>
      <c r="X9" s="188"/>
      <c r="Y9" s="188"/>
      <c r="Z9" s="188"/>
    </row>
    <row r="10" customFormat="false" ht="15" hidden="false" customHeight="false" outlineLevel="0" collapsed="false">
      <c r="A10" s="202" t="s">
        <v>1043</v>
      </c>
      <c r="B10" s="203" t="s">
        <v>1046</v>
      </c>
      <c r="C10" s="202" t="s">
        <v>1047</v>
      </c>
      <c r="D10" s="203" t="s">
        <v>1039</v>
      </c>
      <c r="E10" s="204" t="n">
        <v>1</v>
      </c>
      <c r="F10" s="208" t="n">
        <v>130.43</v>
      </c>
      <c r="G10" s="208" t="n">
        <v>130.43</v>
      </c>
      <c r="H10" s="187"/>
      <c r="I10" s="188"/>
      <c r="J10" s="188"/>
      <c r="K10" s="188"/>
      <c r="L10" s="188"/>
      <c r="M10" s="188"/>
      <c r="N10" s="188"/>
      <c r="O10" s="188"/>
      <c r="P10" s="188"/>
      <c r="Q10" s="188"/>
      <c r="R10" s="188"/>
      <c r="S10" s="188"/>
      <c r="T10" s="188"/>
      <c r="U10" s="188"/>
      <c r="V10" s="188"/>
      <c r="W10" s="188"/>
      <c r="X10" s="188"/>
      <c r="Y10" s="188"/>
      <c r="Z10" s="188"/>
    </row>
    <row r="11" customFormat="false" ht="15" hidden="false" customHeight="false" outlineLevel="0" collapsed="false">
      <c r="A11" s="202" t="s">
        <v>1043</v>
      </c>
      <c r="B11" s="203" t="s">
        <v>1048</v>
      </c>
      <c r="C11" s="202" t="s">
        <v>1049</v>
      </c>
      <c r="D11" s="203" t="s">
        <v>1039</v>
      </c>
      <c r="E11" s="204" t="n">
        <v>1</v>
      </c>
      <c r="F11" s="208" t="n">
        <v>152.35</v>
      </c>
      <c r="G11" s="208" t="n">
        <v>152.35</v>
      </c>
      <c r="H11" s="187"/>
      <c r="I11" s="188"/>
      <c r="J11" s="188"/>
      <c r="K11" s="188"/>
      <c r="L11" s="188"/>
      <c r="M11" s="188"/>
      <c r="N11" s="188"/>
      <c r="O11" s="188"/>
      <c r="P11" s="188"/>
      <c r="Q11" s="188"/>
      <c r="R11" s="188"/>
      <c r="S11" s="188"/>
      <c r="T11" s="188"/>
      <c r="U11" s="188"/>
      <c r="V11" s="188"/>
      <c r="W11" s="188"/>
      <c r="X11" s="188"/>
      <c r="Y11" s="188"/>
      <c r="Z11" s="188"/>
    </row>
    <row r="12" customFormat="false" ht="15" hidden="false" customHeight="false" outlineLevel="0" collapsed="false">
      <c r="A12" s="202" t="s">
        <v>1043</v>
      </c>
      <c r="B12" s="203" t="s">
        <v>1050</v>
      </c>
      <c r="C12" s="202" t="s">
        <v>1051</v>
      </c>
      <c r="D12" s="203" t="s">
        <v>1039</v>
      </c>
      <c r="E12" s="204" t="n">
        <v>1</v>
      </c>
      <c r="F12" s="208" t="n">
        <v>9.21</v>
      </c>
      <c r="G12" s="208" t="n">
        <v>9.21</v>
      </c>
      <c r="H12" s="187"/>
      <c r="I12" s="188"/>
      <c r="J12" s="188"/>
      <c r="K12" s="188"/>
      <c r="L12" s="188"/>
      <c r="M12" s="188"/>
      <c r="N12" s="188"/>
      <c r="O12" s="188"/>
      <c r="P12" s="188"/>
      <c r="Q12" s="188"/>
      <c r="R12" s="188"/>
      <c r="S12" s="188"/>
      <c r="T12" s="188"/>
      <c r="U12" s="188"/>
      <c r="V12" s="188"/>
      <c r="W12" s="188"/>
      <c r="X12" s="188"/>
      <c r="Y12" s="188"/>
      <c r="Z12" s="188"/>
    </row>
    <row r="13" customFormat="false" ht="15" hidden="false" customHeight="false" outlineLevel="0" collapsed="false">
      <c r="A13" s="202" t="s">
        <v>1043</v>
      </c>
      <c r="B13" s="203" t="s">
        <v>1052</v>
      </c>
      <c r="C13" s="202" t="s">
        <v>1053</v>
      </c>
      <c r="D13" s="203" t="s">
        <v>1039</v>
      </c>
      <c r="E13" s="204" t="n">
        <v>1</v>
      </c>
      <c r="F13" s="208" t="n">
        <v>11.8</v>
      </c>
      <c r="G13" s="208" t="n">
        <v>11.8</v>
      </c>
      <c r="H13" s="187"/>
      <c r="I13" s="188"/>
      <c r="J13" s="188"/>
      <c r="K13" s="188"/>
      <c r="L13" s="188"/>
      <c r="M13" s="188"/>
      <c r="N13" s="188"/>
      <c r="O13" s="188"/>
      <c r="P13" s="188"/>
      <c r="Q13" s="188"/>
      <c r="R13" s="188"/>
      <c r="S13" s="188"/>
      <c r="T13" s="188"/>
      <c r="U13" s="188"/>
      <c r="V13" s="188"/>
      <c r="W13" s="188"/>
      <c r="X13" s="188"/>
      <c r="Y13" s="188"/>
      <c r="Z13" s="188"/>
    </row>
    <row r="14" customFormat="false" ht="15" hidden="false" customHeight="false" outlineLevel="0" collapsed="false">
      <c r="A14" s="193"/>
      <c r="B14" s="194"/>
      <c r="C14" s="193"/>
      <c r="D14" s="193"/>
      <c r="E14" s="195"/>
      <c r="F14" s="193"/>
      <c r="G14" s="193"/>
      <c r="H14" s="187"/>
      <c r="I14" s="188"/>
      <c r="J14" s="188"/>
      <c r="K14" s="188"/>
      <c r="L14" s="188"/>
      <c r="M14" s="188"/>
      <c r="N14" s="188"/>
      <c r="O14" s="188"/>
      <c r="P14" s="188"/>
      <c r="Q14" s="188"/>
      <c r="R14" s="188"/>
      <c r="S14" s="188"/>
      <c r="T14" s="188"/>
      <c r="U14" s="188"/>
      <c r="V14" s="188"/>
      <c r="W14" s="188"/>
      <c r="X14" s="188"/>
      <c r="Y14" s="188"/>
      <c r="Z14" s="188"/>
    </row>
    <row r="15" customFormat="false" ht="15" hidden="false" customHeight="false" outlineLevel="0" collapsed="false">
      <c r="A15" s="183" t="s">
        <v>1054</v>
      </c>
      <c r="B15" s="184" t="s">
        <v>1028</v>
      </c>
      <c r="C15" s="183" t="s">
        <v>1029</v>
      </c>
      <c r="D15" s="184" t="s">
        <v>1030</v>
      </c>
      <c r="E15" s="185" t="s">
        <v>1031</v>
      </c>
      <c r="F15" s="209" t="s">
        <v>1032</v>
      </c>
      <c r="G15" s="209" t="s">
        <v>1033</v>
      </c>
      <c r="H15" s="187"/>
      <c r="I15" s="188"/>
      <c r="J15" s="188"/>
      <c r="K15" s="188"/>
      <c r="L15" s="188"/>
      <c r="M15" s="188"/>
      <c r="N15" s="188"/>
      <c r="O15" s="188"/>
      <c r="P15" s="188"/>
      <c r="Q15" s="188"/>
      <c r="R15" s="188"/>
      <c r="S15" s="188"/>
      <c r="T15" s="188"/>
      <c r="U15" s="188"/>
      <c r="V15" s="188"/>
      <c r="W15" s="188"/>
      <c r="X15" s="188"/>
      <c r="Y15" s="188"/>
      <c r="Z15" s="188"/>
    </row>
    <row r="16" customFormat="false" ht="15" hidden="false" customHeight="false" outlineLevel="0" collapsed="false">
      <c r="A16" s="189" t="s">
        <v>1034</v>
      </c>
      <c r="B16" s="190" t="s">
        <v>1055</v>
      </c>
      <c r="C16" s="189" t="s">
        <v>1056</v>
      </c>
      <c r="D16" s="190" t="s">
        <v>1039</v>
      </c>
      <c r="E16" s="191" t="n">
        <v>1</v>
      </c>
      <c r="F16" s="279" t="n">
        <v>5437.1</v>
      </c>
      <c r="G16" s="279" t="n">
        <v>5437.1</v>
      </c>
      <c r="H16" s="187"/>
      <c r="I16" s="188"/>
      <c r="J16" s="188"/>
      <c r="K16" s="188"/>
      <c r="L16" s="188"/>
      <c r="M16" s="188"/>
      <c r="N16" s="188"/>
      <c r="O16" s="188"/>
      <c r="P16" s="188"/>
      <c r="Q16" s="188"/>
      <c r="R16" s="188"/>
      <c r="S16" s="188"/>
      <c r="T16" s="188"/>
      <c r="U16" s="188"/>
      <c r="V16" s="188"/>
      <c r="W16" s="188"/>
      <c r="X16" s="188"/>
      <c r="Y16" s="188"/>
      <c r="Z16" s="188"/>
    </row>
    <row r="17" customFormat="false" ht="15" hidden="false" customHeight="false" outlineLevel="0" collapsed="false">
      <c r="A17" s="198" t="s">
        <v>1040</v>
      </c>
      <c r="B17" s="199" t="s">
        <v>1057</v>
      </c>
      <c r="C17" s="198" t="s">
        <v>1058</v>
      </c>
      <c r="D17" s="199" t="s">
        <v>1039</v>
      </c>
      <c r="E17" s="200" t="n">
        <v>1</v>
      </c>
      <c r="F17" s="280" t="n">
        <v>65.31</v>
      </c>
      <c r="G17" s="280" t="n">
        <v>65.31</v>
      </c>
      <c r="H17" s="187"/>
      <c r="I17" s="188"/>
      <c r="J17" s="188"/>
      <c r="K17" s="188"/>
      <c r="L17" s="188"/>
      <c r="M17" s="188"/>
      <c r="N17" s="188"/>
      <c r="O17" s="188"/>
      <c r="P17" s="188"/>
      <c r="Q17" s="188"/>
      <c r="R17" s="188"/>
      <c r="S17" s="188"/>
      <c r="T17" s="188"/>
      <c r="U17" s="188"/>
      <c r="V17" s="188"/>
      <c r="W17" s="188"/>
      <c r="X17" s="188"/>
      <c r="Y17" s="188"/>
      <c r="Z17" s="188"/>
    </row>
    <row r="18" customFormat="false" ht="15" hidden="false" customHeight="false" outlineLevel="0" collapsed="false">
      <c r="A18" s="202" t="s">
        <v>1043</v>
      </c>
      <c r="B18" s="203" t="s">
        <v>1059</v>
      </c>
      <c r="C18" s="202" t="s">
        <v>1060</v>
      </c>
      <c r="D18" s="203" t="s">
        <v>1039</v>
      </c>
      <c r="E18" s="204" t="n">
        <v>1</v>
      </c>
      <c r="F18" s="208" t="n">
        <v>4986.12</v>
      </c>
      <c r="G18" s="208" t="n">
        <v>4986.12</v>
      </c>
      <c r="H18" s="187"/>
      <c r="I18" s="188"/>
      <c r="J18" s="188"/>
      <c r="K18" s="188"/>
      <c r="L18" s="188"/>
      <c r="M18" s="188"/>
      <c r="N18" s="188"/>
      <c r="O18" s="188"/>
      <c r="P18" s="188"/>
      <c r="Q18" s="188"/>
      <c r="R18" s="188"/>
      <c r="S18" s="188"/>
      <c r="T18" s="188"/>
      <c r="U18" s="188"/>
      <c r="V18" s="188"/>
      <c r="W18" s="188"/>
      <c r="X18" s="188"/>
      <c r="Y18" s="188"/>
      <c r="Z18" s="188"/>
    </row>
    <row r="19" customFormat="false" ht="15" hidden="false" customHeight="false" outlineLevel="0" collapsed="false">
      <c r="A19" s="202" t="s">
        <v>1043</v>
      </c>
      <c r="B19" s="203" t="s">
        <v>1061</v>
      </c>
      <c r="C19" s="202" t="s">
        <v>1062</v>
      </c>
      <c r="D19" s="203" t="s">
        <v>1039</v>
      </c>
      <c r="E19" s="204" t="n">
        <v>1</v>
      </c>
      <c r="F19" s="208" t="n">
        <v>202.94</v>
      </c>
      <c r="G19" s="208" t="n">
        <v>202.94</v>
      </c>
      <c r="H19" s="187"/>
      <c r="I19" s="188"/>
      <c r="J19" s="188"/>
      <c r="K19" s="188"/>
      <c r="L19" s="188"/>
      <c r="M19" s="188"/>
      <c r="N19" s="188"/>
      <c r="O19" s="188"/>
      <c r="P19" s="188"/>
      <c r="Q19" s="188"/>
      <c r="R19" s="188"/>
      <c r="S19" s="188"/>
      <c r="T19" s="188"/>
      <c r="U19" s="188"/>
      <c r="V19" s="188"/>
      <c r="W19" s="188"/>
      <c r="X19" s="188"/>
      <c r="Y19" s="188"/>
      <c r="Z19" s="188"/>
    </row>
    <row r="20" customFormat="false" ht="15" hidden="false" customHeight="false" outlineLevel="0" collapsed="false">
      <c r="A20" s="202" t="s">
        <v>1043</v>
      </c>
      <c r="B20" s="203" t="s">
        <v>1063</v>
      </c>
      <c r="C20" s="202" t="s">
        <v>1064</v>
      </c>
      <c r="D20" s="203" t="s">
        <v>1039</v>
      </c>
      <c r="E20" s="204" t="n">
        <v>1</v>
      </c>
      <c r="F20" s="208" t="n">
        <v>18.58</v>
      </c>
      <c r="G20" s="208" t="n">
        <v>18.58</v>
      </c>
      <c r="H20" s="187"/>
      <c r="I20" s="188"/>
      <c r="J20" s="188"/>
      <c r="K20" s="188"/>
      <c r="L20" s="188"/>
      <c r="M20" s="188"/>
      <c r="N20" s="188"/>
      <c r="O20" s="188"/>
      <c r="P20" s="188"/>
      <c r="Q20" s="188"/>
      <c r="R20" s="188"/>
      <c r="S20" s="188"/>
      <c r="T20" s="188"/>
      <c r="U20" s="188"/>
      <c r="V20" s="188"/>
      <c r="W20" s="188"/>
      <c r="X20" s="188"/>
      <c r="Y20" s="188"/>
      <c r="Z20" s="188"/>
    </row>
    <row r="21" customFormat="false" ht="15" hidden="false" customHeight="false" outlineLevel="0" collapsed="false">
      <c r="A21" s="202" t="s">
        <v>1043</v>
      </c>
      <c r="B21" s="203" t="s">
        <v>1048</v>
      </c>
      <c r="C21" s="202" t="s">
        <v>1049</v>
      </c>
      <c r="D21" s="203" t="s">
        <v>1039</v>
      </c>
      <c r="E21" s="204" t="n">
        <v>1</v>
      </c>
      <c r="F21" s="208" t="n">
        <v>152.35</v>
      </c>
      <c r="G21" s="208" t="n">
        <v>152.35</v>
      </c>
      <c r="H21" s="187"/>
      <c r="I21" s="188"/>
      <c r="J21" s="188"/>
      <c r="K21" s="188"/>
      <c r="L21" s="188"/>
      <c r="M21" s="188"/>
      <c r="N21" s="188"/>
      <c r="O21" s="188"/>
      <c r="P21" s="188"/>
      <c r="Q21" s="188"/>
      <c r="R21" s="188"/>
      <c r="S21" s="188"/>
      <c r="T21" s="188"/>
      <c r="U21" s="188"/>
      <c r="V21" s="188"/>
      <c r="W21" s="188"/>
      <c r="X21" s="188"/>
      <c r="Y21" s="188"/>
      <c r="Z21" s="188"/>
    </row>
    <row r="22" customFormat="false" ht="15" hidden="false" customHeight="false" outlineLevel="0" collapsed="false">
      <c r="A22" s="202" t="s">
        <v>1043</v>
      </c>
      <c r="B22" s="203" t="s">
        <v>1052</v>
      </c>
      <c r="C22" s="202" t="s">
        <v>1053</v>
      </c>
      <c r="D22" s="203" t="s">
        <v>1039</v>
      </c>
      <c r="E22" s="204" t="n">
        <v>1</v>
      </c>
      <c r="F22" s="208" t="n">
        <v>11.8</v>
      </c>
      <c r="G22" s="208" t="n">
        <v>11.8</v>
      </c>
      <c r="H22" s="187"/>
      <c r="I22" s="188"/>
      <c r="J22" s="188"/>
      <c r="K22" s="188"/>
      <c r="L22" s="188"/>
      <c r="M22" s="188"/>
      <c r="N22" s="188"/>
      <c r="O22" s="188"/>
      <c r="P22" s="188"/>
      <c r="Q22" s="188"/>
      <c r="R22" s="188"/>
      <c r="S22" s="188"/>
      <c r="T22" s="188"/>
      <c r="U22" s="188"/>
      <c r="V22" s="188"/>
      <c r="W22" s="188"/>
      <c r="X22" s="188"/>
      <c r="Y22" s="188"/>
      <c r="Z22" s="188"/>
    </row>
    <row r="23" customFormat="false" ht="15" hidden="false" customHeight="false" outlineLevel="0" collapsed="false">
      <c r="A23" s="193"/>
      <c r="B23" s="194"/>
      <c r="C23" s="193"/>
      <c r="D23" s="193"/>
      <c r="E23" s="195"/>
      <c r="F23" s="193"/>
      <c r="G23" s="193"/>
      <c r="H23" s="187"/>
      <c r="I23" s="188"/>
      <c r="J23" s="188"/>
      <c r="K23" s="188"/>
      <c r="L23" s="188"/>
      <c r="M23" s="188"/>
      <c r="N23" s="188"/>
      <c r="O23" s="188"/>
      <c r="P23" s="188"/>
      <c r="Q23" s="188"/>
      <c r="R23" s="188"/>
      <c r="S23" s="188"/>
      <c r="T23" s="188"/>
      <c r="U23" s="188"/>
      <c r="V23" s="188"/>
      <c r="W23" s="188"/>
      <c r="X23" s="188"/>
      <c r="Y23" s="188"/>
      <c r="Z23" s="188"/>
    </row>
    <row r="24" customFormat="false" ht="15" hidden="false" customHeight="false" outlineLevel="0" collapsed="false">
      <c r="A24" s="183" t="s">
        <v>1065</v>
      </c>
      <c r="B24" s="184" t="s">
        <v>1028</v>
      </c>
      <c r="C24" s="183" t="s">
        <v>1029</v>
      </c>
      <c r="D24" s="184" t="s">
        <v>1030</v>
      </c>
      <c r="E24" s="185" t="s">
        <v>1031</v>
      </c>
      <c r="F24" s="209" t="s">
        <v>1032</v>
      </c>
      <c r="G24" s="209" t="s">
        <v>1033</v>
      </c>
      <c r="H24" s="187"/>
      <c r="I24" s="188"/>
      <c r="J24" s="188"/>
      <c r="K24" s="188"/>
      <c r="L24" s="188"/>
      <c r="M24" s="188"/>
      <c r="N24" s="188"/>
      <c r="O24" s="188"/>
      <c r="P24" s="188"/>
      <c r="Q24" s="188"/>
      <c r="R24" s="188"/>
      <c r="S24" s="188"/>
      <c r="T24" s="188"/>
      <c r="U24" s="188"/>
      <c r="V24" s="188"/>
      <c r="W24" s="188"/>
      <c r="X24" s="188"/>
      <c r="Y24" s="188"/>
      <c r="Z24" s="188"/>
    </row>
    <row r="25" customFormat="false" ht="15" hidden="false" customHeight="false" outlineLevel="0" collapsed="false">
      <c r="A25" s="189" t="s">
        <v>1034</v>
      </c>
      <c r="B25" s="190" t="s">
        <v>1066</v>
      </c>
      <c r="C25" s="189" t="s">
        <v>1067</v>
      </c>
      <c r="D25" s="190" t="s">
        <v>25</v>
      </c>
      <c r="E25" s="191" t="n">
        <v>1</v>
      </c>
      <c r="F25" s="279" t="n">
        <v>24.96</v>
      </c>
      <c r="G25" s="279" t="n">
        <v>24.96</v>
      </c>
      <c r="H25" s="187"/>
      <c r="I25" s="188"/>
      <c r="J25" s="188"/>
      <c r="K25" s="188"/>
      <c r="L25" s="188"/>
      <c r="M25" s="188"/>
      <c r="N25" s="188"/>
      <c r="O25" s="188"/>
      <c r="P25" s="188"/>
      <c r="Q25" s="188"/>
      <c r="R25" s="188"/>
      <c r="S25" s="188"/>
      <c r="T25" s="188"/>
      <c r="U25" s="188"/>
      <c r="V25" s="188"/>
      <c r="W25" s="188"/>
      <c r="X25" s="188"/>
      <c r="Y25" s="188"/>
      <c r="Z25" s="188"/>
    </row>
    <row r="26" customFormat="false" ht="15" hidden="false" customHeight="false" outlineLevel="0" collapsed="false">
      <c r="A26" s="198" t="s">
        <v>1040</v>
      </c>
      <c r="B26" s="199" t="s">
        <v>1068</v>
      </c>
      <c r="C26" s="198" t="s">
        <v>1069</v>
      </c>
      <c r="D26" s="199" t="s">
        <v>25</v>
      </c>
      <c r="E26" s="200" t="n">
        <v>1</v>
      </c>
      <c r="F26" s="280" t="n">
        <v>0.33</v>
      </c>
      <c r="G26" s="280" t="n">
        <v>0.33</v>
      </c>
      <c r="H26" s="187"/>
      <c r="I26" s="188"/>
      <c r="J26" s="188"/>
      <c r="K26" s="188"/>
      <c r="L26" s="188"/>
      <c r="M26" s="188"/>
      <c r="N26" s="188"/>
      <c r="O26" s="188"/>
      <c r="P26" s="188"/>
      <c r="Q26" s="188"/>
      <c r="R26" s="188"/>
      <c r="S26" s="188"/>
      <c r="T26" s="188"/>
      <c r="U26" s="188"/>
      <c r="V26" s="188"/>
      <c r="W26" s="188"/>
      <c r="X26" s="188"/>
      <c r="Y26" s="188"/>
      <c r="Z26" s="188"/>
    </row>
    <row r="27" customFormat="false" ht="15" hidden="false" customHeight="false" outlineLevel="0" collapsed="false">
      <c r="A27" s="202" t="s">
        <v>1043</v>
      </c>
      <c r="B27" s="203" t="s">
        <v>1070</v>
      </c>
      <c r="C27" s="202" t="s">
        <v>1071</v>
      </c>
      <c r="D27" s="203" t="s">
        <v>25</v>
      </c>
      <c r="E27" s="204" t="n">
        <v>1</v>
      </c>
      <c r="F27" s="208" t="n">
        <v>0.69</v>
      </c>
      <c r="G27" s="208" t="n">
        <v>0.69</v>
      </c>
      <c r="H27" s="187"/>
      <c r="I27" s="188"/>
      <c r="J27" s="188"/>
      <c r="K27" s="188"/>
      <c r="L27" s="188"/>
      <c r="M27" s="188"/>
      <c r="N27" s="188"/>
      <c r="O27" s="188"/>
      <c r="P27" s="188"/>
      <c r="Q27" s="188"/>
      <c r="R27" s="188"/>
      <c r="S27" s="188"/>
      <c r="T27" s="188"/>
      <c r="U27" s="188"/>
      <c r="V27" s="188"/>
      <c r="W27" s="188"/>
      <c r="X27" s="188"/>
      <c r="Y27" s="188"/>
      <c r="Z27" s="188"/>
    </row>
    <row r="28" customFormat="false" ht="15" hidden="false" customHeight="false" outlineLevel="0" collapsed="false">
      <c r="A28" s="202" t="s">
        <v>1043</v>
      </c>
      <c r="B28" s="203" t="s">
        <v>1072</v>
      </c>
      <c r="C28" s="202" t="s">
        <v>1073</v>
      </c>
      <c r="D28" s="203" t="s">
        <v>25</v>
      </c>
      <c r="E28" s="204" t="n">
        <v>1</v>
      </c>
      <c r="F28" s="208" t="n">
        <v>0.81</v>
      </c>
      <c r="G28" s="208" t="n">
        <v>0.81</v>
      </c>
      <c r="H28" s="187"/>
      <c r="I28" s="188"/>
      <c r="J28" s="188"/>
      <c r="K28" s="188"/>
      <c r="L28" s="188"/>
      <c r="M28" s="188"/>
      <c r="N28" s="188"/>
      <c r="O28" s="188"/>
      <c r="P28" s="188"/>
      <c r="Q28" s="188"/>
      <c r="R28" s="188"/>
      <c r="S28" s="188"/>
      <c r="T28" s="188"/>
      <c r="U28" s="188"/>
      <c r="V28" s="188"/>
      <c r="W28" s="188"/>
      <c r="X28" s="188"/>
      <c r="Y28" s="188"/>
      <c r="Z28" s="188"/>
    </row>
    <row r="29" customFormat="false" ht="15" hidden="false" customHeight="false" outlineLevel="0" collapsed="false">
      <c r="A29" s="202" t="s">
        <v>1043</v>
      </c>
      <c r="B29" s="203" t="s">
        <v>1074</v>
      </c>
      <c r="C29" s="202" t="s">
        <v>1075</v>
      </c>
      <c r="D29" s="203" t="s">
        <v>25</v>
      </c>
      <c r="E29" s="204" t="n">
        <v>1</v>
      </c>
      <c r="F29" s="208" t="n">
        <v>0.05</v>
      </c>
      <c r="G29" s="208" t="n">
        <v>0.05</v>
      </c>
      <c r="H29" s="187"/>
      <c r="I29" s="188"/>
      <c r="J29" s="188"/>
      <c r="K29" s="188"/>
      <c r="L29" s="188"/>
      <c r="M29" s="188"/>
      <c r="N29" s="188"/>
      <c r="O29" s="188"/>
      <c r="P29" s="188"/>
      <c r="Q29" s="188"/>
      <c r="R29" s="188"/>
      <c r="S29" s="188"/>
      <c r="T29" s="188"/>
      <c r="U29" s="188"/>
      <c r="V29" s="188"/>
      <c r="W29" s="188"/>
      <c r="X29" s="188"/>
      <c r="Y29" s="188"/>
      <c r="Z29" s="188"/>
    </row>
    <row r="30" customFormat="false" ht="15" hidden="false" customHeight="false" outlineLevel="0" collapsed="false">
      <c r="A30" s="202" t="s">
        <v>1043</v>
      </c>
      <c r="B30" s="203" t="s">
        <v>1076</v>
      </c>
      <c r="C30" s="202" t="s">
        <v>1077</v>
      </c>
      <c r="D30" s="203" t="s">
        <v>25</v>
      </c>
      <c r="E30" s="204" t="n">
        <v>1</v>
      </c>
      <c r="F30" s="208" t="n">
        <v>0.06</v>
      </c>
      <c r="G30" s="208" t="n">
        <v>0.06</v>
      </c>
      <c r="H30" s="187"/>
      <c r="I30" s="188"/>
      <c r="J30" s="188"/>
      <c r="K30" s="188"/>
      <c r="L30" s="188"/>
      <c r="M30" s="188"/>
      <c r="N30" s="188"/>
      <c r="O30" s="188"/>
      <c r="P30" s="188"/>
      <c r="Q30" s="188"/>
      <c r="R30" s="188"/>
      <c r="S30" s="188"/>
      <c r="T30" s="188"/>
      <c r="U30" s="188"/>
      <c r="V30" s="188"/>
      <c r="W30" s="188"/>
      <c r="X30" s="188"/>
      <c r="Y30" s="188"/>
      <c r="Z30" s="188"/>
    </row>
    <row r="31" customFormat="false" ht="15" hidden="false" customHeight="false" outlineLevel="0" collapsed="false">
      <c r="A31" s="202" t="s">
        <v>1043</v>
      </c>
      <c r="B31" s="203" t="s">
        <v>1078</v>
      </c>
      <c r="C31" s="202" t="s">
        <v>1079</v>
      </c>
      <c r="D31" s="203" t="s">
        <v>25</v>
      </c>
      <c r="E31" s="204" t="n">
        <v>1</v>
      </c>
      <c r="F31" s="208" t="n">
        <v>23.02</v>
      </c>
      <c r="G31" s="208" t="n">
        <v>23.02</v>
      </c>
      <c r="H31" s="187"/>
      <c r="I31" s="188"/>
      <c r="J31" s="188"/>
      <c r="K31" s="188"/>
      <c r="L31" s="188"/>
      <c r="M31" s="188"/>
      <c r="N31" s="188"/>
      <c r="O31" s="188"/>
      <c r="P31" s="188"/>
      <c r="Q31" s="188"/>
      <c r="R31" s="188"/>
      <c r="S31" s="188"/>
      <c r="T31" s="188"/>
      <c r="U31" s="188"/>
      <c r="V31" s="188"/>
      <c r="W31" s="188"/>
      <c r="X31" s="188"/>
      <c r="Y31" s="188"/>
      <c r="Z31" s="188"/>
    </row>
    <row r="32" customFormat="false" ht="15" hidden="false" customHeight="false" outlineLevel="0" collapsed="false">
      <c r="A32" s="193"/>
      <c r="B32" s="194"/>
      <c r="C32" s="193"/>
      <c r="D32" s="193"/>
      <c r="E32" s="195"/>
      <c r="F32" s="193"/>
      <c r="G32" s="193"/>
      <c r="H32" s="187"/>
      <c r="I32" s="188"/>
      <c r="J32" s="188"/>
      <c r="K32" s="188"/>
      <c r="L32" s="188"/>
      <c r="M32" s="188"/>
      <c r="N32" s="188"/>
      <c r="O32" s="188"/>
      <c r="P32" s="188"/>
      <c r="Q32" s="188"/>
      <c r="R32" s="188"/>
      <c r="S32" s="188"/>
      <c r="T32" s="188"/>
      <c r="U32" s="188"/>
      <c r="V32" s="188"/>
      <c r="W32" s="188"/>
      <c r="X32" s="188"/>
      <c r="Y32" s="188"/>
      <c r="Z32" s="188"/>
    </row>
    <row r="33" customFormat="false" ht="15" hidden="false" customHeight="false" outlineLevel="0" collapsed="false">
      <c r="A33" s="183" t="s">
        <v>1080</v>
      </c>
      <c r="B33" s="184" t="s">
        <v>1028</v>
      </c>
      <c r="C33" s="183" t="s">
        <v>1029</v>
      </c>
      <c r="D33" s="184" t="s">
        <v>1030</v>
      </c>
      <c r="E33" s="185" t="s">
        <v>1031</v>
      </c>
      <c r="F33" s="209" t="s">
        <v>1032</v>
      </c>
      <c r="G33" s="209" t="s">
        <v>1033</v>
      </c>
      <c r="H33" s="187"/>
      <c r="I33" s="188"/>
      <c r="J33" s="188"/>
      <c r="K33" s="188"/>
      <c r="L33" s="188"/>
      <c r="M33" s="188"/>
      <c r="N33" s="188"/>
      <c r="O33" s="188"/>
      <c r="P33" s="188"/>
      <c r="Q33" s="188"/>
      <c r="R33" s="188"/>
      <c r="S33" s="188"/>
      <c r="T33" s="188"/>
      <c r="U33" s="188"/>
      <c r="V33" s="188"/>
      <c r="W33" s="188"/>
      <c r="X33" s="188"/>
      <c r="Y33" s="188"/>
      <c r="Z33" s="188"/>
    </row>
    <row r="34" customFormat="false" ht="15" hidden="false" customHeight="false" outlineLevel="0" collapsed="false">
      <c r="A34" s="189" t="s">
        <v>1034</v>
      </c>
      <c r="B34" s="190" t="s">
        <v>1081</v>
      </c>
      <c r="C34" s="189" t="s">
        <v>1082</v>
      </c>
      <c r="D34" s="190" t="s">
        <v>25</v>
      </c>
      <c r="E34" s="191" t="n">
        <v>1</v>
      </c>
      <c r="F34" s="279" t="n">
        <v>84.34</v>
      </c>
      <c r="G34" s="279" t="n">
        <v>84.34</v>
      </c>
      <c r="H34" s="187"/>
      <c r="I34" s="188"/>
      <c r="J34" s="188"/>
      <c r="K34" s="188"/>
      <c r="L34" s="188"/>
      <c r="M34" s="188"/>
      <c r="N34" s="188"/>
      <c r="O34" s="188"/>
      <c r="P34" s="188"/>
      <c r="Q34" s="188"/>
      <c r="R34" s="188"/>
      <c r="S34" s="188"/>
      <c r="T34" s="188"/>
      <c r="U34" s="188"/>
      <c r="V34" s="188"/>
      <c r="W34" s="188"/>
      <c r="X34" s="188"/>
      <c r="Y34" s="188"/>
      <c r="Z34" s="188"/>
    </row>
    <row r="35" customFormat="false" ht="15" hidden="false" customHeight="false" outlineLevel="0" collapsed="false">
      <c r="A35" s="198" t="s">
        <v>1040</v>
      </c>
      <c r="B35" s="199" t="s">
        <v>1083</v>
      </c>
      <c r="C35" s="198" t="s">
        <v>1084</v>
      </c>
      <c r="D35" s="199" t="s">
        <v>25</v>
      </c>
      <c r="E35" s="200" t="n">
        <v>1</v>
      </c>
      <c r="F35" s="280" t="n">
        <v>2.22</v>
      </c>
      <c r="G35" s="280" t="n">
        <v>2.22</v>
      </c>
      <c r="H35" s="187"/>
      <c r="I35" s="188"/>
      <c r="J35" s="188"/>
      <c r="K35" s="188"/>
      <c r="L35" s="188"/>
      <c r="M35" s="188"/>
      <c r="N35" s="188"/>
      <c r="O35" s="188"/>
      <c r="P35" s="188"/>
      <c r="Q35" s="188"/>
      <c r="R35" s="188"/>
      <c r="S35" s="188"/>
      <c r="T35" s="188"/>
      <c r="U35" s="188"/>
      <c r="V35" s="188"/>
      <c r="W35" s="188"/>
      <c r="X35" s="188"/>
      <c r="Y35" s="188"/>
      <c r="Z35" s="188"/>
    </row>
    <row r="36" customFormat="false" ht="15" hidden="false" customHeight="false" outlineLevel="0" collapsed="false">
      <c r="A36" s="202" t="s">
        <v>1043</v>
      </c>
      <c r="B36" s="203" t="s">
        <v>1085</v>
      </c>
      <c r="C36" s="202" t="s">
        <v>1086</v>
      </c>
      <c r="D36" s="203" t="s">
        <v>25</v>
      </c>
      <c r="E36" s="204" t="n">
        <v>1</v>
      </c>
      <c r="F36" s="208" t="n">
        <v>80.58</v>
      </c>
      <c r="G36" s="208" t="n">
        <v>80.58</v>
      </c>
      <c r="H36" s="187"/>
      <c r="I36" s="188"/>
      <c r="J36" s="188"/>
      <c r="K36" s="188"/>
      <c r="L36" s="188"/>
      <c r="M36" s="188"/>
      <c r="N36" s="188"/>
      <c r="O36" s="188"/>
      <c r="P36" s="188"/>
      <c r="Q36" s="188"/>
      <c r="R36" s="188"/>
      <c r="S36" s="188"/>
      <c r="T36" s="188"/>
      <c r="U36" s="188"/>
      <c r="V36" s="188"/>
      <c r="W36" s="188"/>
      <c r="X36" s="188"/>
      <c r="Y36" s="188"/>
      <c r="Z36" s="188"/>
    </row>
    <row r="37" customFormat="false" ht="15" hidden="false" customHeight="false" outlineLevel="0" collapsed="false">
      <c r="A37" s="202" t="s">
        <v>1043</v>
      </c>
      <c r="B37" s="203" t="s">
        <v>1087</v>
      </c>
      <c r="C37" s="202" t="s">
        <v>1088</v>
      </c>
      <c r="D37" s="203" t="s">
        <v>25</v>
      </c>
      <c r="E37" s="204" t="n">
        <v>1</v>
      </c>
      <c r="F37" s="208" t="n">
        <v>0.66</v>
      </c>
      <c r="G37" s="208" t="n">
        <v>0.66</v>
      </c>
      <c r="H37" s="187"/>
      <c r="I37" s="188"/>
      <c r="J37" s="188"/>
      <c r="K37" s="188"/>
      <c r="L37" s="188"/>
      <c r="M37" s="188"/>
      <c r="N37" s="188"/>
      <c r="O37" s="188"/>
      <c r="P37" s="188"/>
      <c r="Q37" s="188"/>
      <c r="R37" s="188"/>
      <c r="S37" s="188"/>
      <c r="T37" s="188"/>
      <c r="U37" s="188"/>
      <c r="V37" s="188"/>
      <c r="W37" s="188"/>
      <c r="X37" s="188"/>
      <c r="Y37" s="188"/>
      <c r="Z37" s="188"/>
    </row>
    <row r="38" customFormat="false" ht="15" hidden="false" customHeight="false" outlineLevel="0" collapsed="false">
      <c r="A38" s="202" t="s">
        <v>1043</v>
      </c>
      <c r="B38" s="203" t="s">
        <v>1072</v>
      </c>
      <c r="C38" s="202" t="s">
        <v>1073</v>
      </c>
      <c r="D38" s="203" t="s">
        <v>25</v>
      </c>
      <c r="E38" s="204" t="n">
        <v>1</v>
      </c>
      <c r="F38" s="208" t="n">
        <v>0.81</v>
      </c>
      <c r="G38" s="208" t="n">
        <v>0.81</v>
      </c>
      <c r="H38" s="187"/>
      <c r="I38" s="188"/>
      <c r="J38" s="188"/>
      <c r="K38" s="188"/>
      <c r="L38" s="188"/>
      <c r="M38" s="188"/>
      <c r="N38" s="188"/>
      <c r="O38" s="188"/>
      <c r="P38" s="188"/>
      <c r="Q38" s="188"/>
      <c r="R38" s="188"/>
      <c r="S38" s="188"/>
      <c r="T38" s="188"/>
      <c r="U38" s="188"/>
      <c r="V38" s="188"/>
      <c r="W38" s="188"/>
      <c r="X38" s="188"/>
      <c r="Y38" s="188"/>
      <c r="Z38" s="188"/>
    </row>
    <row r="39" customFormat="false" ht="15" hidden="false" customHeight="false" outlineLevel="0" collapsed="false">
      <c r="A39" s="202" t="s">
        <v>1043</v>
      </c>
      <c r="B39" s="203" t="s">
        <v>1089</v>
      </c>
      <c r="C39" s="202" t="s">
        <v>1090</v>
      </c>
      <c r="D39" s="203" t="s">
        <v>25</v>
      </c>
      <c r="E39" s="204" t="n">
        <v>1</v>
      </c>
      <c r="F39" s="208" t="n">
        <v>0.01</v>
      </c>
      <c r="G39" s="208" t="n">
        <v>0.01</v>
      </c>
      <c r="H39" s="187"/>
      <c r="I39" s="188"/>
      <c r="J39" s="188"/>
      <c r="K39" s="188"/>
      <c r="L39" s="188"/>
      <c r="M39" s="188"/>
      <c r="N39" s="188"/>
      <c r="O39" s="188"/>
      <c r="P39" s="188"/>
      <c r="Q39" s="188"/>
      <c r="R39" s="188"/>
      <c r="S39" s="188"/>
      <c r="T39" s="188"/>
      <c r="U39" s="188"/>
      <c r="V39" s="188"/>
      <c r="W39" s="188"/>
      <c r="X39" s="188"/>
      <c r="Y39" s="188"/>
      <c r="Z39" s="188"/>
    </row>
    <row r="40" customFormat="false" ht="15" hidden="false" customHeight="false" outlineLevel="0" collapsed="false">
      <c r="A40" s="202" t="s">
        <v>1043</v>
      </c>
      <c r="B40" s="203" t="s">
        <v>1076</v>
      </c>
      <c r="C40" s="202" t="s">
        <v>1077</v>
      </c>
      <c r="D40" s="203" t="s">
        <v>25</v>
      </c>
      <c r="E40" s="204" t="n">
        <v>1</v>
      </c>
      <c r="F40" s="208" t="n">
        <v>0.06</v>
      </c>
      <c r="G40" s="208" t="n">
        <v>0.06</v>
      </c>
      <c r="H40" s="187"/>
      <c r="I40" s="188"/>
      <c r="J40" s="188"/>
      <c r="K40" s="188"/>
      <c r="L40" s="188"/>
      <c r="M40" s="188"/>
      <c r="N40" s="188"/>
      <c r="O40" s="188"/>
      <c r="P40" s="188"/>
      <c r="Q40" s="188"/>
      <c r="R40" s="188"/>
      <c r="S40" s="188"/>
      <c r="T40" s="188"/>
      <c r="U40" s="188"/>
      <c r="V40" s="188"/>
      <c r="W40" s="188"/>
      <c r="X40" s="188"/>
      <c r="Y40" s="188"/>
      <c r="Z40" s="188"/>
    </row>
    <row r="41" customFormat="false" ht="15" hidden="false" customHeight="false" outlineLevel="0" collapsed="false">
      <c r="A41" s="193"/>
      <c r="B41" s="194"/>
      <c r="C41" s="193"/>
      <c r="D41" s="193"/>
      <c r="E41" s="195"/>
      <c r="F41" s="193"/>
      <c r="G41" s="193"/>
      <c r="H41" s="187"/>
      <c r="I41" s="188"/>
      <c r="J41" s="188"/>
      <c r="K41" s="188"/>
      <c r="L41" s="188"/>
      <c r="M41" s="188"/>
      <c r="N41" s="188"/>
      <c r="O41" s="188"/>
      <c r="P41" s="188"/>
      <c r="Q41" s="188"/>
      <c r="R41" s="188"/>
      <c r="S41" s="188"/>
      <c r="T41" s="188"/>
      <c r="U41" s="188"/>
      <c r="V41" s="188"/>
      <c r="W41" s="188"/>
      <c r="X41" s="188"/>
      <c r="Y41" s="188"/>
      <c r="Z41" s="188"/>
    </row>
    <row r="42" customFormat="false" ht="15" hidden="false" customHeight="false" outlineLevel="0" collapsed="false">
      <c r="A42" s="183" t="s">
        <v>1091</v>
      </c>
      <c r="B42" s="184" t="s">
        <v>1028</v>
      </c>
      <c r="C42" s="183" t="s">
        <v>1029</v>
      </c>
      <c r="D42" s="184" t="s">
        <v>1030</v>
      </c>
      <c r="E42" s="185" t="s">
        <v>1031</v>
      </c>
      <c r="F42" s="209" t="s">
        <v>1032</v>
      </c>
      <c r="G42" s="209" t="s">
        <v>1033</v>
      </c>
      <c r="H42" s="187"/>
      <c r="I42" s="188"/>
      <c r="J42" s="188"/>
      <c r="K42" s="188"/>
      <c r="L42" s="188"/>
      <c r="M42" s="188"/>
      <c r="N42" s="188"/>
      <c r="O42" s="188"/>
      <c r="P42" s="188"/>
      <c r="Q42" s="188"/>
      <c r="R42" s="188"/>
      <c r="S42" s="188"/>
      <c r="T42" s="188"/>
      <c r="U42" s="188"/>
      <c r="V42" s="188"/>
      <c r="W42" s="188"/>
      <c r="X42" s="188"/>
      <c r="Y42" s="188"/>
      <c r="Z42" s="188"/>
    </row>
    <row r="43" customFormat="false" ht="15" hidden="false" customHeight="false" outlineLevel="0" collapsed="false">
      <c r="A43" s="189" t="s">
        <v>1034</v>
      </c>
      <c r="B43" s="190" t="s">
        <v>1092</v>
      </c>
      <c r="C43" s="189" t="s">
        <v>1093</v>
      </c>
      <c r="D43" s="190" t="s">
        <v>25</v>
      </c>
      <c r="E43" s="191" t="n">
        <v>1</v>
      </c>
      <c r="F43" s="279" t="n">
        <v>83.96</v>
      </c>
      <c r="G43" s="279" t="n">
        <v>83.96</v>
      </c>
      <c r="H43" s="187"/>
      <c r="I43" s="188"/>
      <c r="J43" s="188"/>
      <c r="K43" s="188"/>
      <c r="L43" s="188"/>
      <c r="M43" s="188"/>
      <c r="N43" s="188"/>
      <c r="O43" s="188"/>
      <c r="P43" s="188"/>
      <c r="Q43" s="188"/>
      <c r="R43" s="188"/>
      <c r="S43" s="188"/>
      <c r="T43" s="188"/>
      <c r="U43" s="188"/>
      <c r="V43" s="188"/>
      <c r="W43" s="188"/>
      <c r="X43" s="188"/>
      <c r="Y43" s="188"/>
      <c r="Z43" s="188"/>
    </row>
    <row r="44" customFormat="false" ht="15" hidden="false" customHeight="false" outlineLevel="0" collapsed="false">
      <c r="A44" s="198" t="s">
        <v>1040</v>
      </c>
      <c r="B44" s="199" t="s">
        <v>1094</v>
      </c>
      <c r="C44" s="198" t="s">
        <v>1095</v>
      </c>
      <c r="D44" s="199" t="s">
        <v>25</v>
      </c>
      <c r="E44" s="200" t="n">
        <v>1</v>
      </c>
      <c r="F44" s="280" t="n">
        <v>0.76</v>
      </c>
      <c r="G44" s="280" t="n">
        <v>0.76</v>
      </c>
      <c r="H44" s="187"/>
      <c r="I44" s="188"/>
      <c r="J44" s="188"/>
      <c r="K44" s="188"/>
      <c r="L44" s="188"/>
      <c r="M44" s="188"/>
      <c r="N44" s="188"/>
      <c r="O44" s="188"/>
      <c r="P44" s="188"/>
      <c r="Q44" s="188"/>
      <c r="R44" s="188"/>
      <c r="S44" s="188"/>
      <c r="T44" s="188"/>
      <c r="U44" s="188"/>
      <c r="V44" s="188"/>
      <c r="W44" s="188"/>
      <c r="X44" s="188"/>
      <c r="Y44" s="188"/>
      <c r="Z44" s="188"/>
    </row>
    <row r="45" customFormat="false" ht="15" hidden="false" customHeight="false" outlineLevel="0" collapsed="false">
      <c r="A45" s="202" t="s">
        <v>1043</v>
      </c>
      <c r="B45" s="203" t="s">
        <v>1087</v>
      </c>
      <c r="C45" s="202" t="s">
        <v>1088</v>
      </c>
      <c r="D45" s="203" t="s">
        <v>25</v>
      </c>
      <c r="E45" s="204" t="n">
        <v>1</v>
      </c>
      <c r="F45" s="208" t="n">
        <v>0.66</v>
      </c>
      <c r="G45" s="208" t="n">
        <v>0.66</v>
      </c>
      <c r="H45" s="187"/>
      <c r="I45" s="188"/>
      <c r="J45" s="188"/>
      <c r="K45" s="188"/>
      <c r="L45" s="188"/>
      <c r="M45" s="188"/>
      <c r="N45" s="188"/>
      <c r="O45" s="188"/>
      <c r="P45" s="188"/>
      <c r="Q45" s="188"/>
      <c r="R45" s="188"/>
      <c r="S45" s="188"/>
      <c r="T45" s="188"/>
      <c r="U45" s="188"/>
      <c r="V45" s="188"/>
      <c r="W45" s="188"/>
      <c r="X45" s="188"/>
      <c r="Y45" s="188"/>
      <c r="Z45" s="188"/>
    </row>
    <row r="46" customFormat="false" ht="15" hidden="false" customHeight="false" outlineLevel="0" collapsed="false">
      <c r="A46" s="202" t="s">
        <v>1043</v>
      </c>
      <c r="B46" s="203" t="s">
        <v>1096</v>
      </c>
      <c r="C46" s="202" t="s">
        <v>1097</v>
      </c>
      <c r="D46" s="203" t="s">
        <v>25</v>
      </c>
      <c r="E46" s="204" t="n">
        <v>1</v>
      </c>
      <c r="F46" s="208" t="n">
        <v>81.66</v>
      </c>
      <c r="G46" s="208" t="n">
        <v>81.66</v>
      </c>
      <c r="H46" s="187"/>
      <c r="I46" s="188"/>
      <c r="J46" s="188"/>
      <c r="K46" s="188"/>
      <c r="L46" s="188"/>
      <c r="M46" s="188"/>
      <c r="N46" s="188"/>
      <c r="O46" s="188"/>
      <c r="P46" s="188"/>
      <c r="Q46" s="188"/>
      <c r="R46" s="188"/>
      <c r="S46" s="188"/>
      <c r="T46" s="188"/>
      <c r="U46" s="188"/>
      <c r="V46" s="188"/>
      <c r="W46" s="188"/>
      <c r="X46" s="188"/>
      <c r="Y46" s="188"/>
      <c r="Z46" s="188"/>
    </row>
    <row r="47" customFormat="false" ht="15" hidden="false" customHeight="false" outlineLevel="0" collapsed="false">
      <c r="A47" s="202" t="s">
        <v>1043</v>
      </c>
      <c r="B47" s="203" t="s">
        <v>1089</v>
      </c>
      <c r="C47" s="202" t="s">
        <v>1090</v>
      </c>
      <c r="D47" s="203" t="s">
        <v>25</v>
      </c>
      <c r="E47" s="204" t="n">
        <v>1</v>
      </c>
      <c r="F47" s="208" t="n">
        <v>0.01</v>
      </c>
      <c r="G47" s="208" t="n">
        <v>0.01</v>
      </c>
      <c r="H47" s="187"/>
      <c r="I47" s="188"/>
      <c r="J47" s="188"/>
      <c r="K47" s="188"/>
      <c r="L47" s="188"/>
      <c r="M47" s="188"/>
      <c r="N47" s="188"/>
      <c r="O47" s="188"/>
      <c r="P47" s="188"/>
      <c r="Q47" s="188"/>
      <c r="R47" s="188"/>
      <c r="S47" s="188"/>
      <c r="T47" s="188"/>
      <c r="U47" s="188"/>
      <c r="V47" s="188"/>
      <c r="W47" s="188"/>
      <c r="X47" s="188"/>
      <c r="Y47" s="188"/>
      <c r="Z47" s="188"/>
    </row>
    <row r="48" customFormat="false" ht="15" hidden="false" customHeight="false" outlineLevel="0" collapsed="false">
      <c r="A48" s="202" t="s">
        <v>1043</v>
      </c>
      <c r="B48" s="203" t="s">
        <v>1072</v>
      </c>
      <c r="C48" s="202" t="s">
        <v>1073</v>
      </c>
      <c r="D48" s="203" t="s">
        <v>25</v>
      </c>
      <c r="E48" s="204" t="n">
        <v>1</v>
      </c>
      <c r="F48" s="208" t="n">
        <v>0.81</v>
      </c>
      <c r="G48" s="208" t="n">
        <v>0.81</v>
      </c>
      <c r="H48" s="187"/>
      <c r="I48" s="188"/>
      <c r="J48" s="188"/>
      <c r="K48" s="188"/>
      <c r="L48" s="188"/>
      <c r="M48" s="188"/>
      <c r="N48" s="188"/>
      <c r="O48" s="188"/>
      <c r="P48" s="188"/>
      <c r="Q48" s="188"/>
      <c r="R48" s="188"/>
      <c r="S48" s="188"/>
      <c r="T48" s="188"/>
      <c r="U48" s="188"/>
      <c r="V48" s="188"/>
      <c r="W48" s="188"/>
      <c r="X48" s="188"/>
      <c r="Y48" s="188"/>
      <c r="Z48" s="188"/>
    </row>
    <row r="49" customFormat="false" ht="15" hidden="false" customHeight="false" outlineLevel="0" collapsed="false">
      <c r="A49" s="202" t="s">
        <v>1043</v>
      </c>
      <c r="B49" s="203" t="s">
        <v>1076</v>
      </c>
      <c r="C49" s="202" t="s">
        <v>1077</v>
      </c>
      <c r="D49" s="203" t="s">
        <v>25</v>
      </c>
      <c r="E49" s="204" t="n">
        <v>1</v>
      </c>
      <c r="F49" s="208" t="n">
        <v>0.06</v>
      </c>
      <c r="G49" s="208" t="n">
        <v>0.06</v>
      </c>
      <c r="H49" s="187"/>
      <c r="I49" s="188"/>
      <c r="J49" s="188"/>
      <c r="K49" s="188"/>
      <c r="L49" s="188"/>
      <c r="M49" s="188"/>
      <c r="N49" s="188"/>
      <c r="O49" s="188"/>
      <c r="P49" s="188"/>
      <c r="Q49" s="188"/>
      <c r="R49" s="188"/>
      <c r="S49" s="188"/>
      <c r="T49" s="188"/>
      <c r="U49" s="188"/>
      <c r="V49" s="188"/>
      <c r="W49" s="188"/>
      <c r="X49" s="188"/>
      <c r="Y49" s="188"/>
      <c r="Z49" s="188"/>
    </row>
    <row r="50" customFormat="false" ht="15" hidden="false" customHeight="false" outlineLevel="0" collapsed="false">
      <c r="A50" s="193"/>
      <c r="B50" s="194"/>
      <c r="C50" s="193"/>
      <c r="D50" s="193"/>
      <c r="E50" s="195"/>
      <c r="F50" s="193"/>
      <c r="G50" s="193"/>
      <c r="H50" s="187"/>
      <c r="I50" s="188"/>
      <c r="J50" s="188"/>
      <c r="K50" s="188"/>
      <c r="L50" s="188"/>
      <c r="M50" s="188"/>
      <c r="N50" s="188"/>
      <c r="O50" s="188"/>
      <c r="P50" s="188"/>
      <c r="Q50" s="188"/>
      <c r="R50" s="188"/>
      <c r="S50" s="188"/>
      <c r="T50" s="188"/>
      <c r="U50" s="188"/>
      <c r="V50" s="188"/>
      <c r="W50" s="188"/>
      <c r="X50" s="188"/>
      <c r="Y50" s="188"/>
      <c r="Z50" s="188"/>
    </row>
    <row r="51" customFormat="false" ht="15" hidden="false" customHeight="false" outlineLevel="0" collapsed="false">
      <c r="A51" s="183" t="s">
        <v>1098</v>
      </c>
      <c r="B51" s="184" t="s">
        <v>1028</v>
      </c>
      <c r="C51" s="183" t="s">
        <v>1029</v>
      </c>
      <c r="D51" s="184" t="s">
        <v>1030</v>
      </c>
      <c r="E51" s="185" t="s">
        <v>1031</v>
      </c>
      <c r="F51" s="209" t="s">
        <v>1032</v>
      </c>
      <c r="G51" s="209" t="s">
        <v>1033</v>
      </c>
      <c r="H51" s="187"/>
      <c r="I51" s="188"/>
      <c r="J51" s="188"/>
      <c r="K51" s="188"/>
      <c r="L51" s="188"/>
      <c r="M51" s="188"/>
      <c r="N51" s="188"/>
      <c r="O51" s="188"/>
      <c r="P51" s="188"/>
      <c r="Q51" s="188"/>
      <c r="R51" s="188"/>
      <c r="S51" s="188"/>
      <c r="T51" s="188"/>
      <c r="U51" s="188"/>
      <c r="V51" s="188"/>
      <c r="W51" s="188"/>
      <c r="X51" s="188"/>
      <c r="Y51" s="188"/>
      <c r="Z51" s="188"/>
    </row>
    <row r="52" customFormat="false" ht="15" hidden="false" customHeight="false" outlineLevel="0" collapsed="false">
      <c r="A52" s="189" t="s">
        <v>1034</v>
      </c>
      <c r="B52" s="190" t="s">
        <v>1099</v>
      </c>
      <c r="C52" s="189" t="s">
        <v>34</v>
      </c>
      <c r="D52" s="190" t="s">
        <v>1100</v>
      </c>
      <c r="E52" s="191" t="n">
        <v>1</v>
      </c>
      <c r="F52" s="279" t="n">
        <v>524.75</v>
      </c>
      <c r="G52" s="279" t="n">
        <v>524.75</v>
      </c>
      <c r="H52" s="187"/>
      <c r="I52" s="188"/>
      <c r="J52" s="188"/>
      <c r="K52" s="188"/>
      <c r="L52" s="188"/>
      <c r="M52" s="188"/>
      <c r="N52" s="188"/>
      <c r="O52" s="188"/>
      <c r="P52" s="188"/>
      <c r="Q52" s="188"/>
      <c r="R52" s="188"/>
      <c r="S52" s="188"/>
      <c r="T52" s="188"/>
      <c r="U52" s="188"/>
      <c r="V52" s="188"/>
      <c r="W52" s="188"/>
      <c r="X52" s="188"/>
      <c r="Y52" s="188"/>
      <c r="Z52" s="188"/>
    </row>
    <row r="53" customFormat="false" ht="15" hidden="false" customHeight="false" outlineLevel="0" collapsed="false">
      <c r="A53" s="198" t="s">
        <v>1040</v>
      </c>
      <c r="B53" s="199" t="s">
        <v>1101</v>
      </c>
      <c r="C53" s="198" t="s">
        <v>1102</v>
      </c>
      <c r="D53" s="199" t="s">
        <v>7</v>
      </c>
      <c r="E53" s="200" t="n">
        <v>0.1074</v>
      </c>
      <c r="F53" s="280" t="n">
        <v>23.2</v>
      </c>
      <c r="G53" s="280" t="n">
        <v>2.49</v>
      </c>
      <c r="H53" s="187"/>
      <c r="I53" s="188"/>
      <c r="J53" s="188"/>
      <c r="K53" s="188"/>
      <c r="L53" s="188"/>
      <c r="M53" s="188"/>
      <c r="N53" s="188"/>
      <c r="O53" s="188"/>
      <c r="P53" s="188"/>
      <c r="Q53" s="188"/>
      <c r="R53" s="188"/>
      <c r="S53" s="188"/>
      <c r="T53" s="188"/>
      <c r="U53" s="188"/>
      <c r="V53" s="188"/>
      <c r="W53" s="188"/>
      <c r="X53" s="188"/>
      <c r="Y53" s="188"/>
      <c r="Z53" s="188"/>
    </row>
    <row r="54" customFormat="false" ht="15" hidden="false" customHeight="false" outlineLevel="0" collapsed="false">
      <c r="A54" s="198" t="s">
        <v>1040</v>
      </c>
      <c r="B54" s="199" t="s">
        <v>1103</v>
      </c>
      <c r="C54" s="198" t="s">
        <v>1104</v>
      </c>
      <c r="D54" s="199" t="s">
        <v>7</v>
      </c>
      <c r="E54" s="200" t="n">
        <v>0.0268</v>
      </c>
      <c r="F54" s="280" t="n">
        <v>188.89</v>
      </c>
      <c r="G54" s="280" t="n">
        <v>5.06</v>
      </c>
      <c r="H54" s="187"/>
      <c r="I54" s="188"/>
      <c r="J54" s="188"/>
      <c r="K54" s="188"/>
      <c r="L54" s="188"/>
      <c r="M54" s="188"/>
      <c r="N54" s="188"/>
      <c r="O54" s="188"/>
      <c r="P54" s="188"/>
      <c r="Q54" s="188"/>
      <c r="R54" s="188"/>
      <c r="S54" s="188"/>
      <c r="T54" s="188"/>
      <c r="U54" s="188"/>
      <c r="V54" s="188"/>
      <c r="W54" s="188"/>
      <c r="X54" s="188"/>
      <c r="Y54" s="188"/>
      <c r="Z54" s="188"/>
    </row>
    <row r="55" customFormat="false" ht="15" hidden="false" customHeight="false" outlineLevel="0" collapsed="false">
      <c r="A55" s="198" t="s">
        <v>1040</v>
      </c>
      <c r="B55" s="199" t="s">
        <v>1105</v>
      </c>
      <c r="C55" s="198" t="s">
        <v>1106</v>
      </c>
      <c r="D55" s="199" t="s">
        <v>7</v>
      </c>
      <c r="E55" s="200" t="n">
        <v>0.0268</v>
      </c>
      <c r="F55" s="280" t="n">
        <v>60.97</v>
      </c>
      <c r="G55" s="280" t="n">
        <v>1.63</v>
      </c>
      <c r="H55" s="187"/>
      <c r="I55" s="188"/>
      <c r="J55" s="188"/>
      <c r="K55" s="188"/>
      <c r="L55" s="188"/>
      <c r="M55" s="188"/>
      <c r="N55" s="188"/>
      <c r="O55" s="188"/>
      <c r="P55" s="188"/>
      <c r="Q55" s="188"/>
      <c r="R55" s="188"/>
      <c r="S55" s="188"/>
      <c r="T55" s="188"/>
      <c r="U55" s="188"/>
      <c r="V55" s="188"/>
      <c r="W55" s="188"/>
      <c r="X55" s="188"/>
      <c r="Y55" s="188"/>
      <c r="Z55" s="188"/>
    </row>
    <row r="56" customFormat="false" ht="15" hidden="false" customHeight="false" outlineLevel="0" collapsed="false">
      <c r="A56" s="198" t="s">
        <v>1040</v>
      </c>
      <c r="B56" s="199" t="s">
        <v>1107</v>
      </c>
      <c r="C56" s="198" t="s">
        <v>1108</v>
      </c>
      <c r="D56" s="199" t="s">
        <v>7</v>
      </c>
      <c r="E56" s="200" t="n">
        <v>0.0268</v>
      </c>
      <c r="F56" s="280" t="n">
        <v>331.23</v>
      </c>
      <c r="G56" s="280" t="n">
        <v>8.87</v>
      </c>
      <c r="H56" s="187"/>
      <c r="I56" s="188"/>
      <c r="J56" s="188"/>
      <c r="K56" s="188"/>
      <c r="L56" s="188"/>
      <c r="M56" s="188"/>
      <c r="N56" s="188"/>
      <c r="O56" s="188"/>
      <c r="P56" s="188"/>
      <c r="Q56" s="188"/>
      <c r="R56" s="188"/>
      <c r="S56" s="188"/>
      <c r="T56" s="188"/>
      <c r="U56" s="188"/>
      <c r="V56" s="188"/>
      <c r="W56" s="188"/>
      <c r="X56" s="188"/>
      <c r="Y56" s="188"/>
      <c r="Z56" s="188"/>
    </row>
    <row r="57" customFormat="false" ht="15" hidden="false" customHeight="false" outlineLevel="0" collapsed="false">
      <c r="A57" s="198" t="s">
        <v>1040</v>
      </c>
      <c r="B57" s="199" t="s">
        <v>1109</v>
      </c>
      <c r="C57" s="198" t="s">
        <v>1110</v>
      </c>
      <c r="D57" s="199" t="s">
        <v>7</v>
      </c>
      <c r="E57" s="200" t="n">
        <v>0.0268</v>
      </c>
      <c r="F57" s="280" t="n">
        <v>217.96</v>
      </c>
      <c r="G57" s="280" t="n">
        <v>5.84</v>
      </c>
      <c r="H57" s="187"/>
      <c r="I57" s="188"/>
      <c r="J57" s="188"/>
      <c r="K57" s="188"/>
      <c r="L57" s="188"/>
      <c r="M57" s="188"/>
      <c r="N57" s="188"/>
      <c r="O57" s="188"/>
      <c r="P57" s="188"/>
      <c r="Q57" s="188"/>
      <c r="R57" s="188"/>
      <c r="S57" s="188"/>
      <c r="T57" s="188"/>
      <c r="U57" s="188"/>
      <c r="V57" s="188"/>
      <c r="W57" s="188"/>
      <c r="X57" s="188"/>
      <c r="Y57" s="188"/>
      <c r="Z57" s="188"/>
    </row>
    <row r="58" customFormat="false" ht="15" hidden="false" customHeight="false" outlineLevel="0" collapsed="false">
      <c r="A58" s="198" t="s">
        <v>1040</v>
      </c>
      <c r="B58" s="199" t="s">
        <v>1111</v>
      </c>
      <c r="C58" s="198" t="s">
        <v>1112</v>
      </c>
      <c r="D58" s="199" t="s">
        <v>25</v>
      </c>
      <c r="E58" s="200" t="n">
        <v>1.1155</v>
      </c>
      <c r="F58" s="280" t="n">
        <v>20.37</v>
      </c>
      <c r="G58" s="280" t="n">
        <v>22.72</v>
      </c>
      <c r="H58" s="187"/>
      <c r="I58" s="188"/>
      <c r="J58" s="188"/>
      <c r="K58" s="188"/>
      <c r="L58" s="188"/>
      <c r="M58" s="188"/>
      <c r="N58" s="188"/>
      <c r="O58" s="188"/>
      <c r="P58" s="188"/>
      <c r="Q58" s="188"/>
      <c r="R58" s="188"/>
      <c r="S58" s="188"/>
      <c r="T58" s="188"/>
      <c r="U58" s="188"/>
      <c r="V58" s="188"/>
      <c r="W58" s="188"/>
      <c r="X58" s="188"/>
      <c r="Y58" s="188"/>
      <c r="Z58" s="188"/>
    </row>
    <row r="59" customFormat="false" ht="15" hidden="false" customHeight="false" outlineLevel="0" collapsed="false">
      <c r="A59" s="198" t="s">
        <v>1040</v>
      </c>
      <c r="B59" s="199" t="s">
        <v>1113</v>
      </c>
      <c r="C59" s="198" t="s">
        <v>1114</v>
      </c>
      <c r="D59" s="199" t="s">
        <v>1100</v>
      </c>
      <c r="E59" s="200" t="n">
        <v>1.4293</v>
      </c>
      <c r="F59" s="280" t="n">
        <v>11.71</v>
      </c>
      <c r="G59" s="280" t="n">
        <v>16.73</v>
      </c>
      <c r="H59" s="187"/>
      <c r="I59" s="188"/>
      <c r="J59" s="188"/>
      <c r="K59" s="188"/>
      <c r="L59" s="188"/>
      <c r="M59" s="188"/>
      <c r="N59" s="188"/>
      <c r="O59" s="188"/>
      <c r="P59" s="188"/>
      <c r="Q59" s="188"/>
      <c r="R59" s="188"/>
      <c r="S59" s="188"/>
      <c r="T59" s="188"/>
      <c r="U59" s="188"/>
      <c r="V59" s="188"/>
      <c r="W59" s="188"/>
      <c r="X59" s="188"/>
      <c r="Y59" s="188"/>
      <c r="Z59" s="188"/>
    </row>
    <row r="60" customFormat="false" ht="15" hidden="false" customHeight="false" outlineLevel="0" collapsed="false">
      <c r="A60" s="198" t="s">
        <v>1040</v>
      </c>
      <c r="B60" s="199" t="s">
        <v>1115</v>
      </c>
      <c r="C60" s="198" t="s">
        <v>542</v>
      </c>
      <c r="D60" s="199" t="s">
        <v>152</v>
      </c>
      <c r="E60" s="200" t="n">
        <v>0.0886</v>
      </c>
      <c r="F60" s="280" t="n">
        <v>17.69</v>
      </c>
      <c r="G60" s="280" t="n">
        <v>1.56</v>
      </c>
      <c r="H60" s="187"/>
      <c r="I60" s="188"/>
      <c r="J60" s="188"/>
      <c r="K60" s="188"/>
      <c r="L60" s="188"/>
      <c r="M60" s="188"/>
      <c r="N60" s="188"/>
      <c r="O60" s="188"/>
      <c r="P60" s="188"/>
      <c r="Q60" s="188"/>
      <c r="R60" s="188"/>
      <c r="S60" s="188"/>
      <c r="T60" s="188"/>
      <c r="U60" s="188"/>
      <c r="V60" s="188"/>
      <c r="W60" s="188"/>
      <c r="X60" s="188"/>
      <c r="Y60" s="188"/>
      <c r="Z60" s="188"/>
    </row>
    <row r="61" customFormat="false" ht="15" hidden="false" customHeight="false" outlineLevel="0" collapsed="false">
      <c r="A61" s="198" t="s">
        <v>1040</v>
      </c>
      <c r="B61" s="199" t="s">
        <v>1116</v>
      </c>
      <c r="C61" s="198" t="s">
        <v>548</v>
      </c>
      <c r="D61" s="199" t="s">
        <v>152</v>
      </c>
      <c r="E61" s="200" t="n">
        <v>0.1423</v>
      </c>
      <c r="F61" s="280" t="n">
        <v>51.62</v>
      </c>
      <c r="G61" s="280" t="n">
        <v>7.34</v>
      </c>
      <c r="H61" s="187"/>
      <c r="I61" s="188"/>
      <c r="J61" s="188"/>
      <c r="K61" s="188"/>
      <c r="L61" s="188"/>
      <c r="M61" s="188"/>
      <c r="N61" s="188"/>
      <c r="O61" s="188"/>
      <c r="P61" s="188"/>
      <c r="Q61" s="188"/>
      <c r="R61" s="188"/>
      <c r="S61" s="188"/>
      <c r="T61" s="188"/>
      <c r="U61" s="188"/>
      <c r="V61" s="188"/>
      <c r="W61" s="188"/>
      <c r="X61" s="188"/>
      <c r="Y61" s="188"/>
      <c r="Z61" s="188"/>
    </row>
    <row r="62" customFormat="false" ht="15" hidden="false" customHeight="false" outlineLevel="0" collapsed="false">
      <c r="A62" s="198" t="s">
        <v>1040</v>
      </c>
      <c r="B62" s="199" t="s">
        <v>1117</v>
      </c>
      <c r="C62" s="198" t="s">
        <v>1118</v>
      </c>
      <c r="D62" s="199" t="s">
        <v>7</v>
      </c>
      <c r="E62" s="200" t="n">
        <v>0.0537</v>
      </c>
      <c r="F62" s="280" t="n">
        <v>9.63</v>
      </c>
      <c r="G62" s="280" t="n">
        <v>0.51</v>
      </c>
      <c r="H62" s="187"/>
      <c r="I62" s="188"/>
      <c r="J62" s="188"/>
      <c r="K62" s="188"/>
      <c r="L62" s="188"/>
      <c r="M62" s="188"/>
      <c r="N62" s="188"/>
      <c r="O62" s="188"/>
      <c r="P62" s="188"/>
      <c r="Q62" s="188"/>
      <c r="R62" s="188"/>
      <c r="S62" s="188"/>
      <c r="T62" s="188"/>
      <c r="U62" s="188"/>
      <c r="V62" s="188"/>
      <c r="W62" s="188"/>
      <c r="X62" s="188"/>
      <c r="Y62" s="188"/>
      <c r="Z62" s="188"/>
    </row>
    <row r="63" customFormat="false" ht="15" hidden="false" customHeight="false" outlineLevel="0" collapsed="false">
      <c r="A63" s="198" t="s">
        <v>1040</v>
      </c>
      <c r="B63" s="199" t="s">
        <v>1119</v>
      </c>
      <c r="C63" s="198" t="s">
        <v>1120</v>
      </c>
      <c r="D63" s="199" t="s">
        <v>7</v>
      </c>
      <c r="E63" s="200" t="n">
        <v>0.0537</v>
      </c>
      <c r="F63" s="280" t="n">
        <v>116.94</v>
      </c>
      <c r="G63" s="280" t="n">
        <v>6.27</v>
      </c>
      <c r="H63" s="187"/>
      <c r="I63" s="188"/>
      <c r="J63" s="188"/>
      <c r="K63" s="188"/>
      <c r="L63" s="188"/>
      <c r="M63" s="188"/>
      <c r="N63" s="188"/>
      <c r="O63" s="188"/>
      <c r="P63" s="188"/>
      <c r="Q63" s="188"/>
      <c r="R63" s="188"/>
      <c r="S63" s="188"/>
      <c r="T63" s="188"/>
      <c r="U63" s="188"/>
      <c r="V63" s="188"/>
      <c r="W63" s="188"/>
      <c r="X63" s="188"/>
      <c r="Y63" s="188"/>
      <c r="Z63" s="188"/>
    </row>
    <row r="64" customFormat="false" ht="15" hidden="false" customHeight="false" outlineLevel="0" collapsed="false">
      <c r="A64" s="198" t="s">
        <v>1040</v>
      </c>
      <c r="B64" s="199" t="s">
        <v>1121</v>
      </c>
      <c r="C64" s="198" t="s">
        <v>1122</v>
      </c>
      <c r="D64" s="199" t="s">
        <v>7</v>
      </c>
      <c r="E64" s="200" t="n">
        <v>0.0268</v>
      </c>
      <c r="F64" s="280" t="n">
        <v>291.15</v>
      </c>
      <c r="G64" s="280" t="n">
        <v>7.8</v>
      </c>
      <c r="H64" s="187"/>
      <c r="I64" s="188"/>
      <c r="J64" s="188"/>
      <c r="K64" s="188"/>
      <c r="L64" s="188"/>
      <c r="M64" s="188"/>
      <c r="N64" s="188"/>
      <c r="O64" s="188"/>
      <c r="P64" s="188"/>
      <c r="Q64" s="188"/>
      <c r="R64" s="188"/>
      <c r="S64" s="188"/>
      <c r="T64" s="188"/>
      <c r="U64" s="188"/>
      <c r="V64" s="188"/>
      <c r="W64" s="188"/>
      <c r="X64" s="188"/>
      <c r="Y64" s="188"/>
      <c r="Z64" s="188"/>
    </row>
    <row r="65" customFormat="false" ht="15" hidden="false" customHeight="false" outlineLevel="0" collapsed="false">
      <c r="A65" s="198" t="s">
        <v>1040</v>
      </c>
      <c r="B65" s="199" t="s">
        <v>1123</v>
      </c>
      <c r="C65" s="198" t="s">
        <v>1124</v>
      </c>
      <c r="D65" s="199" t="s">
        <v>152</v>
      </c>
      <c r="E65" s="200" t="n">
        <v>0.3221</v>
      </c>
      <c r="F65" s="280" t="n">
        <v>2.38</v>
      </c>
      <c r="G65" s="280" t="n">
        <v>0.76</v>
      </c>
      <c r="H65" s="187"/>
      <c r="I65" s="188"/>
      <c r="J65" s="188"/>
      <c r="K65" s="188"/>
      <c r="L65" s="188"/>
      <c r="M65" s="188"/>
      <c r="N65" s="188"/>
      <c r="O65" s="188"/>
      <c r="P65" s="188"/>
      <c r="Q65" s="188"/>
      <c r="R65" s="188"/>
      <c r="S65" s="188"/>
      <c r="T65" s="188"/>
      <c r="U65" s="188"/>
      <c r="V65" s="188"/>
      <c r="W65" s="188"/>
      <c r="X65" s="188"/>
      <c r="Y65" s="188"/>
      <c r="Z65" s="188"/>
    </row>
    <row r="66" customFormat="false" ht="15" hidden="false" customHeight="false" outlineLevel="0" collapsed="false">
      <c r="A66" s="198" t="s">
        <v>1040</v>
      </c>
      <c r="B66" s="199" t="s">
        <v>1125</v>
      </c>
      <c r="C66" s="198" t="s">
        <v>1126</v>
      </c>
      <c r="D66" s="199" t="s">
        <v>152</v>
      </c>
      <c r="E66" s="200" t="n">
        <v>0.5369</v>
      </c>
      <c r="F66" s="280" t="n">
        <v>1.2</v>
      </c>
      <c r="G66" s="280" t="n">
        <v>0.64</v>
      </c>
      <c r="H66" s="187"/>
      <c r="I66" s="188"/>
      <c r="J66" s="188"/>
      <c r="K66" s="188"/>
      <c r="L66" s="188"/>
      <c r="M66" s="188"/>
      <c r="N66" s="188"/>
      <c r="O66" s="188"/>
      <c r="P66" s="188"/>
      <c r="Q66" s="188"/>
      <c r="R66" s="188"/>
      <c r="S66" s="188"/>
      <c r="T66" s="188"/>
      <c r="U66" s="188"/>
      <c r="V66" s="188"/>
      <c r="W66" s="188"/>
      <c r="X66" s="188"/>
      <c r="Y66" s="188"/>
      <c r="Z66" s="188"/>
    </row>
    <row r="67" customFormat="false" ht="15" hidden="false" customHeight="false" outlineLevel="0" collapsed="false">
      <c r="A67" s="198" t="s">
        <v>1040</v>
      </c>
      <c r="B67" s="199" t="s">
        <v>1127</v>
      </c>
      <c r="C67" s="198" t="s">
        <v>1128</v>
      </c>
      <c r="D67" s="199" t="s">
        <v>152</v>
      </c>
      <c r="E67" s="200" t="n">
        <v>0.3221</v>
      </c>
      <c r="F67" s="280" t="n">
        <v>9.35</v>
      </c>
      <c r="G67" s="280" t="n">
        <v>3.01</v>
      </c>
      <c r="H67" s="187"/>
      <c r="I67" s="188"/>
      <c r="J67" s="188"/>
      <c r="K67" s="188"/>
      <c r="L67" s="188"/>
      <c r="M67" s="188"/>
      <c r="N67" s="188"/>
      <c r="O67" s="188"/>
      <c r="P67" s="188"/>
      <c r="Q67" s="188"/>
      <c r="R67" s="188"/>
      <c r="S67" s="188"/>
      <c r="T67" s="188"/>
      <c r="U67" s="188"/>
      <c r="V67" s="188"/>
      <c r="W67" s="188"/>
      <c r="X67" s="188"/>
      <c r="Y67" s="188"/>
      <c r="Z67" s="188"/>
    </row>
    <row r="68" customFormat="false" ht="15" hidden="false" customHeight="false" outlineLevel="0" collapsed="false">
      <c r="A68" s="198" t="s">
        <v>1040</v>
      </c>
      <c r="B68" s="199" t="s">
        <v>1129</v>
      </c>
      <c r="C68" s="198" t="s">
        <v>1130</v>
      </c>
      <c r="D68" s="199" t="s">
        <v>152</v>
      </c>
      <c r="E68" s="200" t="n">
        <v>0.5369</v>
      </c>
      <c r="F68" s="280" t="n">
        <v>10.18</v>
      </c>
      <c r="G68" s="280" t="n">
        <v>5.46</v>
      </c>
      <c r="H68" s="187"/>
      <c r="I68" s="188"/>
      <c r="J68" s="188"/>
      <c r="K68" s="188"/>
      <c r="L68" s="188"/>
      <c r="M68" s="188"/>
      <c r="N68" s="188"/>
      <c r="O68" s="188"/>
      <c r="P68" s="188"/>
      <c r="Q68" s="188"/>
      <c r="R68" s="188"/>
      <c r="S68" s="188"/>
      <c r="T68" s="188"/>
      <c r="U68" s="188"/>
      <c r="V68" s="188"/>
      <c r="W68" s="188"/>
      <c r="X68" s="188"/>
      <c r="Y68" s="188"/>
      <c r="Z68" s="188"/>
    </row>
    <row r="69" customFormat="false" ht="15" hidden="false" customHeight="false" outlineLevel="0" collapsed="false">
      <c r="A69" s="198" t="s">
        <v>1040</v>
      </c>
      <c r="B69" s="199" t="s">
        <v>1131</v>
      </c>
      <c r="C69" s="198" t="s">
        <v>1132</v>
      </c>
      <c r="D69" s="199" t="s">
        <v>7</v>
      </c>
      <c r="E69" s="200" t="n">
        <v>0.1074</v>
      </c>
      <c r="F69" s="280" t="n">
        <v>10.98</v>
      </c>
      <c r="G69" s="280" t="n">
        <v>1.17</v>
      </c>
      <c r="H69" s="187"/>
      <c r="I69" s="188"/>
      <c r="J69" s="188"/>
      <c r="K69" s="188"/>
      <c r="L69" s="188"/>
      <c r="M69" s="188"/>
      <c r="N69" s="188"/>
      <c r="O69" s="188"/>
      <c r="P69" s="188"/>
      <c r="Q69" s="188"/>
      <c r="R69" s="188"/>
      <c r="S69" s="188"/>
      <c r="T69" s="188"/>
      <c r="U69" s="188"/>
      <c r="V69" s="188"/>
      <c r="W69" s="188"/>
      <c r="X69" s="188"/>
      <c r="Y69" s="188"/>
      <c r="Z69" s="188"/>
    </row>
    <row r="70" customFormat="false" ht="15" hidden="false" customHeight="false" outlineLevel="0" collapsed="false">
      <c r="A70" s="198" t="s">
        <v>1040</v>
      </c>
      <c r="B70" s="199" t="s">
        <v>1133</v>
      </c>
      <c r="C70" s="198" t="s">
        <v>1134</v>
      </c>
      <c r="D70" s="199" t="s">
        <v>152</v>
      </c>
      <c r="E70" s="200" t="n">
        <v>0.8591</v>
      </c>
      <c r="F70" s="280" t="n">
        <v>2.44</v>
      </c>
      <c r="G70" s="280" t="n">
        <v>2.09</v>
      </c>
      <c r="H70" s="187"/>
      <c r="I70" s="188"/>
      <c r="J70" s="188"/>
      <c r="K70" s="188"/>
      <c r="L70" s="188"/>
      <c r="M70" s="188"/>
      <c r="N70" s="188"/>
      <c r="O70" s="188"/>
      <c r="P70" s="188"/>
      <c r="Q70" s="188"/>
      <c r="R70" s="188"/>
      <c r="S70" s="188"/>
      <c r="T70" s="188"/>
      <c r="U70" s="188"/>
      <c r="V70" s="188"/>
      <c r="W70" s="188"/>
      <c r="X70" s="188"/>
      <c r="Y70" s="188"/>
      <c r="Z70" s="188"/>
    </row>
    <row r="71" customFormat="false" ht="15" hidden="false" customHeight="false" outlineLevel="0" collapsed="false">
      <c r="A71" s="198" t="s">
        <v>1040</v>
      </c>
      <c r="B71" s="199" t="s">
        <v>836</v>
      </c>
      <c r="C71" s="198" t="s">
        <v>1135</v>
      </c>
      <c r="D71" s="199" t="s">
        <v>152</v>
      </c>
      <c r="E71" s="200" t="n">
        <v>2.5503</v>
      </c>
      <c r="F71" s="280" t="n">
        <v>3.59</v>
      </c>
      <c r="G71" s="280" t="n">
        <v>9.15</v>
      </c>
      <c r="H71" s="187"/>
      <c r="I71" s="188"/>
      <c r="J71" s="188"/>
      <c r="K71" s="188"/>
      <c r="L71" s="188"/>
      <c r="M71" s="188"/>
      <c r="N71" s="188"/>
      <c r="O71" s="188"/>
      <c r="P71" s="188"/>
      <c r="Q71" s="188"/>
      <c r="R71" s="188"/>
      <c r="S71" s="188"/>
      <c r="T71" s="188"/>
      <c r="U71" s="188"/>
      <c r="V71" s="188"/>
      <c r="W71" s="188"/>
      <c r="X71" s="188"/>
      <c r="Y71" s="188"/>
      <c r="Z71" s="188"/>
    </row>
    <row r="72" customFormat="false" ht="15" hidden="false" customHeight="false" outlineLevel="0" collapsed="false">
      <c r="A72" s="198" t="s">
        <v>1040</v>
      </c>
      <c r="B72" s="199" t="s">
        <v>1136</v>
      </c>
      <c r="C72" s="198" t="s">
        <v>1137</v>
      </c>
      <c r="D72" s="199" t="s">
        <v>7</v>
      </c>
      <c r="E72" s="200" t="n">
        <v>0.1611</v>
      </c>
      <c r="F72" s="280" t="n">
        <v>10.04</v>
      </c>
      <c r="G72" s="280" t="n">
        <v>1.61</v>
      </c>
      <c r="H72" s="187"/>
      <c r="I72" s="188"/>
      <c r="J72" s="188"/>
      <c r="K72" s="188"/>
      <c r="L72" s="188"/>
      <c r="M72" s="188"/>
      <c r="N72" s="188"/>
      <c r="O72" s="188"/>
      <c r="P72" s="188"/>
      <c r="Q72" s="188"/>
      <c r="R72" s="188"/>
      <c r="S72" s="188"/>
      <c r="T72" s="188"/>
      <c r="U72" s="188"/>
      <c r="V72" s="188"/>
      <c r="W72" s="188"/>
      <c r="X72" s="188"/>
      <c r="Y72" s="188"/>
      <c r="Z72" s="188"/>
    </row>
    <row r="73" customFormat="false" ht="15" hidden="false" customHeight="false" outlineLevel="0" collapsed="false">
      <c r="A73" s="198" t="s">
        <v>1040</v>
      </c>
      <c r="B73" s="199" t="s">
        <v>1138</v>
      </c>
      <c r="C73" s="198" t="s">
        <v>1139</v>
      </c>
      <c r="D73" s="199" t="s">
        <v>7</v>
      </c>
      <c r="E73" s="200" t="n">
        <v>0.0268</v>
      </c>
      <c r="F73" s="280" t="n">
        <v>22.89</v>
      </c>
      <c r="G73" s="280" t="n">
        <v>0.61</v>
      </c>
      <c r="H73" s="187"/>
      <c r="I73" s="188"/>
      <c r="J73" s="188"/>
      <c r="K73" s="188"/>
      <c r="L73" s="188"/>
      <c r="M73" s="188"/>
      <c r="N73" s="188"/>
      <c r="O73" s="188"/>
      <c r="P73" s="188"/>
      <c r="Q73" s="188"/>
      <c r="R73" s="188"/>
      <c r="S73" s="188"/>
      <c r="T73" s="188"/>
      <c r="U73" s="188"/>
      <c r="V73" s="188"/>
      <c r="W73" s="188"/>
      <c r="X73" s="188"/>
      <c r="Y73" s="188"/>
      <c r="Z73" s="188"/>
    </row>
    <row r="74" customFormat="false" ht="15" hidden="false" customHeight="false" outlineLevel="0" collapsed="false">
      <c r="A74" s="198" t="s">
        <v>1040</v>
      </c>
      <c r="B74" s="199" t="s">
        <v>1140</v>
      </c>
      <c r="C74" s="198" t="s">
        <v>1141</v>
      </c>
      <c r="D74" s="199" t="s">
        <v>7</v>
      </c>
      <c r="E74" s="200" t="n">
        <v>0.1342</v>
      </c>
      <c r="F74" s="280" t="n">
        <v>36.75</v>
      </c>
      <c r="G74" s="280" t="n">
        <v>4.93</v>
      </c>
      <c r="H74" s="187"/>
      <c r="I74" s="188"/>
      <c r="J74" s="188"/>
      <c r="K74" s="188"/>
      <c r="L74" s="188"/>
      <c r="M74" s="188"/>
      <c r="N74" s="188"/>
      <c r="O74" s="188"/>
      <c r="P74" s="188"/>
      <c r="Q74" s="188"/>
      <c r="R74" s="188"/>
      <c r="S74" s="188"/>
      <c r="T74" s="188"/>
      <c r="U74" s="188"/>
      <c r="V74" s="188"/>
      <c r="W74" s="188"/>
      <c r="X74" s="188"/>
      <c r="Y74" s="188"/>
      <c r="Z74" s="188"/>
    </row>
    <row r="75" customFormat="false" ht="15" hidden="false" customHeight="false" outlineLevel="0" collapsed="false">
      <c r="A75" s="198" t="s">
        <v>1040</v>
      </c>
      <c r="B75" s="199" t="s">
        <v>1142</v>
      </c>
      <c r="C75" s="198" t="s">
        <v>1143</v>
      </c>
      <c r="D75" s="199" t="s">
        <v>7</v>
      </c>
      <c r="E75" s="200" t="n">
        <v>0.0268</v>
      </c>
      <c r="F75" s="280" t="n">
        <v>38.18</v>
      </c>
      <c r="G75" s="280" t="n">
        <v>1.02</v>
      </c>
      <c r="H75" s="187"/>
      <c r="I75" s="188"/>
      <c r="J75" s="188"/>
      <c r="K75" s="188"/>
      <c r="L75" s="188"/>
      <c r="M75" s="188"/>
      <c r="N75" s="188"/>
      <c r="O75" s="188"/>
      <c r="P75" s="188"/>
      <c r="Q75" s="188"/>
      <c r="R75" s="188"/>
      <c r="S75" s="188"/>
      <c r="T75" s="188"/>
      <c r="U75" s="188"/>
      <c r="V75" s="188"/>
      <c r="W75" s="188"/>
      <c r="X75" s="188"/>
      <c r="Y75" s="188"/>
      <c r="Z75" s="188"/>
    </row>
    <row r="76" customFormat="false" ht="15" hidden="false" customHeight="false" outlineLevel="0" collapsed="false">
      <c r="A76" s="198" t="s">
        <v>1040</v>
      </c>
      <c r="B76" s="199" t="s">
        <v>1144</v>
      </c>
      <c r="C76" s="198" t="s">
        <v>1145</v>
      </c>
      <c r="D76" s="199" t="s">
        <v>1100</v>
      </c>
      <c r="E76" s="200" t="n">
        <v>1.451</v>
      </c>
      <c r="F76" s="280" t="n">
        <v>36.5</v>
      </c>
      <c r="G76" s="280" t="n">
        <v>52.96</v>
      </c>
      <c r="H76" s="187"/>
      <c r="I76" s="188"/>
      <c r="J76" s="188"/>
      <c r="K76" s="188"/>
      <c r="L76" s="188"/>
      <c r="M76" s="188"/>
      <c r="N76" s="188"/>
      <c r="O76" s="188"/>
      <c r="P76" s="188"/>
      <c r="Q76" s="188"/>
      <c r="R76" s="188"/>
      <c r="S76" s="188"/>
      <c r="T76" s="188"/>
      <c r="U76" s="188"/>
      <c r="V76" s="188"/>
      <c r="W76" s="188"/>
      <c r="X76" s="188"/>
      <c r="Y76" s="188"/>
      <c r="Z76" s="188"/>
    </row>
    <row r="77" customFormat="false" ht="15" hidden="false" customHeight="false" outlineLevel="0" collapsed="false">
      <c r="A77" s="198" t="s">
        <v>1040</v>
      </c>
      <c r="B77" s="199" t="s">
        <v>736</v>
      </c>
      <c r="C77" s="198" t="s">
        <v>1146</v>
      </c>
      <c r="D77" s="199" t="s">
        <v>1147</v>
      </c>
      <c r="E77" s="200" t="n">
        <v>0.039</v>
      </c>
      <c r="F77" s="280" t="n">
        <v>59.53</v>
      </c>
      <c r="G77" s="280" t="n">
        <v>2.32</v>
      </c>
      <c r="H77" s="187"/>
      <c r="I77" s="188"/>
      <c r="J77" s="188"/>
      <c r="K77" s="188"/>
      <c r="L77" s="188"/>
      <c r="M77" s="188"/>
      <c r="N77" s="188"/>
      <c r="O77" s="188"/>
      <c r="P77" s="188"/>
      <c r="Q77" s="188"/>
      <c r="R77" s="188"/>
      <c r="S77" s="188"/>
      <c r="T77" s="188"/>
      <c r="U77" s="188"/>
      <c r="V77" s="188"/>
      <c r="W77" s="188"/>
      <c r="X77" s="188"/>
      <c r="Y77" s="188"/>
      <c r="Z77" s="188"/>
    </row>
    <row r="78" customFormat="false" ht="15" hidden="false" customHeight="false" outlineLevel="0" collapsed="false">
      <c r="A78" s="198" t="s">
        <v>1040</v>
      </c>
      <c r="B78" s="199" t="s">
        <v>1148</v>
      </c>
      <c r="C78" s="198" t="s">
        <v>1149</v>
      </c>
      <c r="D78" s="199" t="s">
        <v>1100</v>
      </c>
      <c r="E78" s="200" t="n">
        <v>1.451</v>
      </c>
      <c r="F78" s="280" t="n">
        <v>42.66</v>
      </c>
      <c r="G78" s="280" t="n">
        <v>61.89</v>
      </c>
      <c r="H78" s="187"/>
      <c r="I78" s="188"/>
      <c r="J78" s="188"/>
      <c r="K78" s="188"/>
      <c r="L78" s="188"/>
      <c r="M78" s="188"/>
      <c r="N78" s="188"/>
      <c r="O78" s="188"/>
      <c r="P78" s="188"/>
      <c r="Q78" s="188"/>
      <c r="R78" s="188"/>
      <c r="S78" s="188"/>
      <c r="T78" s="188"/>
      <c r="U78" s="188"/>
      <c r="V78" s="188"/>
      <c r="W78" s="188"/>
      <c r="X78" s="188"/>
      <c r="Y78" s="188"/>
      <c r="Z78" s="188"/>
    </row>
    <row r="79" customFormat="false" ht="15" hidden="false" customHeight="false" outlineLevel="0" collapsed="false">
      <c r="A79" s="198" t="s">
        <v>1040</v>
      </c>
      <c r="B79" s="199" t="s">
        <v>1150</v>
      </c>
      <c r="C79" s="198" t="s">
        <v>1151</v>
      </c>
      <c r="D79" s="199" t="s">
        <v>1100</v>
      </c>
      <c r="E79" s="200" t="n">
        <v>0.009</v>
      </c>
      <c r="F79" s="280" t="n">
        <v>14.73</v>
      </c>
      <c r="G79" s="280" t="n">
        <v>0.13</v>
      </c>
      <c r="H79" s="187"/>
      <c r="I79" s="188"/>
      <c r="J79" s="188"/>
      <c r="K79" s="188"/>
      <c r="L79" s="188"/>
      <c r="M79" s="188"/>
      <c r="N79" s="188"/>
      <c r="O79" s="188"/>
      <c r="P79" s="188"/>
      <c r="Q79" s="188"/>
      <c r="R79" s="188"/>
      <c r="S79" s="188"/>
      <c r="T79" s="188"/>
      <c r="U79" s="188"/>
      <c r="V79" s="188"/>
      <c r="W79" s="188"/>
      <c r="X79" s="188"/>
      <c r="Y79" s="188"/>
      <c r="Z79" s="188"/>
    </row>
    <row r="80" customFormat="false" ht="15" hidden="false" customHeight="false" outlineLevel="0" collapsed="false">
      <c r="A80" s="198" t="s">
        <v>1040</v>
      </c>
      <c r="B80" s="199" t="s">
        <v>1152</v>
      </c>
      <c r="C80" s="198" t="s">
        <v>1153</v>
      </c>
      <c r="D80" s="199" t="s">
        <v>1100</v>
      </c>
      <c r="E80" s="200" t="n">
        <v>1.451</v>
      </c>
      <c r="F80" s="280" t="n">
        <v>24.56</v>
      </c>
      <c r="G80" s="280" t="n">
        <v>35.63</v>
      </c>
      <c r="H80" s="187"/>
      <c r="I80" s="188"/>
      <c r="J80" s="188"/>
      <c r="K80" s="188"/>
      <c r="L80" s="188"/>
      <c r="M80" s="188"/>
      <c r="N80" s="188"/>
      <c r="O80" s="188"/>
      <c r="P80" s="188"/>
      <c r="Q80" s="188"/>
      <c r="R80" s="188"/>
      <c r="S80" s="188"/>
      <c r="T80" s="188"/>
      <c r="U80" s="188"/>
      <c r="V80" s="188"/>
      <c r="W80" s="188"/>
      <c r="X80" s="188"/>
      <c r="Y80" s="188"/>
      <c r="Z80" s="188"/>
    </row>
    <row r="81" customFormat="false" ht="15" hidden="false" customHeight="false" outlineLevel="0" collapsed="false">
      <c r="A81" s="198" t="s">
        <v>1040</v>
      </c>
      <c r="B81" s="199" t="s">
        <v>1154</v>
      </c>
      <c r="C81" s="198" t="s">
        <v>1155</v>
      </c>
      <c r="D81" s="199" t="s">
        <v>7</v>
      </c>
      <c r="E81" s="200" t="n">
        <v>0.1879</v>
      </c>
      <c r="F81" s="280" t="n">
        <v>22.21</v>
      </c>
      <c r="G81" s="280" t="n">
        <v>4.17</v>
      </c>
      <c r="H81" s="187"/>
      <c r="I81" s="188"/>
      <c r="J81" s="188"/>
      <c r="K81" s="188"/>
      <c r="L81" s="188"/>
      <c r="M81" s="188"/>
      <c r="N81" s="188"/>
      <c r="O81" s="188"/>
      <c r="P81" s="188"/>
      <c r="Q81" s="188"/>
      <c r="R81" s="188"/>
      <c r="S81" s="188"/>
      <c r="T81" s="188"/>
      <c r="U81" s="188"/>
      <c r="V81" s="188"/>
      <c r="W81" s="188"/>
      <c r="X81" s="188"/>
      <c r="Y81" s="188"/>
      <c r="Z81" s="188"/>
    </row>
    <row r="82" customFormat="false" ht="15" hidden="false" customHeight="false" outlineLevel="0" collapsed="false">
      <c r="A82" s="198" t="s">
        <v>1040</v>
      </c>
      <c r="B82" s="199" t="s">
        <v>1156</v>
      </c>
      <c r="C82" s="198" t="s">
        <v>1157</v>
      </c>
      <c r="D82" s="199" t="s">
        <v>7</v>
      </c>
      <c r="E82" s="200" t="n">
        <v>0.0268</v>
      </c>
      <c r="F82" s="280" t="n">
        <v>15.9</v>
      </c>
      <c r="G82" s="280" t="n">
        <v>0.42</v>
      </c>
      <c r="H82" s="187"/>
      <c r="I82" s="188"/>
      <c r="J82" s="188"/>
      <c r="K82" s="188"/>
      <c r="L82" s="188"/>
      <c r="M82" s="188"/>
      <c r="N82" s="188"/>
      <c r="O82" s="188"/>
      <c r="P82" s="188"/>
      <c r="Q82" s="188"/>
      <c r="R82" s="188"/>
      <c r="S82" s="188"/>
      <c r="T82" s="188"/>
      <c r="U82" s="188"/>
      <c r="V82" s="188"/>
      <c r="W82" s="188"/>
      <c r="X82" s="188"/>
      <c r="Y82" s="188"/>
      <c r="Z82" s="188"/>
    </row>
    <row r="83" customFormat="false" ht="15" hidden="false" customHeight="false" outlineLevel="0" collapsed="false">
      <c r="A83" s="198" t="s">
        <v>1040</v>
      </c>
      <c r="B83" s="199" t="s">
        <v>1158</v>
      </c>
      <c r="C83" s="198" t="s">
        <v>1159</v>
      </c>
      <c r="D83" s="199" t="s">
        <v>1147</v>
      </c>
      <c r="E83" s="200" t="n">
        <v>0.01</v>
      </c>
      <c r="F83" s="280" t="n">
        <v>36.09</v>
      </c>
      <c r="G83" s="280" t="n">
        <v>0.36</v>
      </c>
      <c r="H83" s="187"/>
      <c r="I83" s="188"/>
      <c r="J83" s="188"/>
      <c r="K83" s="188"/>
      <c r="L83" s="188"/>
      <c r="M83" s="188"/>
      <c r="N83" s="188"/>
      <c r="O83" s="188"/>
      <c r="P83" s="188"/>
      <c r="Q83" s="188"/>
      <c r="R83" s="188"/>
      <c r="S83" s="188"/>
      <c r="T83" s="188"/>
      <c r="U83" s="188"/>
      <c r="V83" s="188"/>
      <c r="W83" s="188"/>
      <c r="X83" s="188"/>
      <c r="Y83" s="188"/>
      <c r="Z83" s="188"/>
    </row>
    <row r="84" customFormat="false" ht="15" hidden="false" customHeight="false" outlineLevel="0" collapsed="false">
      <c r="A84" s="198" t="s">
        <v>1040</v>
      </c>
      <c r="B84" s="199" t="s">
        <v>1160</v>
      </c>
      <c r="C84" s="198" t="s">
        <v>1161</v>
      </c>
      <c r="D84" s="199" t="s">
        <v>7</v>
      </c>
      <c r="E84" s="200" t="n">
        <v>0.1611</v>
      </c>
      <c r="F84" s="280" t="n">
        <v>184.09</v>
      </c>
      <c r="G84" s="280" t="n">
        <v>29.65</v>
      </c>
      <c r="H84" s="187"/>
      <c r="I84" s="188"/>
      <c r="J84" s="188"/>
      <c r="K84" s="188"/>
      <c r="L84" s="188"/>
      <c r="M84" s="188"/>
      <c r="N84" s="188"/>
      <c r="O84" s="188"/>
      <c r="P84" s="188"/>
      <c r="Q84" s="188"/>
      <c r="R84" s="188"/>
      <c r="S84" s="188"/>
      <c r="T84" s="188"/>
      <c r="U84" s="188"/>
      <c r="V84" s="188"/>
      <c r="W84" s="188"/>
      <c r="X84" s="188"/>
      <c r="Y84" s="188"/>
      <c r="Z84" s="188"/>
    </row>
    <row r="85" customFormat="false" ht="15" hidden="false" customHeight="false" outlineLevel="0" collapsed="false">
      <c r="A85" s="198" t="s">
        <v>1040</v>
      </c>
      <c r="B85" s="199" t="s">
        <v>1162</v>
      </c>
      <c r="C85" s="198" t="s">
        <v>1163</v>
      </c>
      <c r="D85" s="199" t="s">
        <v>7</v>
      </c>
      <c r="E85" s="200" t="n">
        <v>0.0268</v>
      </c>
      <c r="F85" s="280" t="n">
        <v>159.87</v>
      </c>
      <c r="G85" s="280" t="n">
        <v>4.28</v>
      </c>
      <c r="H85" s="187"/>
      <c r="I85" s="188"/>
      <c r="J85" s="188"/>
      <c r="K85" s="188"/>
      <c r="L85" s="188"/>
      <c r="M85" s="188"/>
      <c r="N85" s="188"/>
      <c r="O85" s="188"/>
      <c r="P85" s="188"/>
      <c r="Q85" s="188"/>
      <c r="R85" s="188"/>
      <c r="S85" s="188"/>
      <c r="T85" s="188"/>
      <c r="U85" s="188"/>
      <c r="V85" s="188"/>
      <c r="W85" s="188"/>
      <c r="X85" s="188"/>
      <c r="Y85" s="188"/>
      <c r="Z85" s="188"/>
    </row>
    <row r="86" customFormat="false" ht="15" hidden="false" customHeight="false" outlineLevel="0" collapsed="false">
      <c r="A86" s="198" t="s">
        <v>1040</v>
      </c>
      <c r="B86" s="199" t="s">
        <v>1164</v>
      </c>
      <c r="C86" s="198" t="s">
        <v>1165</v>
      </c>
      <c r="D86" s="199" t="s">
        <v>1100</v>
      </c>
      <c r="E86" s="200" t="n">
        <v>0.1449</v>
      </c>
      <c r="F86" s="280" t="n">
        <v>213.43</v>
      </c>
      <c r="G86" s="280" t="n">
        <v>30.92</v>
      </c>
      <c r="H86" s="187"/>
      <c r="I86" s="188"/>
      <c r="J86" s="188"/>
      <c r="K86" s="188"/>
      <c r="L86" s="188"/>
      <c r="M86" s="188"/>
      <c r="N86" s="188"/>
      <c r="O86" s="188"/>
      <c r="P86" s="188"/>
      <c r="Q86" s="188"/>
      <c r="R86" s="188"/>
      <c r="S86" s="188"/>
      <c r="T86" s="188"/>
      <c r="U86" s="188"/>
      <c r="V86" s="188"/>
      <c r="W86" s="188"/>
      <c r="X86" s="188"/>
      <c r="Y86" s="188"/>
      <c r="Z86" s="188"/>
    </row>
    <row r="87" customFormat="false" ht="15" hidden="false" customHeight="false" outlineLevel="0" collapsed="false">
      <c r="A87" s="198" t="s">
        <v>1040</v>
      </c>
      <c r="B87" s="199" t="s">
        <v>1166</v>
      </c>
      <c r="C87" s="198" t="s">
        <v>1167</v>
      </c>
      <c r="D87" s="199" t="s">
        <v>1100</v>
      </c>
      <c r="E87" s="200" t="n">
        <v>0.1668</v>
      </c>
      <c r="F87" s="280" t="n">
        <v>215.96</v>
      </c>
      <c r="G87" s="280" t="n">
        <v>36.02</v>
      </c>
      <c r="H87" s="187"/>
      <c r="I87" s="188"/>
      <c r="J87" s="188"/>
      <c r="K87" s="188"/>
      <c r="L87" s="188"/>
      <c r="M87" s="188"/>
      <c r="N87" s="188"/>
      <c r="O87" s="188"/>
      <c r="P87" s="188"/>
      <c r="Q87" s="188"/>
      <c r="R87" s="188"/>
      <c r="S87" s="188"/>
      <c r="T87" s="188"/>
      <c r="U87" s="188"/>
      <c r="V87" s="188"/>
      <c r="W87" s="188"/>
      <c r="X87" s="188"/>
      <c r="Y87" s="188"/>
      <c r="Z87" s="188"/>
    </row>
    <row r="88" customFormat="false" ht="15" hidden="false" customHeight="false" outlineLevel="0" collapsed="false">
      <c r="A88" s="198" t="s">
        <v>1040</v>
      </c>
      <c r="B88" s="199" t="s">
        <v>1168</v>
      </c>
      <c r="C88" s="198" t="s">
        <v>1169</v>
      </c>
      <c r="D88" s="199" t="s">
        <v>1100</v>
      </c>
      <c r="E88" s="200" t="n">
        <v>0.2264</v>
      </c>
      <c r="F88" s="280" t="n">
        <v>256.18</v>
      </c>
      <c r="G88" s="280" t="n">
        <v>57.99</v>
      </c>
      <c r="H88" s="187"/>
      <c r="I88" s="188"/>
      <c r="J88" s="188"/>
      <c r="K88" s="188"/>
      <c r="L88" s="188"/>
      <c r="M88" s="188"/>
      <c r="N88" s="188"/>
      <c r="O88" s="188"/>
      <c r="P88" s="188"/>
      <c r="Q88" s="188"/>
      <c r="R88" s="188"/>
      <c r="S88" s="188"/>
      <c r="T88" s="188"/>
      <c r="U88" s="188"/>
      <c r="V88" s="188"/>
      <c r="W88" s="188"/>
      <c r="X88" s="188"/>
      <c r="Y88" s="188"/>
      <c r="Z88" s="188"/>
    </row>
    <row r="89" customFormat="false" ht="15" hidden="false" customHeight="false" outlineLevel="0" collapsed="false">
      <c r="A89" s="198" t="s">
        <v>1040</v>
      </c>
      <c r="B89" s="199" t="s">
        <v>1170</v>
      </c>
      <c r="C89" s="198" t="s">
        <v>1171</v>
      </c>
      <c r="D89" s="199" t="s">
        <v>1100</v>
      </c>
      <c r="E89" s="200" t="n">
        <v>0.1765</v>
      </c>
      <c r="F89" s="280" t="n">
        <v>322.73</v>
      </c>
      <c r="G89" s="280" t="n">
        <v>56.96</v>
      </c>
      <c r="H89" s="187"/>
      <c r="I89" s="188"/>
      <c r="J89" s="188"/>
      <c r="K89" s="188"/>
      <c r="L89" s="188"/>
      <c r="M89" s="188"/>
      <c r="N89" s="188"/>
      <c r="O89" s="188"/>
      <c r="P89" s="188"/>
      <c r="Q89" s="188"/>
      <c r="R89" s="188"/>
      <c r="S89" s="188"/>
      <c r="T89" s="188"/>
      <c r="U89" s="188"/>
      <c r="V89" s="188"/>
      <c r="W89" s="188"/>
      <c r="X89" s="188"/>
      <c r="Y89" s="188"/>
      <c r="Z89" s="188"/>
    </row>
    <row r="90" customFormat="false" ht="15" hidden="false" customHeight="false" outlineLevel="0" collapsed="false">
      <c r="A90" s="198" t="s">
        <v>1040</v>
      </c>
      <c r="B90" s="199" t="s">
        <v>1172</v>
      </c>
      <c r="C90" s="198" t="s">
        <v>1173</v>
      </c>
      <c r="D90" s="199" t="s">
        <v>7</v>
      </c>
      <c r="E90" s="200" t="n">
        <v>0.0696</v>
      </c>
      <c r="F90" s="280" t="n">
        <v>75.12</v>
      </c>
      <c r="G90" s="280" t="n">
        <v>5.22</v>
      </c>
      <c r="H90" s="187"/>
      <c r="I90" s="188"/>
      <c r="J90" s="188"/>
      <c r="K90" s="188"/>
      <c r="L90" s="188"/>
      <c r="M90" s="188"/>
      <c r="N90" s="188"/>
      <c r="O90" s="188"/>
      <c r="P90" s="188"/>
      <c r="Q90" s="188"/>
      <c r="R90" s="188"/>
      <c r="S90" s="188"/>
      <c r="T90" s="188"/>
      <c r="U90" s="188"/>
      <c r="V90" s="188"/>
      <c r="W90" s="188"/>
      <c r="X90" s="188"/>
      <c r="Y90" s="188"/>
      <c r="Z90" s="188"/>
    </row>
    <row r="91" customFormat="false" ht="15" hidden="false" customHeight="false" outlineLevel="0" collapsed="false">
      <c r="A91" s="202" t="s">
        <v>1043</v>
      </c>
      <c r="B91" s="203" t="s">
        <v>1174</v>
      </c>
      <c r="C91" s="202" t="s">
        <v>1175</v>
      </c>
      <c r="D91" s="203" t="s">
        <v>1176</v>
      </c>
      <c r="E91" s="204" t="n">
        <v>0.0268</v>
      </c>
      <c r="F91" s="208" t="n">
        <v>60</v>
      </c>
      <c r="G91" s="208" t="n">
        <v>1.6</v>
      </c>
      <c r="H91" s="187"/>
      <c r="I91" s="188"/>
      <c r="J91" s="188"/>
      <c r="K91" s="188"/>
      <c r="L91" s="188"/>
      <c r="M91" s="188"/>
      <c r="N91" s="188"/>
      <c r="O91" s="188"/>
      <c r="P91" s="188"/>
      <c r="Q91" s="188"/>
      <c r="R91" s="188"/>
      <c r="S91" s="188"/>
      <c r="T91" s="188"/>
      <c r="U91" s="188"/>
      <c r="V91" s="188"/>
      <c r="W91" s="188"/>
      <c r="X91" s="188"/>
      <c r="Y91" s="188"/>
      <c r="Z91" s="188"/>
    </row>
    <row r="92" customFormat="false" ht="15" hidden="false" customHeight="false" outlineLevel="0" collapsed="false">
      <c r="A92" s="202" t="s">
        <v>1043</v>
      </c>
      <c r="B92" s="203" t="s">
        <v>1177</v>
      </c>
      <c r="C92" s="202" t="s">
        <v>1178</v>
      </c>
      <c r="D92" s="203" t="s">
        <v>7</v>
      </c>
      <c r="E92" s="204" t="n">
        <v>0.0268</v>
      </c>
      <c r="F92" s="208" t="n">
        <v>157.5</v>
      </c>
      <c r="G92" s="208" t="n">
        <v>4.22</v>
      </c>
      <c r="H92" s="187"/>
      <c r="I92" s="188"/>
      <c r="J92" s="188"/>
      <c r="K92" s="188"/>
      <c r="L92" s="188"/>
      <c r="M92" s="188"/>
      <c r="N92" s="188"/>
      <c r="O92" s="188"/>
      <c r="P92" s="188"/>
      <c r="Q92" s="188"/>
      <c r="R92" s="188"/>
      <c r="S92" s="188"/>
      <c r="T92" s="188"/>
      <c r="U92" s="188"/>
      <c r="V92" s="188"/>
      <c r="W92" s="188"/>
      <c r="X92" s="188"/>
      <c r="Y92" s="188"/>
      <c r="Z92" s="188"/>
    </row>
    <row r="93" customFormat="false" ht="15" hidden="false" customHeight="false" outlineLevel="0" collapsed="false">
      <c r="A93" s="202" t="s">
        <v>1043</v>
      </c>
      <c r="B93" s="203" t="s">
        <v>1179</v>
      </c>
      <c r="C93" s="202" t="s">
        <v>1180</v>
      </c>
      <c r="D93" s="203" t="s">
        <v>7</v>
      </c>
      <c r="E93" s="204" t="n">
        <v>0.0268</v>
      </c>
      <c r="F93" s="208" t="n">
        <v>152.3</v>
      </c>
      <c r="G93" s="208" t="n">
        <v>4.08</v>
      </c>
      <c r="H93" s="187"/>
      <c r="I93" s="188"/>
      <c r="J93" s="188"/>
      <c r="K93" s="188"/>
      <c r="L93" s="188"/>
      <c r="M93" s="188"/>
      <c r="N93" s="188"/>
      <c r="O93" s="188"/>
      <c r="P93" s="188"/>
      <c r="Q93" s="188"/>
      <c r="R93" s="188"/>
      <c r="S93" s="188"/>
      <c r="T93" s="188"/>
      <c r="U93" s="188"/>
      <c r="V93" s="188"/>
      <c r="W93" s="188"/>
      <c r="X93" s="188"/>
      <c r="Y93" s="188"/>
      <c r="Z93" s="188"/>
    </row>
    <row r="94" customFormat="false" ht="15" hidden="false" customHeight="false" outlineLevel="0" collapsed="false">
      <c r="A94" s="202" t="s">
        <v>1043</v>
      </c>
      <c r="B94" s="203" t="s">
        <v>1181</v>
      </c>
      <c r="C94" s="202" t="s">
        <v>1182</v>
      </c>
      <c r="D94" s="203" t="s">
        <v>152</v>
      </c>
      <c r="E94" s="204" t="n">
        <v>1.2782</v>
      </c>
      <c r="F94" s="208" t="n">
        <v>3.69</v>
      </c>
      <c r="G94" s="208" t="n">
        <v>4.71</v>
      </c>
      <c r="H94" s="187"/>
      <c r="I94" s="188"/>
      <c r="J94" s="188"/>
      <c r="K94" s="188"/>
      <c r="L94" s="188"/>
      <c r="M94" s="188"/>
      <c r="N94" s="188"/>
      <c r="O94" s="188"/>
      <c r="P94" s="188"/>
      <c r="Q94" s="188"/>
      <c r="R94" s="188"/>
      <c r="S94" s="188"/>
      <c r="T94" s="188"/>
      <c r="U94" s="188"/>
      <c r="V94" s="188"/>
      <c r="W94" s="188"/>
      <c r="X94" s="188"/>
      <c r="Y94" s="188"/>
      <c r="Z94" s="188"/>
    </row>
    <row r="95" customFormat="false" ht="15" hidden="false" customHeight="false" outlineLevel="0" collapsed="false">
      <c r="A95" s="202" t="s">
        <v>1043</v>
      </c>
      <c r="B95" s="203" t="s">
        <v>1183</v>
      </c>
      <c r="C95" s="202" t="s">
        <v>1184</v>
      </c>
      <c r="D95" s="203" t="s">
        <v>7</v>
      </c>
      <c r="E95" s="204" t="n">
        <v>0.0174</v>
      </c>
      <c r="F95" s="208" t="n">
        <v>598.9</v>
      </c>
      <c r="G95" s="208" t="n">
        <v>10.42</v>
      </c>
      <c r="H95" s="187"/>
      <c r="I95" s="188"/>
      <c r="J95" s="188"/>
      <c r="K95" s="188"/>
      <c r="L95" s="188"/>
      <c r="M95" s="188"/>
      <c r="N95" s="188"/>
      <c r="O95" s="188"/>
      <c r="P95" s="188"/>
      <c r="Q95" s="188"/>
      <c r="R95" s="188"/>
      <c r="S95" s="188"/>
      <c r="T95" s="188"/>
      <c r="U95" s="188"/>
      <c r="V95" s="188"/>
      <c r="W95" s="188"/>
      <c r="X95" s="188"/>
      <c r="Y95" s="188"/>
      <c r="Z95" s="188"/>
    </row>
    <row r="96" customFormat="false" ht="15" hidden="false" customHeight="false" outlineLevel="0" collapsed="false">
      <c r="A96" s="202" t="s">
        <v>1043</v>
      </c>
      <c r="B96" s="203" t="s">
        <v>1185</v>
      </c>
      <c r="C96" s="202" t="s">
        <v>1186</v>
      </c>
      <c r="D96" s="203" t="s">
        <v>7</v>
      </c>
      <c r="E96" s="204" t="n">
        <v>0.0174</v>
      </c>
      <c r="F96" s="208" t="n">
        <v>203.15</v>
      </c>
      <c r="G96" s="208" t="n">
        <v>3.53</v>
      </c>
      <c r="H96" s="187"/>
      <c r="I96" s="188"/>
      <c r="J96" s="188"/>
      <c r="K96" s="188"/>
      <c r="L96" s="188"/>
      <c r="M96" s="188"/>
      <c r="N96" s="188"/>
      <c r="O96" s="188"/>
      <c r="P96" s="188"/>
      <c r="Q96" s="188"/>
      <c r="R96" s="188"/>
      <c r="S96" s="188"/>
      <c r="T96" s="188"/>
      <c r="U96" s="188"/>
      <c r="V96" s="188"/>
      <c r="W96" s="188"/>
      <c r="X96" s="188"/>
      <c r="Y96" s="188"/>
      <c r="Z96" s="188"/>
    </row>
    <row r="97" customFormat="false" ht="15" hidden="false" customHeight="false" outlineLevel="0" collapsed="false">
      <c r="A97" s="193"/>
      <c r="B97" s="194"/>
      <c r="C97" s="193"/>
      <c r="D97" s="193"/>
      <c r="E97" s="195"/>
      <c r="F97" s="193"/>
      <c r="G97" s="193"/>
      <c r="H97" s="187"/>
      <c r="I97" s="188"/>
      <c r="J97" s="188"/>
      <c r="K97" s="188"/>
      <c r="L97" s="188"/>
      <c r="M97" s="188"/>
      <c r="N97" s="188"/>
      <c r="O97" s="188"/>
      <c r="P97" s="188"/>
      <c r="Q97" s="188"/>
      <c r="R97" s="188"/>
      <c r="S97" s="188"/>
      <c r="T97" s="188"/>
      <c r="U97" s="188"/>
      <c r="V97" s="188"/>
      <c r="W97" s="188"/>
      <c r="X97" s="188"/>
      <c r="Y97" s="188"/>
      <c r="Z97" s="188"/>
    </row>
    <row r="98" customFormat="false" ht="15" hidden="false" customHeight="false" outlineLevel="0" collapsed="false">
      <c r="A98" s="183" t="s">
        <v>1187</v>
      </c>
      <c r="B98" s="184" t="s">
        <v>1028</v>
      </c>
      <c r="C98" s="183" t="s">
        <v>1029</v>
      </c>
      <c r="D98" s="184" t="s">
        <v>1030</v>
      </c>
      <c r="E98" s="185" t="s">
        <v>1031</v>
      </c>
      <c r="F98" s="209" t="s">
        <v>1032</v>
      </c>
      <c r="G98" s="209" t="s">
        <v>1033</v>
      </c>
      <c r="H98" s="187"/>
      <c r="I98" s="188"/>
      <c r="J98" s="188"/>
      <c r="K98" s="188"/>
      <c r="L98" s="188"/>
      <c r="M98" s="188"/>
      <c r="N98" s="188"/>
      <c r="O98" s="188"/>
      <c r="P98" s="188"/>
      <c r="Q98" s="188"/>
      <c r="R98" s="188"/>
      <c r="S98" s="188"/>
      <c r="T98" s="188"/>
      <c r="U98" s="188"/>
      <c r="V98" s="188"/>
      <c r="W98" s="188"/>
      <c r="X98" s="188"/>
      <c r="Y98" s="188"/>
      <c r="Z98" s="188"/>
    </row>
    <row r="99" customFormat="false" ht="15" hidden="false" customHeight="false" outlineLevel="0" collapsed="false">
      <c r="A99" s="189" t="s">
        <v>1034</v>
      </c>
      <c r="B99" s="190" t="s">
        <v>1188</v>
      </c>
      <c r="C99" s="189" t="s">
        <v>1189</v>
      </c>
      <c r="D99" s="190" t="s">
        <v>7</v>
      </c>
      <c r="E99" s="191" t="n">
        <v>1</v>
      </c>
      <c r="F99" s="279" t="n">
        <v>323.4</v>
      </c>
      <c r="G99" s="279" t="n">
        <v>323.4</v>
      </c>
      <c r="H99" s="187"/>
      <c r="I99" s="188"/>
      <c r="J99" s="188"/>
      <c r="K99" s="188"/>
      <c r="L99" s="188"/>
      <c r="M99" s="188"/>
      <c r="N99" s="188"/>
      <c r="O99" s="188"/>
      <c r="P99" s="188"/>
      <c r="Q99" s="188"/>
      <c r="R99" s="188"/>
      <c r="S99" s="188"/>
      <c r="T99" s="188"/>
      <c r="U99" s="188"/>
      <c r="V99" s="188"/>
      <c r="W99" s="188"/>
      <c r="X99" s="188"/>
      <c r="Y99" s="188"/>
      <c r="Z99" s="188"/>
    </row>
    <row r="100" customFormat="false" ht="15" hidden="false" customHeight="false" outlineLevel="0" collapsed="false">
      <c r="A100" s="198" t="s">
        <v>1040</v>
      </c>
      <c r="B100" s="199" t="s">
        <v>1190</v>
      </c>
      <c r="C100" s="198" t="s">
        <v>1191</v>
      </c>
      <c r="D100" s="199" t="s">
        <v>1192</v>
      </c>
      <c r="E100" s="200" t="n">
        <v>0.2933333</v>
      </c>
      <c r="F100" s="280" t="n">
        <v>15.3</v>
      </c>
      <c r="G100" s="280" t="n">
        <v>4.48</v>
      </c>
      <c r="H100" s="187"/>
      <c r="I100" s="188"/>
      <c r="J100" s="188"/>
      <c r="K100" s="188"/>
      <c r="L100" s="188"/>
      <c r="M100" s="188"/>
      <c r="N100" s="188"/>
      <c r="O100" s="188"/>
      <c r="P100" s="188"/>
      <c r="Q100" s="188"/>
      <c r="R100" s="188"/>
      <c r="S100" s="188"/>
      <c r="T100" s="188"/>
      <c r="U100" s="188"/>
      <c r="V100" s="188"/>
      <c r="W100" s="188"/>
      <c r="X100" s="188"/>
      <c r="Y100" s="188"/>
      <c r="Z100" s="188"/>
    </row>
    <row r="101" customFormat="false" ht="15" hidden="false" customHeight="false" outlineLevel="0" collapsed="false">
      <c r="A101" s="198" t="s">
        <v>1040</v>
      </c>
      <c r="B101" s="199" t="s">
        <v>1193</v>
      </c>
      <c r="C101" s="198" t="s">
        <v>1194</v>
      </c>
      <c r="D101" s="199" t="s">
        <v>1192</v>
      </c>
      <c r="E101" s="200" t="n">
        <v>0.2933333</v>
      </c>
      <c r="F101" s="280" t="n">
        <v>19.87</v>
      </c>
      <c r="G101" s="280" t="n">
        <v>5.82</v>
      </c>
      <c r="H101" s="187"/>
      <c r="I101" s="188"/>
      <c r="J101" s="188"/>
      <c r="K101" s="188"/>
      <c r="L101" s="188"/>
      <c r="M101" s="188"/>
      <c r="N101" s="188"/>
      <c r="O101" s="188"/>
      <c r="P101" s="188"/>
      <c r="Q101" s="188"/>
      <c r="R101" s="188"/>
      <c r="S101" s="188"/>
      <c r="T101" s="188"/>
      <c r="U101" s="188"/>
      <c r="V101" s="188"/>
      <c r="W101" s="188"/>
      <c r="X101" s="188"/>
      <c r="Y101" s="188"/>
      <c r="Z101" s="188"/>
    </row>
    <row r="102" customFormat="false" ht="15" hidden="false" customHeight="false" outlineLevel="0" collapsed="false">
      <c r="A102" s="198" t="s">
        <v>1040</v>
      </c>
      <c r="B102" s="199" t="s">
        <v>1195</v>
      </c>
      <c r="C102" s="198" t="s">
        <v>1196</v>
      </c>
      <c r="D102" s="199" t="s">
        <v>7</v>
      </c>
      <c r="E102" s="200" t="n">
        <v>1</v>
      </c>
      <c r="F102" s="280" t="n">
        <v>235.57</v>
      </c>
      <c r="G102" s="280" t="n">
        <v>235.57</v>
      </c>
      <c r="H102" s="187"/>
      <c r="I102" s="188"/>
      <c r="J102" s="188"/>
      <c r="K102" s="188"/>
      <c r="L102" s="188"/>
      <c r="M102" s="188"/>
      <c r="N102" s="188"/>
      <c r="O102" s="188"/>
      <c r="P102" s="188"/>
      <c r="Q102" s="188"/>
      <c r="R102" s="188"/>
      <c r="S102" s="188"/>
      <c r="T102" s="188"/>
      <c r="U102" s="188"/>
      <c r="V102" s="188"/>
      <c r="W102" s="188"/>
      <c r="X102" s="188"/>
      <c r="Y102" s="188"/>
      <c r="Z102" s="188"/>
    </row>
    <row r="103" customFormat="false" ht="15" hidden="false" customHeight="false" outlineLevel="0" collapsed="false">
      <c r="A103" s="202" t="s">
        <v>1043</v>
      </c>
      <c r="B103" s="203" t="s">
        <v>1197</v>
      </c>
      <c r="C103" s="202" t="s">
        <v>1198</v>
      </c>
      <c r="D103" s="203" t="s">
        <v>1199</v>
      </c>
      <c r="E103" s="204" t="n">
        <v>1</v>
      </c>
      <c r="F103" s="208" t="n">
        <v>77.53</v>
      </c>
      <c r="G103" s="208" t="n">
        <v>77.53</v>
      </c>
      <c r="H103" s="187"/>
      <c r="I103" s="188"/>
      <c r="J103" s="188"/>
      <c r="K103" s="188"/>
      <c r="L103" s="188"/>
      <c r="M103" s="188"/>
      <c r="N103" s="188"/>
      <c r="O103" s="188"/>
      <c r="P103" s="188"/>
      <c r="Q103" s="188"/>
      <c r="R103" s="188"/>
      <c r="S103" s="188"/>
      <c r="T103" s="188"/>
      <c r="U103" s="188"/>
      <c r="V103" s="188"/>
      <c r="W103" s="188"/>
      <c r="X103" s="188"/>
      <c r="Y103" s="188"/>
      <c r="Z103" s="188"/>
    </row>
    <row r="104" customFormat="false" ht="15" hidden="false" customHeight="false" outlineLevel="0" collapsed="false">
      <c r="A104" s="193"/>
      <c r="B104" s="194"/>
      <c r="C104" s="193"/>
      <c r="D104" s="193"/>
      <c r="E104" s="195"/>
      <c r="F104" s="193"/>
      <c r="G104" s="193"/>
      <c r="H104" s="187"/>
      <c r="I104" s="188"/>
      <c r="J104" s="188"/>
      <c r="K104" s="188"/>
      <c r="L104" s="188"/>
      <c r="M104" s="188"/>
      <c r="N104" s="188"/>
      <c r="O104" s="188"/>
      <c r="P104" s="188"/>
      <c r="Q104" s="188"/>
      <c r="R104" s="188"/>
      <c r="S104" s="188"/>
      <c r="T104" s="188"/>
      <c r="U104" s="188"/>
      <c r="V104" s="188"/>
      <c r="W104" s="188"/>
      <c r="X104" s="188"/>
      <c r="Y104" s="188"/>
      <c r="Z104" s="188"/>
    </row>
    <row r="105" customFormat="false" ht="15" hidden="false" customHeight="false" outlineLevel="0" collapsed="false">
      <c r="A105" s="183" t="s">
        <v>1200</v>
      </c>
      <c r="B105" s="184" t="s">
        <v>1028</v>
      </c>
      <c r="C105" s="183" t="s">
        <v>1029</v>
      </c>
      <c r="D105" s="184" t="s">
        <v>1030</v>
      </c>
      <c r="E105" s="185" t="s">
        <v>1031</v>
      </c>
      <c r="F105" s="209" t="s">
        <v>1032</v>
      </c>
      <c r="G105" s="209" t="s">
        <v>1033</v>
      </c>
      <c r="H105" s="187"/>
      <c r="I105" s="188"/>
      <c r="J105" s="188"/>
      <c r="K105" s="188"/>
      <c r="L105" s="188"/>
      <c r="M105" s="188"/>
      <c r="N105" s="188"/>
      <c r="O105" s="188"/>
      <c r="P105" s="188"/>
      <c r="Q105" s="188"/>
      <c r="R105" s="188"/>
      <c r="S105" s="188"/>
      <c r="T105" s="188"/>
      <c r="U105" s="188"/>
      <c r="V105" s="188"/>
      <c r="W105" s="188"/>
      <c r="X105" s="188"/>
      <c r="Y105" s="188"/>
      <c r="Z105" s="188"/>
    </row>
    <row r="106" customFormat="false" ht="15" hidden="false" customHeight="false" outlineLevel="0" collapsed="false">
      <c r="A106" s="189" t="s">
        <v>1034</v>
      </c>
      <c r="B106" s="190" t="s">
        <v>1201</v>
      </c>
      <c r="C106" s="189" t="s">
        <v>42</v>
      </c>
      <c r="D106" s="190" t="s">
        <v>1202</v>
      </c>
      <c r="E106" s="191" t="n">
        <v>1</v>
      </c>
      <c r="F106" s="279" t="n">
        <v>531.79</v>
      </c>
      <c r="G106" s="279" t="n">
        <v>531.79</v>
      </c>
      <c r="H106" s="187"/>
      <c r="I106" s="188"/>
      <c r="J106" s="188"/>
      <c r="K106" s="188"/>
      <c r="L106" s="188"/>
      <c r="M106" s="188"/>
      <c r="N106" s="188"/>
      <c r="O106" s="188"/>
      <c r="P106" s="188"/>
      <c r="Q106" s="188"/>
      <c r="R106" s="188"/>
      <c r="S106" s="188"/>
      <c r="T106" s="188"/>
      <c r="U106" s="188"/>
      <c r="V106" s="188"/>
      <c r="W106" s="188"/>
      <c r="X106" s="188"/>
      <c r="Y106" s="188"/>
      <c r="Z106" s="188"/>
    </row>
    <row r="107" customFormat="false" ht="15" hidden="false" customHeight="false" outlineLevel="0" collapsed="false">
      <c r="A107" s="198" t="s">
        <v>1040</v>
      </c>
      <c r="B107" s="199" t="s">
        <v>1203</v>
      </c>
      <c r="C107" s="198" t="s">
        <v>1204</v>
      </c>
      <c r="D107" s="199" t="s">
        <v>1192</v>
      </c>
      <c r="E107" s="200" t="n">
        <v>3</v>
      </c>
      <c r="F107" s="280" t="n">
        <v>15.95</v>
      </c>
      <c r="G107" s="280" t="n">
        <v>47.85</v>
      </c>
      <c r="H107" s="187"/>
      <c r="I107" s="188"/>
      <c r="J107" s="188"/>
      <c r="K107" s="188"/>
      <c r="L107" s="188"/>
      <c r="M107" s="188"/>
      <c r="N107" s="188"/>
      <c r="O107" s="188"/>
      <c r="P107" s="188"/>
      <c r="Q107" s="188"/>
      <c r="R107" s="188"/>
      <c r="S107" s="188"/>
      <c r="T107" s="188"/>
      <c r="U107" s="188"/>
      <c r="V107" s="188"/>
      <c r="W107" s="188"/>
      <c r="X107" s="188"/>
      <c r="Y107" s="188"/>
      <c r="Z107" s="188"/>
    </row>
    <row r="108" customFormat="false" ht="15" hidden="false" customHeight="false" outlineLevel="0" collapsed="false">
      <c r="A108" s="198" t="s">
        <v>1040</v>
      </c>
      <c r="B108" s="199" t="s">
        <v>1205</v>
      </c>
      <c r="C108" s="198" t="s">
        <v>1206</v>
      </c>
      <c r="D108" s="199" t="s">
        <v>1192</v>
      </c>
      <c r="E108" s="200" t="n">
        <v>3</v>
      </c>
      <c r="F108" s="280" t="n">
        <v>20.7</v>
      </c>
      <c r="G108" s="280" t="n">
        <v>62.1</v>
      </c>
      <c r="H108" s="187"/>
      <c r="I108" s="188"/>
      <c r="J108" s="188"/>
      <c r="K108" s="188"/>
      <c r="L108" s="188"/>
      <c r="M108" s="188"/>
      <c r="N108" s="188"/>
      <c r="O108" s="188"/>
      <c r="P108" s="188"/>
      <c r="Q108" s="188"/>
      <c r="R108" s="188"/>
      <c r="S108" s="188"/>
      <c r="T108" s="188"/>
      <c r="U108" s="188"/>
      <c r="V108" s="188"/>
      <c r="W108" s="188"/>
      <c r="X108" s="188"/>
      <c r="Y108" s="188"/>
      <c r="Z108" s="188"/>
    </row>
    <row r="109" customFormat="false" ht="15" hidden="false" customHeight="false" outlineLevel="0" collapsed="false">
      <c r="A109" s="202" t="s">
        <v>1043</v>
      </c>
      <c r="B109" s="203" t="s">
        <v>1207</v>
      </c>
      <c r="C109" s="202" t="s">
        <v>1208</v>
      </c>
      <c r="D109" s="203" t="s">
        <v>1202</v>
      </c>
      <c r="E109" s="204" t="n">
        <v>1</v>
      </c>
      <c r="F109" s="208" t="n">
        <v>421.84</v>
      </c>
      <c r="G109" s="208" t="n">
        <v>421.84</v>
      </c>
      <c r="H109" s="187"/>
      <c r="I109" s="188"/>
      <c r="J109" s="188"/>
      <c r="K109" s="188"/>
      <c r="L109" s="188"/>
      <c r="M109" s="188"/>
      <c r="N109" s="188"/>
      <c r="O109" s="188"/>
      <c r="P109" s="188"/>
      <c r="Q109" s="188"/>
      <c r="R109" s="188"/>
      <c r="S109" s="188"/>
      <c r="T109" s="188"/>
      <c r="U109" s="188"/>
      <c r="V109" s="188"/>
      <c r="W109" s="188"/>
      <c r="X109" s="188"/>
      <c r="Y109" s="188"/>
      <c r="Z109" s="188"/>
    </row>
    <row r="110" customFormat="false" ht="15" hidden="false" customHeight="false" outlineLevel="0" collapsed="false">
      <c r="A110" s="193"/>
      <c r="B110" s="194"/>
      <c r="C110" s="193"/>
      <c r="D110" s="193"/>
      <c r="E110" s="195"/>
      <c r="F110" s="193"/>
      <c r="G110" s="193"/>
      <c r="H110" s="187"/>
      <c r="I110" s="188"/>
      <c r="J110" s="188"/>
      <c r="K110" s="188"/>
      <c r="L110" s="188"/>
      <c r="M110" s="188"/>
      <c r="N110" s="188"/>
      <c r="O110" s="188"/>
      <c r="P110" s="188"/>
      <c r="Q110" s="188"/>
      <c r="R110" s="188"/>
      <c r="S110" s="188"/>
      <c r="T110" s="188"/>
      <c r="U110" s="188"/>
      <c r="V110" s="188"/>
      <c r="W110" s="188"/>
      <c r="X110" s="188"/>
      <c r="Y110" s="188"/>
      <c r="Z110" s="188"/>
    </row>
    <row r="111" customFormat="false" ht="15" hidden="false" customHeight="false" outlineLevel="0" collapsed="false">
      <c r="A111" s="183" t="s">
        <v>1209</v>
      </c>
      <c r="B111" s="184" t="s">
        <v>1028</v>
      </c>
      <c r="C111" s="183" t="s">
        <v>1029</v>
      </c>
      <c r="D111" s="184" t="s">
        <v>1030</v>
      </c>
      <c r="E111" s="185" t="s">
        <v>1031</v>
      </c>
      <c r="F111" s="209" t="s">
        <v>1032</v>
      </c>
      <c r="G111" s="209" t="s">
        <v>1033</v>
      </c>
      <c r="H111" s="187"/>
      <c r="I111" s="188"/>
      <c r="J111" s="188"/>
      <c r="K111" s="188"/>
      <c r="L111" s="188"/>
      <c r="M111" s="188"/>
      <c r="N111" s="188"/>
      <c r="O111" s="188"/>
      <c r="P111" s="188"/>
      <c r="Q111" s="188"/>
      <c r="R111" s="188"/>
      <c r="S111" s="188"/>
      <c r="T111" s="188"/>
      <c r="U111" s="188"/>
      <c r="V111" s="188"/>
      <c r="W111" s="188"/>
      <c r="X111" s="188"/>
      <c r="Y111" s="188"/>
      <c r="Z111" s="188"/>
    </row>
    <row r="112" customFormat="false" ht="15" hidden="false" customHeight="false" outlineLevel="0" collapsed="false">
      <c r="A112" s="189" t="s">
        <v>1034</v>
      </c>
      <c r="B112" s="190" t="s">
        <v>1210</v>
      </c>
      <c r="C112" s="189" t="s">
        <v>45</v>
      </c>
      <c r="D112" s="190" t="s">
        <v>1100</v>
      </c>
      <c r="E112" s="191" t="n">
        <v>1</v>
      </c>
      <c r="F112" s="279" t="n">
        <v>190.37</v>
      </c>
      <c r="G112" s="279" t="n">
        <v>190.37</v>
      </c>
      <c r="H112" s="187"/>
      <c r="I112" s="188"/>
      <c r="J112" s="188"/>
      <c r="K112" s="188"/>
      <c r="L112" s="188"/>
      <c r="M112" s="188"/>
      <c r="N112" s="188"/>
      <c r="O112" s="188"/>
      <c r="P112" s="188"/>
      <c r="Q112" s="188"/>
      <c r="R112" s="188"/>
      <c r="S112" s="188"/>
      <c r="T112" s="188"/>
      <c r="U112" s="188"/>
      <c r="V112" s="188"/>
      <c r="W112" s="188"/>
      <c r="X112" s="188"/>
      <c r="Y112" s="188"/>
      <c r="Z112" s="188"/>
    </row>
    <row r="113" customFormat="false" ht="15" hidden="false" customHeight="false" outlineLevel="0" collapsed="false">
      <c r="A113" s="202" t="s">
        <v>1043</v>
      </c>
      <c r="B113" s="203" t="s">
        <v>1211</v>
      </c>
      <c r="C113" s="202" t="s">
        <v>1212</v>
      </c>
      <c r="D113" s="203" t="s">
        <v>1100</v>
      </c>
      <c r="E113" s="204" t="n">
        <v>1</v>
      </c>
      <c r="F113" s="208" t="n">
        <v>28.68</v>
      </c>
      <c r="G113" s="208" t="n">
        <v>28.68</v>
      </c>
      <c r="H113" s="187"/>
      <c r="I113" s="188"/>
      <c r="J113" s="188"/>
      <c r="K113" s="188"/>
      <c r="L113" s="188"/>
      <c r="M113" s="188"/>
      <c r="N113" s="188"/>
      <c r="O113" s="188"/>
      <c r="P113" s="188"/>
      <c r="Q113" s="188"/>
      <c r="R113" s="188"/>
      <c r="S113" s="188"/>
      <c r="T113" s="188"/>
      <c r="U113" s="188"/>
      <c r="V113" s="188"/>
      <c r="W113" s="188"/>
      <c r="X113" s="188"/>
      <c r="Y113" s="188"/>
      <c r="Z113" s="188"/>
    </row>
    <row r="114" customFormat="false" ht="15" hidden="false" customHeight="false" outlineLevel="0" collapsed="false">
      <c r="A114" s="202" t="s">
        <v>1043</v>
      </c>
      <c r="B114" s="203" t="s">
        <v>1213</v>
      </c>
      <c r="C114" s="202" t="s">
        <v>1214</v>
      </c>
      <c r="D114" s="203" t="s">
        <v>1100</v>
      </c>
      <c r="E114" s="204" t="n">
        <v>1</v>
      </c>
      <c r="F114" s="208" t="n">
        <v>161.69</v>
      </c>
      <c r="G114" s="208" t="n">
        <v>161.69</v>
      </c>
      <c r="H114" s="187"/>
      <c r="I114" s="188"/>
      <c r="J114" s="188"/>
      <c r="K114" s="188"/>
      <c r="L114" s="188"/>
      <c r="M114" s="188"/>
      <c r="N114" s="188"/>
      <c r="O114" s="188"/>
      <c r="P114" s="188"/>
      <c r="Q114" s="188"/>
      <c r="R114" s="188"/>
      <c r="S114" s="188"/>
      <c r="T114" s="188"/>
      <c r="U114" s="188"/>
      <c r="V114" s="188"/>
      <c r="W114" s="188"/>
      <c r="X114" s="188"/>
      <c r="Y114" s="188"/>
      <c r="Z114" s="188"/>
    </row>
    <row r="115" customFormat="false" ht="15" hidden="false" customHeight="false" outlineLevel="0" collapsed="false">
      <c r="A115" s="193"/>
      <c r="B115" s="194"/>
      <c r="C115" s="193"/>
      <c r="D115" s="193"/>
      <c r="E115" s="195"/>
      <c r="F115" s="193"/>
      <c r="G115" s="193"/>
      <c r="H115" s="187"/>
      <c r="I115" s="188"/>
      <c r="J115" s="188"/>
      <c r="K115" s="188"/>
      <c r="L115" s="188"/>
      <c r="M115" s="188"/>
      <c r="N115" s="188"/>
      <c r="O115" s="188"/>
      <c r="P115" s="188"/>
      <c r="Q115" s="188"/>
      <c r="R115" s="188"/>
      <c r="S115" s="188"/>
      <c r="T115" s="188"/>
      <c r="U115" s="188"/>
      <c r="V115" s="188"/>
      <c r="W115" s="188"/>
      <c r="X115" s="188"/>
      <c r="Y115" s="188"/>
      <c r="Z115" s="188"/>
    </row>
    <row r="116" customFormat="false" ht="15" hidden="false" customHeight="false" outlineLevel="0" collapsed="false">
      <c r="A116" s="183" t="s">
        <v>1215</v>
      </c>
      <c r="B116" s="184" t="s">
        <v>1028</v>
      </c>
      <c r="C116" s="183" t="s">
        <v>1029</v>
      </c>
      <c r="D116" s="184" t="s">
        <v>1030</v>
      </c>
      <c r="E116" s="185" t="s">
        <v>1031</v>
      </c>
      <c r="F116" s="209" t="s">
        <v>1032</v>
      </c>
      <c r="G116" s="209" t="s">
        <v>1033</v>
      </c>
      <c r="H116" s="187"/>
      <c r="I116" s="188"/>
      <c r="J116" s="188"/>
      <c r="K116" s="188"/>
      <c r="L116" s="188"/>
      <c r="M116" s="188"/>
      <c r="N116" s="188"/>
      <c r="O116" s="188"/>
      <c r="P116" s="188"/>
      <c r="Q116" s="188"/>
      <c r="R116" s="188"/>
      <c r="S116" s="188"/>
      <c r="T116" s="188"/>
      <c r="U116" s="188"/>
      <c r="V116" s="188"/>
      <c r="W116" s="188"/>
      <c r="X116" s="188"/>
      <c r="Y116" s="188"/>
      <c r="Z116" s="188"/>
    </row>
    <row r="117" customFormat="false" ht="15" hidden="false" customHeight="false" outlineLevel="0" collapsed="false">
      <c r="A117" s="189" t="s">
        <v>1034</v>
      </c>
      <c r="B117" s="190" t="s">
        <v>1216</v>
      </c>
      <c r="C117" s="189" t="s">
        <v>1217</v>
      </c>
      <c r="D117" s="190" t="s">
        <v>1100</v>
      </c>
      <c r="E117" s="191" t="n">
        <v>1</v>
      </c>
      <c r="F117" s="279" t="n">
        <v>158.22</v>
      </c>
      <c r="G117" s="279" t="n">
        <v>158.22</v>
      </c>
      <c r="H117" s="187"/>
      <c r="I117" s="188"/>
      <c r="J117" s="188"/>
      <c r="K117" s="188"/>
      <c r="L117" s="188"/>
      <c r="M117" s="188"/>
      <c r="N117" s="188"/>
      <c r="O117" s="188"/>
      <c r="P117" s="188"/>
      <c r="Q117" s="188"/>
      <c r="R117" s="188"/>
      <c r="S117" s="188"/>
      <c r="T117" s="188"/>
      <c r="U117" s="188"/>
      <c r="V117" s="188"/>
      <c r="W117" s="188"/>
      <c r="X117" s="188"/>
      <c r="Y117" s="188"/>
      <c r="Z117" s="188"/>
    </row>
    <row r="118" customFormat="false" ht="15" hidden="false" customHeight="false" outlineLevel="0" collapsed="false">
      <c r="A118" s="198" t="s">
        <v>1040</v>
      </c>
      <c r="B118" s="199" t="s">
        <v>1218</v>
      </c>
      <c r="C118" s="198" t="s">
        <v>1219</v>
      </c>
      <c r="D118" s="199" t="s">
        <v>1220</v>
      </c>
      <c r="E118" s="200" t="n">
        <v>0.0044</v>
      </c>
      <c r="F118" s="280" t="n">
        <v>21.52</v>
      </c>
      <c r="G118" s="280" t="n">
        <v>0.09</v>
      </c>
      <c r="H118" s="187"/>
      <c r="I118" s="188"/>
      <c r="J118" s="188"/>
      <c r="K118" s="188"/>
      <c r="L118" s="188"/>
      <c r="M118" s="188"/>
      <c r="N118" s="188"/>
      <c r="O118" s="188"/>
      <c r="P118" s="188"/>
      <c r="Q118" s="188"/>
      <c r="R118" s="188"/>
      <c r="S118" s="188"/>
      <c r="T118" s="188"/>
      <c r="U118" s="188"/>
      <c r="V118" s="188"/>
      <c r="W118" s="188"/>
      <c r="X118" s="188"/>
      <c r="Y118" s="188"/>
      <c r="Z118" s="188"/>
    </row>
    <row r="119" customFormat="false" ht="15" hidden="false" customHeight="false" outlineLevel="0" collapsed="false">
      <c r="A119" s="198" t="s">
        <v>1040</v>
      </c>
      <c r="B119" s="199" t="s">
        <v>1221</v>
      </c>
      <c r="C119" s="198" t="s">
        <v>1222</v>
      </c>
      <c r="D119" s="199" t="s">
        <v>1223</v>
      </c>
      <c r="E119" s="200" t="n">
        <v>0.0191</v>
      </c>
      <c r="F119" s="280" t="n">
        <v>19.94</v>
      </c>
      <c r="G119" s="280" t="n">
        <v>0.38</v>
      </c>
      <c r="H119" s="187"/>
      <c r="I119" s="188"/>
      <c r="J119" s="188"/>
      <c r="K119" s="188"/>
      <c r="L119" s="188"/>
      <c r="M119" s="188"/>
      <c r="N119" s="188"/>
      <c r="O119" s="188"/>
      <c r="P119" s="188"/>
      <c r="Q119" s="188"/>
      <c r="R119" s="188"/>
      <c r="S119" s="188"/>
      <c r="T119" s="188"/>
      <c r="U119" s="188"/>
      <c r="V119" s="188"/>
      <c r="W119" s="188"/>
      <c r="X119" s="188"/>
      <c r="Y119" s="188"/>
      <c r="Z119" s="188"/>
    </row>
    <row r="120" customFormat="false" ht="15" hidden="false" customHeight="false" outlineLevel="0" collapsed="false">
      <c r="A120" s="198" t="s">
        <v>1040</v>
      </c>
      <c r="B120" s="199" t="s">
        <v>1224</v>
      </c>
      <c r="C120" s="198" t="s">
        <v>1225</v>
      </c>
      <c r="D120" s="199" t="s">
        <v>1147</v>
      </c>
      <c r="E120" s="200" t="n">
        <v>0.0012</v>
      </c>
      <c r="F120" s="280" t="n">
        <v>357.53</v>
      </c>
      <c r="G120" s="280" t="n">
        <v>0.42</v>
      </c>
      <c r="H120" s="187"/>
      <c r="I120" s="188"/>
      <c r="J120" s="188"/>
      <c r="K120" s="188"/>
      <c r="L120" s="188"/>
      <c r="M120" s="188"/>
      <c r="N120" s="188"/>
      <c r="O120" s="188"/>
      <c r="P120" s="188"/>
      <c r="Q120" s="188"/>
      <c r="R120" s="188"/>
      <c r="S120" s="188"/>
      <c r="T120" s="188"/>
      <c r="U120" s="188"/>
      <c r="V120" s="188"/>
      <c r="W120" s="188"/>
      <c r="X120" s="188"/>
      <c r="Y120" s="188"/>
      <c r="Z120" s="188"/>
    </row>
    <row r="121" customFormat="false" ht="15" hidden="false" customHeight="false" outlineLevel="0" collapsed="false">
      <c r="A121" s="198" t="s">
        <v>1040</v>
      </c>
      <c r="B121" s="199" t="s">
        <v>1226</v>
      </c>
      <c r="C121" s="198" t="s">
        <v>1227</v>
      </c>
      <c r="D121" s="199" t="s">
        <v>25</v>
      </c>
      <c r="E121" s="200" t="n">
        <v>0.1897</v>
      </c>
      <c r="F121" s="280" t="n">
        <v>17.08</v>
      </c>
      <c r="G121" s="280" t="n">
        <v>3.24</v>
      </c>
      <c r="H121" s="187"/>
      <c r="I121" s="188"/>
      <c r="J121" s="188"/>
      <c r="K121" s="188"/>
      <c r="L121" s="188"/>
      <c r="M121" s="188"/>
      <c r="N121" s="188"/>
      <c r="O121" s="188"/>
      <c r="P121" s="188"/>
      <c r="Q121" s="188"/>
      <c r="R121" s="188"/>
      <c r="S121" s="188"/>
      <c r="T121" s="188"/>
      <c r="U121" s="188"/>
      <c r="V121" s="188"/>
      <c r="W121" s="188"/>
      <c r="X121" s="188"/>
      <c r="Y121" s="188"/>
      <c r="Z121" s="188"/>
    </row>
    <row r="122" customFormat="false" ht="15" hidden="false" customHeight="false" outlineLevel="0" collapsed="false">
      <c r="A122" s="198" t="s">
        <v>1040</v>
      </c>
      <c r="B122" s="199" t="s">
        <v>1111</v>
      </c>
      <c r="C122" s="198" t="s">
        <v>1112</v>
      </c>
      <c r="D122" s="199" t="s">
        <v>25</v>
      </c>
      <c r="E122" s="200" t="n">
        <v>0.5691</v>
      </c>
      <c r="F122" s="280" t="n">
        <v>20.37</v>
      </c>
      <c r="G122" s="280" t="n">
        <v>11.59</v>
      </c>
      <c r="H122" s="187"/>
      <c r="I122" s="188"/>
      <c r="J122" s="188"/>
      <c r="K122" s="188"/>
      <c r="L122" s="188"/>
      <c r="M122" s="188"/>
      <c r="N122" s="188"/>
      <c r="O122" s="188"/>
      <c r="P122" s="188"/>
      <c r="Q122" s="188"/>
      <c r="R122" s="188"/>
      <c r="S122" s="188"/>
      <c r="T122" s="188"/>
      <c r="U122" s="188"/>
      <c r="V122" s="188"/>
      <c r="W122" s="188"/>
      <c r="X122" s="188"/>
      <c r="Y122" s="188"/>
      <c r="Z122" s="188"/>
    </row>
    <row r="123" customFormat="false" ht="15" hidden="false" customHeight="false" outlineLevel="0" collapsed="false">
      <c r="A123" s="202" t="s">
        <v>1043</v>
      </c>
      <c r="B123" s="203" t="s">
        <v>1228</v>
      </c>
      <c r="C123" s="202" t="s">
        <v>1229</v>
      </c>
      <c r="D123" s="203" t="s">
        <v>152</v>
      </c>
      <c r="E123" s="204" t="n">
        <v>1.2273</v>
      </c>
      <c r="F123" s="208" t="n">
        <v>46.93</v>
      </c>
      <c r="G123" s="208" t="n">
        <v>57.59</v>
      </c>
      <c r="H123" s="187"/>
      <c r="I123" s="188"/>
      <c r="J123" s="188"/>
      <c r="K123" s="188"/>
      <c r="L123" s="188"/>
      <c r="M123" s="188"/>
      <c r="N123" s="188"/>
      <c r="O123" s="188"/>
      <c r="P123" s="188"/>
      <c r="Q123" s="188"/>
      <c r="R123" s="188"/>
      <c r="S123" s="188"/>
      <c r="T123" s="188"/>
      <c r="U123" s="188"/>
      <c r="V123" s="188"/>
      <c r="W123" s="188"/>
      <c r="X123" s="188"/>
      <c r="Y123" s="188"/>
      <c r="Z123" s="188"/>
    </row>
    <row r="124" customFormat="false" ht="15" hidden="false" customHeight="false" outlineLevel="0" collapsed="false">
      <c r="A124" s="202" t="s">
        <v>1043</v>
      </c>
      <c r="B124" s="203" t="s">
        <v>1230</v>
      </c>
      <c r="C124" s="202" t="s">
        <v>1231</v>
      </c>
      <c r="D124" s="203" t="s">
        <v>65</v>
      </c>
      <c r="E124" s="204" t="n">
        <v>0.0428</v>
      </c>
      <c r="F124" s="208" t="n">
        <v>19.63</v>
      </c>
      <c r="G124" s="208" t="n">
        <v>0.84</v>
      </c>
      <c r="H124" s="187"/>
      <c r="I124" s="188"/>
      <c r="J124" s="188"/>
      <c r="K124" s="188"/>
      <c r="L124" s="188"/>
      <c r="M124" s="188"/>
      <c r="N124" s="188"/>
      <c r="O124" s="188"/>
      <c r="P124" s="188"/>
      <c r="Q124" s="188"/>
      <c r="R124" s="188"/>
      <c r="S124" s="188"/>
      <c r="T124" s="188"/>
      <c r="U124" s="188"/>
      <c r="V124" s="188"/>
      <c r="W124" s="188"/>
      <c r="X124" s="188"/>
      <c r="Y124" s="188"/>
      <c r="Z124" s="188"/>
    </row>
    <row r="125" customFormat="false" ht="15" hidden="false" customHeight="false" outlineLevel="0" collapsed="false">
      <c r="A125" s="202" t="s">
        <v>1043</v>
      </c>
      <c r="B125" s="203" t="s">
        <v>1232</v>
      </c>
      <c r="C125" s="202" t="s">
        <v>1233</v>
      </c>
      <c r="D125" s="203" t="s">
        <v>152</v>
      </c>
      <c r="E125" s="204" t="n">
        <v>1</v>
      </c>
      <c r="F125" s="208" t="n">
        <v>55.69</v>
      </c>
      <c r="G125" s="208" t="n">
        <v>55.69</v>
      </c>
      <c r="H125" s="187"/>
      <c r="I125" s="188"/>
      <c r="J125" s="188"/>
      <c r="K125" s="188"/>
      <c r="L125" s="188"/>
      <c r="M125" s="188"/>
      <c r="N125" s="188"/>
      <c r="O125" s="188"/>
      <c r="P125" s="188"/>
      <c r="Q125" s="188"/>
      <c r="R125" s="188"/>
      <c r="S125" s="188"/>
      <c r="T125" s="188"/>
      <c r="U125" s="188"/>
      <c r="V125" s="188"/>
      <c r="W125" s="188"/>
      <c r="X125" s="188"/>
      <c r="Y125" s="188"/>
      <c r="Z125" s="188"/>
    </row>
    <row r="126" customFormat="false" ht="15" hidden="false" customHeight="false" outlineLevel="0" collapsed="false">
      <c r="A126" s="202" t="s">
        <v>1043</v>
      </c>
      <c r="B126" s="203" t="s">
        <v>1234</v>
      </c>
      <c r="C126" s="202" t="s">
        <v>1235</v>
      </c>
      <c r="D126" s="203" t="s">
        <v>1100</v>
      </c>
      <c r="E126" s="204" t="n">
        <v>0.5853</v>
      </c>
      <c r="F126" s="208" t="n">
        <v>48.49</v>
      </c>
      <c r="G126" s="208" t="n">
        <v>28.38</v>
      </c>
      <c r="H126" s="206"/>
      <c r="I126" s="206"/>
      <c r="J126" s="206"/>
      <c r="K126" s="206"/>
      <c r="L126" s="206"/>
      <c r="M126" s="206"/>
      <c r="N126" s="206"/>
      <c r="O126" s="206"/>
      <c r="P126" s="206"/>
      <c r="Q126" s="206"/>
      <c r="R126" s="206"/>
      <c r="S126" s="206"/>
      <c r="T126" s="206"/>
      <c r="U126" s="206"/>
      <c r="V126" s="206"/>
      <c r="W126" s="206"/>
      <c r="X126" s="206"/>
      <c r="Y126" s="206"/>
      <c r="Z126" s="206"/>
    </row>
    <row r="127" customFormat="false" ht="15" hidden="false" customHeight="false" outlineLevel="0" collapsed="false">
      <c r="A127" s="193"/>
      <c r="B127" s="194"/>
      <c r="C127" s="193"/>
      <c r="D127" s="193"/>
      <c r="E127" s="195"/>
      <c r="F127" s="193"/>
      <c r="G127" s="193"/>
      <c r="H127" s="206"/>
      <c r="I127" s="206"/>
      <c r="J127" s="206"/>
      <c r="K127" s="206"/>
      <c r="L127" s="206"/>
      <c r="M127" s="206"/>
      <c r="N127" s="206"/>
      <c r="O127" s="206"/>
      <c r="P127" s="206"/>
      <c r="Q127" s="206"/>
      <c r="R127" s="206"/>
      <c r="S127" s="206"/>
      <c r="T127" s="206"/>
      <c r="U127" s="206"/>
      <c r="V127" s="206"/>
      <c r="W127" s="206"/>
      <c r="X127" s="206"/>
      <c r="Y127" s="206"/>
      <c r="Z127" s="206"/>
    </row>
    <row r="128" customFormat="false" ht="15" hidden="false" customHeight="false" outlineLevel="0" collapsed="false">
      <c r="A128" s="183" t="s">
        <v>1236</v>
      </c>
      <c r="B128" s="184" t="s">
        <v>1028</v>
      </c>
      <c r="C128" s="183" t="s">
        <v>1029</v>
      </c>
      <c r="D128" s="184" t="s">
        <v>1030</v>
      </c>
      <c r="E128" s="185" t="s">
        <v>1031</v>
      </c>
      <c r="F128" s="209" t="s">
        <v>1032</v>
      </c>
      <c r="G128" s="209" t="s">
        <v>1033</v>
      </c>
      <c r="H128" s="206"/>
      <c r="I128" s="206"/>
      <c r="J128" s="206"/>
      <c r="K128" s="206"/>
      <c r="L128" s="206"/>
      <c r="M128" s="206"/>
      <c r="N128" s="206"/>
      <c r="O128" s="206"/>
      <c r="P128" s="206"/>
      <c r="Q128" s="206"/>
      <c r="R128" s="206"/>
      <c r="S128" s="206"/>
      <c r="T128" s="206"/>
      <c r="U128" s="206"/>
      <c r="V128" s="206"/>
      <c r="W128" s="206"/>
      <c r="X128" s="206"/>
      <c r="Y128" s="206"/>
      <c r="Z128" s="206"/>
    </row>
    <row r="129" customFormat="false" ht="15" hidden="false" customHeight="false" outlineLevel="0" collapsed="false">
      <c r="A129" s="189" t="s">
        <v>1034</v>
      </c>
      <c r="B129" s="190" t="s">
        <v>1237</v>
      </c>
      <c r="C129" s="189" t="s">
        <v>1238</v>
      </c>
      <c r="D129" s="190" t="s">
        <v>1239</v>
      </c>
      <c r="E129" s="191" t="n">
        <v>1</v>
      </c>
      <c r="F129" s="279" t="n">
        <v>352.19</v>
      </c>
      <c r="G129" s="279" t="n">
        <v>352.19</v>
      </c>
      <c r="H129" s="206"/>
      <c r="I129" s="206"/>
      <c r="J129" s="206"/>
      <c r="K129" s="206"/>
      <c r="L129" s="206"/>
      <c r="M129" s="206"/>
      <c r="N129" s="206"/>
      <c r="O129" s="206"/>
      <c r="P129" s="206"/>
      <c r="Q129" s="206"/>
      <c r="R129" s="206"/>
      <c r="S129" s="206"/>
      <c r="T129" s="206"/>
      <c r="U129" s="206"/>
      <c r="V129" s="206"/>
      <c r="W129" s="206"/>
      <c r="X129" s="206"/>
      <c r="Y129" s="206"/>
      <c r="Z129" s="206"/>
    </row>
    <row r="130" customFormat="false" ht="15" hidden="false" customHeight="false" outlineLevel="0" collapsed="false">
      <c r="A130" s="202" t="s">
        <v>1043</v>
      </c>
      <c r="B130" s="203" t="s">
        <v>1240</v>
      </c>
      <c r="C130" s="202" t="s">
        <v>1241</v>
      </c>
      <c r="D130" s="203" t="s">
        <v>1239</v>
      </c>
      <c r="E130" s="204" t="n">
        <v>1</v>
      </c>
      <c r="F130" s="208" t="n">
        <v>352.19</v>
      </c>
      <c r="G130" s="208" t="n">
        <v>352.19</v>
      </c>
      <c r="H130" s="206"/>
      <c r="I130" s="206"/>
      <c r="J130" s="206"/>
      <c r="K130" s="206"/>
      <c r="L130" s="206"/>
      <c r="M130" s="206"/>
      <c r="N130" s="206"/>
      <c r="O130" s="206"/>
      <c r="P130" s="206"/>
      <c r="Q130" s="206"/>
      <c r="R130" s="206"/>
      <c r="S130" s="206"/>
      <c r="T130" s="206"/>
      <c r="U130" s="206"/>
      <c r="V130" s="206"/>
      <c r="W130" s="206"/>
      <c r="X130" s="206"/>
      <c r="Y130" s="206"/>
      <c r="Z130" s="206"/>
    </row>
    <row r="131" customFormat="false" ht="15" hidden="false" customHeight="false" outlineLevel="0" collapsed="false">
      <c r="A131" s="193"/>
      <c r="B131" s="194"/>
      <c r="C131" s="193"/>
      <c r="D131" s="193"/>
      <c r="E131" s="195"/>
      <c r="F131" s="193"/>
      <c r="G131" s="193"/>
      <c r="H131" s="206"/>
      <c r="I131" s="206"/>
      <c r="J131" s="206"/>
      <c r="K131" s="206"/>
      <c r="L131" s="206"/>
      <c r="M131" s="206"/>
      <c r="N131" s="206"/>
      <c r="O131" s="206"/>
      <c r="P131" s="206"/>
      <c r="Q131" s="206"/>
      <c r="R131" s="206"/>
      <c r="S131" s="206"/>
      <c r="T131" s="206"/>
      <c r="U131" s="206"/>
      <c r="V131" s="206"/>
      <c r="W131" s="206"/>
      <c r="X131" s="206"/>
      <c r="Y131" s="206"/>
      <c r="Z131" s="206"/>
    </row>
    <row r="132" customFormat="false" ht="15" hidden="false" customHeight="false" outlineLevel="0" collapsed="false">
      <c r="A132" s="183" t="s">
        <v>1242</v>
      </c>
      <c r="B132" s="184" t="s">
        <v>1028</v>
      </c>
      <c r="C132" s="183" t="s">
        <v>1029</v>
      </c>
      <c r="D132" s="184" t="s">
        <v>1030</v>
      </c>
      <c r="E132" s="185" t="s">
        <v>1031</v>
      </c>
      <c r="F132" s="209" t="s">
        <v>1032</v>
      </c>
      <c r="G132" s="209" t="s">
        <v>1033</v>
      </c>
      <c r="H132" s="206"/>
      <c r="I132" s="206"/>
      <c r="J132" s="206"/>
      <c r="K132" s="206"/>
      <c r="L132" s="206"/>
      <c r="M132" s="206"/>
      <c r="N132" s="206"/>
      <c r="O132" s="206"/>
      <c r="P132" s="206"/>
      <c r="Q132" s="206"/>
      <c r="R132" s="206"/>
      <c r="S132" s="206"/>
      <c r="T132" s="206"/>
      <c r="U132" s="206"/>
      <c r="V132" s="206"/>
      <c r="W132" s="206"/>
      <c r="X132" s="206"/>
      <c r="Y132" s="206"/>
      <c r="Z132" s="206"/>
    </row>
    <row r="133" customFormat="false" ht="15" hidden="false" customHeight="false" outlineLevel="0" collapsed="false">
      <c r="A133" s="189" t="s">
        <v>1034</v>
      </c>
      <c r="B133" s="190" t="s">
        <v>1243</v>
      </c>
      <c r="C133" s="189" t="s">
        <v>1244</v>
      </c>
      <c r="D133" s="190" t="s">
        <v>1239</v>
      </c>
      <c r="E133" s="191" t="n">
        <v>1</v>
      </c>
      <c r="F133" s="279" t="n">
        <v>167.21</v>
      </c>
      <c r="G133" s="279" t="n">
        <v>167.21</v>
      </c>
      <c r="H133" s="206"/>
      <c r="I133" s="206"/>
      <c r="J133" s="206"/>
      <c r="K133" s="206"/>
      <c r="L133" s="206"/>
      <c r="M133" s="206"/>
      <c r="N133" s="206"/>
      <c r="O133" s="206"/>
      <c r="P133" s="206"/>
      <c r="Q133" s="206"/>
      <c r="R133" s="206"/>
      <c r="S133" s="206"/>
      <c r="T133" s="206"/>
      <c r="U133" s="206"/>
      <c r="V133" s="206"/>
      <c r="W133" s="206"/>
      <c r="X133" s="206"/>
      <c r="Y133" s="206"/>
      <c r="Z133" s="206"/>
    </row>
    <row r="134" customFormat="false" ht="15" hidden="false" customHeight="false" outlineLevel="0" collapsed="false">
      <c r="A134" s="202" t="s">
        <v>1043</v>
      </c>
      <c r="B134" s="203" t="s">
        <v>1245</v>
      </c>
      <c r="C134" s="202" t="s">
        <v>1241</v>
      </c>
      <c r="D134" s="203" t="s">
        <v>1239</v>
      </c>
      <c r="E134" s="204" t="n">
        <v>1</v>
      </c>
      <c r="F134" s="208" t="n">
        <v>167.21</v>
      </c>
      <c r="G134" s="208" t="n">
        <v>167.21</v>
      </c>
      <c r="H134" s="206"/>
      <c r="I134" s="206"/>
      <c r="J134" s="206"/>
      <c r="K134" s="206"/>
      <c r="L134" s="206"/>
      <c r="M134" s="206"/>
      <c r="N134" s="206"/>
      <c r="O134" s="206"/>
      <c r="P134" s="206"/>
      <c r="Q134" s="206"/>
      <c r="R134" s="206"/>
      <c r="S134" s="206"/>
      <c r="T134" s="206"/>
      <c r="U134" s="206"/>
      <c r="V134" s="206"/>
      <c r="W134" s="206"/>
      <c r="X134" s="206"/>
      <c r="Y134" s="206"/>
      <c r="Z134" s="206"/>
    </row>
    <row r="135" customFormat="false" ht="15" hidden="false" customHeight="false" outlineLevel="0" collapsed="false">
      <c r="A135" s="193"/>
      <c r="B135" s="194"/>
      <c r="C135" s="193"/>
      <c r="D135" s="193"/>
      <c r="E135" s="195"/>
      <c r="F135" s="193"/>
      <c r="G135" s="193"/>
      <c r="H135" s="206"/>
      <c r="I135" s="206"/>
      <c r="J135" s="206"/>
      <c r="K135" s="206"/>
      <c r="L135" s="206"/>
      <c r="M135" s="206"/>
      <c r="N135" s="206"/>
      <c r="O135" s="206"/>
      <c r="P135" s="206"/>
      <c r="Q135" s="206"/>
      <c r="R135" s="206"/>
      <c r="S135" s="206"/>
      <c r="T135" s="206"/>
      <c r="U135" s="206"/>
      <c r="V135" s="206"/>
      <c r="W135" s="206"/>
      <c r="X135" s="206"/>
      <c r="Y135" s="206"/>
      <c r="Z135" s="206"/>
    </row>
    <row r="136" customFormat="false" ht="15" hidden="false" customHeight="false" outlineLevel="0" collapsed="false">
      <c r="A136" s="183" t="s">
        <v>1246</v>
      </c>
      <c r="B136" s="184" t="s">
        <v>1028</v>
      </c>
      <c r="C136" s="183" t="s">
        <v>1029</v>
      </c>
      <c r="D136" s="184" t="s">
        <v>1030</v>
      </c>
      <c r="E136" s="185" t="s">
        <v>1031</v>
      </c>
      <c r="F136" s="209" t="s">
        <v>1032</v>
      </c>
      <c r="G136" s="209" t="s">
        <v>1033</v>
      </c>
      <c r="H136" s="206"/>
      <c r="I136" s="206"/>
      <c r="J136" s="206"/>
      <c r="K136" s="206"/>
      <c r="L136" s="206"/>
      <c r="M136" s="206"/>
      <c r="N136" s="206"/>
      <c r="O136" s="206"/>
      <c r="P136" s="206"/>
      <c r="Q136" s="206"/>
      <c r="R136" s="206"/>
      <c r="S136" s="206"/>
      <c r="T136" s="206"/>
      <c r="U136" s="206"/>
      <c r="V136" s="206"/>
      <c r="W136" s="206"/>
      <c r="X136" s="206"/>
      <c r="Y136" s="206"/>
      <c r="Z136" s="206"/>
    </row>
    <row r="137" customFormat="false" ht="15" hidden="false" customHeight="false" outlineLevel="0" collapsed="false">
      <c r="A137" s="189" t="s">
        <v>1034</v>
      </c>
      <c r="B137" s="190" t="s">
        <v>1247</v>
      </c>
      <c r="C137" s="189" t="s">
        <v>61</v>
      </c>
      <c r="D137" s="190" t="s">
        <v>1100</v>
      </c>
      <c r="E137" s="191" t="n">
        <v>1</v>
      </c>
      <c r="F137" s="279" t="n">
        <v>2.36</v>
      </c>
      <c r="G137" s="279" t="n">
        <v>2.36</v>
      </c>
      <c r="H137" s="206"/>
      <c r="I137" s="206"/>
      <c r="J137" s="206"/>
      <c r="K137" s="206"/>
      <c r="L137" s="206"/>
      <c r="M137" s="206"/>
      <c r="N137" s="206"/>
      <c r="O137" s="206"/>
      <c r="P137" s="206"/>
      <c r="Q137" s="206"/>
      <c r="R137" s="206"/>
      <c r="S137" s="206"/>
      <c r="T137" s="206"/>
      <c r="U137" s="206"/>
      <c r="V137" s="206"/>
      <c r="W137" s="206"/>
      <c r="X137" s="206"/>
      <c r="Y137" s="206"/>
      <c r="Z137" s="206"/>
    </row>
    <row r="138" customFormat="false" ht="15" hidden="false" customHeight="false" outlineLevel="0" collapsed="false">
      <c r="A138" s="198" t="s">
        <v>1040</v>
      </c>
      <c r="B138" s="199" t="s">
        <v>1248</v>
      </c>
      <c r="C138" s="198" t="s">
        <v>1249</v>
      </c>
      <c r="D138" s="199" t="s">
        <v>1192</v>
      </c>
      <c r="E138" s="200" t="n">
        <v>0.1</v>
      </c>
      <c r="F138" s="280" t="n">
        <v>14.92</v>
      </c>
      <c r="G138" s="280" t="n">
        <v>1.49</v>
      </c>
      <c r="H138" s="206"/>
      <c r="I138" s="206"/>
      <c r="J138" s="206"/>
      <c r="K138" s="206"/>
      <c r="L138" s="206"/>
      <c r="M138" s="206"/>
      <c r="N138" s="206"/>
      <c r="O138" s="206"/>
      <c r="P138" s="206"/>
      <c r="Q138" s="206"/>
      <c r="R138" s="206"/>
      <c r="S138" s="206"/>
      <c r="T138" s="206"/>
      <c r="U138" s="206"/>
      <c r="V138" s="206"/>
      <c r="W138" s="206"/>
      <c r="X138" s="206"/>
      <c r="Y138" s="206"/>
      <c r="Z138" s="206"/>
    </row>
    <row r="139" customFormat="false" ht="15" hidden="false" customHeight="false" outlineLevel="0" collapsed="false">
      <c r="A139" s="202" t="s">
        <v>1043</v>
      </c>
      <c r="B139" s="203" t="s">
        <v>1250</v>
      </c>
      <c r="C139" s="202" t="s">
        <v>1251</v>
      </c>
      <c r="D139" s="203" t="s">
        <v>1100</v>
      </c>
      <c r="E139" s="204" t="n">
        <v>1.05</v>
      </c>
      <c r="F139" s="208" t="n">
        <v>0.83</v>
      </c>
      <c r="G139" s="208" t="n">
        <v>0.87</v>
      </c>
      <c r="H139" s="206"/>
      <c r="I139" s="206"/>
      <c r="J139" s="206"/>
      <c r="K139" s="206"/>
      <c r="L139" s="206"/>
      <c r="M139" s="206"/>
      <c r="N139" s="206"/>
      <c r="O139" s="206"/>
      <c r="P139" s="206"/>
      <c r="Q139" s="206"/>
      <c r="R139" s="206"/>
      <c r="S139" s="206"/>
      <c r="T139" s="206"/>
      <c r="U139" s="206"/>
      <c r="V139" s="206"/>
      <c r="W139" s="206"/>
      <c r="X139" s="206"/>
      <c r="Y139" s="206"/>
      <c r="Z139" s="206"/>
    </row>
    <row r="140" customFormat="false" ht="15" hidden="false" customHeight="false" outlineLevel="0" collapsed="false">
      <c r="A140" s="193"/>
      <c r="B140" s="194"/>
      <c r="C140" s="193"/>
      <c r="D140" s="193"/>
      <c r="E140" s="195"/>
      <c r="F140" s="193"/>
      <c r="G140" s="193"/>
      <c r="H140" s="206"/>
      <c r="I140" s="206"/>
      <c r="J140" s="206"/>
      <c r="K140" s="206"/>
      <c r="L140" s="206"/>
      <c r="M140" s="206"/>
      <c r="N140" s="206"/>
      <c r="O140" s="206"/>
      <c r="P140" s="206"/>
      <c r="Q140" s="206"/>
      <c r="R140" s="206"/>
      <c r="S140" s="206"/>
      <c r="T140" s="206"/>
      <c r="U140" s="206"/>
      <c r="V140" s="206"/>
      <c r="W140" s="206"/>
      <c r="X140" s="206"/>
      <c r="Y140" s="206"/>
      <c r="Z140" s="206"/>
    </row>
    <row r="141" customFormat="false" ht="15" hidden="false" customHeight="false" outlineLevel="0" collapsed="false">
      <c r="A141" s="183" t="s">
        <v>1252</v>
      </c>
      <c r="B141" s="184" t="s">
        <v>1028</v>
      </c>
      <c r="C141" s="183" t="s">
        <v>1029</v>
      </c>
      <c r="D141" s="184" t="s">
        <v>1030</v>
      </c>
      <c r="E141" s="185" t="s">
        <v>1031</v>
      </c>
      <c r="F141" s="209" t="s">
        <v>1032</v>
      </c>
      <c r="G141" s="209" t="s">
        <v>1033</v>
      </c>
      <c r="H141" s="206"/>
      <c r="I141" s="206"/>
      <c r="J141" s="206"/>
      <c r="K141" s="206"/>
      <c r="L141" s="206"/>
      <c r="M141" s="206"/>
      <c r="N141" s="206"/>
      <c r="O141" s="206"/>
      <c r="P141" s="206"/>
      <c r="Q141" s="206"/>
      <c r="R141" s="206"/>
      <c r="S141" s="206"/>
      <c r="T141" s="206"/>
      <c r="U141" s="206"/>
      <c r="V141" s="206"/>
      <c r="W141" s="206"/>
      <c r="X141" s="206"/>
      <c r="Y141" s="206"/>
      <c r="Z141" s="206"/>
    </row>
    <row r="142" customFormat="false" ht="15" hidden="false" customHeight="false" outlineLevel="0" collapsed="false">
      <c r="A142" s="189" t="s">
        <v>1034</v>
      </c>
      <c r="B142" s="190" t="s">
        <v>1253</v>
      </c>
      <c r="C142" s="189" t="s">
        <v>64</v>
      </c>
      <c r="D142" s="190" t="s">
        <v>65</v>
      </c>
      <c r="E142" s="191" t="n">
        <v>1</v>
      </c>
      <c r="F142" s="279" t="n">
        <v>15.8</v>
      </c>
      <c r="G142" s="279" t="n">
        <v>15.8</v>
      </c>
      <c r="H142" s="206"/>
      <c r="I142" s="206"/>
      <c r="J142" s="206"/>
      <c r="K142" s="206"/>
      <c r="L142" s="206"/>
      <c r="M142" s="206"/>
      <c r="N142" s="206"/>
      <c r="O142" s="206"/>
      <c r="P142" s="206"/>
      <c r="Q142" s="206"/>
      <c r="R142" s="206"/>
      <c r="S142" s="206"/>
      <c r="T142" s="206"/>
      <c r="U142" s="206"/>
      <c r="V142" s="206"/>
      <c r="W142" s="206"/>
      <c r="X142" s="206"/>
      <c r="Y142" s="206"/>
      <c r="Z142" s="206"/>
    </row>
    <row r="143" customFormat="false" ht="15" hidden="false" customHeight="false" outlineLevel="0" collapsed="false">
      <c r="A143" s="198" t="s">
        <v>1040</v>
      </c>
      <c r="B143" s="199" t="s">
        <v>1254</v>
      </c>
      <c r="C143" s="198" t="s">
        <v>1255</v>
      </c>
      <c r="D143" s="199" t="s">
        <v>1192</v>
      </c>
      <c r="E143" s="200" t="n">
        <v>0.0564102</v>
      </c>
      <c r="F143" s="280" t="n">
        <v>15.64</v>
      </c>
      <c r="G143" s="280" t="n">
        <v>0.88</v>
      </c>
      <c r="H143" s="206"/>
      <c r="I143" s="206"/>
      <c r="J143" s="206"/>
      <c r="K143" s="206"/>
      <c r="L143" s="206"/>
      <c r="M143" s="206"/>
      <c r="N143" s="206"/>
      <c r="O143" s="206"/>
      <c r="P143" s="206"/>
      <c r="Q143" s="206"/>
      <c r="R143" s="206"/>
      <c r="S143" s="206"/>
      <c r="T143" s="206"/>
      <c r="U143" s="206"/>
      <c r="V143" s="206"/>
      <c r="W143" s="206"/>
      <c r="X143" s="206"/>
      <c r="Y143" s="206"/>
      <c r="Z143" s="206"/>
    </row>
    <row r="144" customFormat="false" ht="15" hidden="false" customHeight="false" outlineLevel="0" collapsed="false">
      <c r="A144" s="198" t="s">
        <v>1040</v>
      </c>
      <c r="B144" s="199" t="s">
        <v>1256</v>
      </c>
      <c r="C144" s="198" t="s">
        <v>1257</v>
      </c>
      <c r="D144" s="199" t="s">
        <v>1192</v>
      </c>
      <c r="E144" s="200" t="n">
        <v>0.0282051</v>
      </c>
      <c r="F144" s="280" t="n">
        <v>20.34</v>
      </c>
      <c r="G144" s="280" t="n">
        <v>0.57</v>
      </c>
      <c r="H144" s="206"/>
      <c r="I144" s="206"/>
      <c r="J144" s="206"/>
      <c r="K144" s="206"/>
      <c r="L144" s="206"/>
      <c r="M144" s="206"/>
      <c r="N144" s="206"/>
      <c r="O144" s="206"/>
      <c r="P144" s="206"/>
      <c r="Q144" s="206"/>
      <c r="R144" s="206"/>
      <c r="S144" s="206"/>
      <c r="T144" s="206"/>
      <c r="U144" s="206"/>
      <c r="V144" s="206"/>
      <c r="W144" s="206"/>
      <c r="X144" s="206"/>
      <c r="Y144" s="206"/>
      <c r="Z144" s="206"/>
    </row>
    <row r="145" customFormat="false" ht="15" hidden="false" customHeight="false" outlineLevel="0" collapsed="false">
      <c r="A145" s="202" t="s">
        <v>1043</v>
      </c>
      <c r="B145" s="203" t="s">
        <v>1258</v>
      </c>
      <c r="C145" s="202" t="s">
        <v>1259</v>
      </c>
      <c r="D145" s="203" t="s">
        <v>1260</v>
      </c>
      <c r="E145" s="204" t="n">
        <v>0.01</v>
      </c>
      <c r="F145" s="208" t="n">
        <v>20.3</v>
      </c>
      <c r="G145" s="208" t="n">
        <v>0.2</v>
      </c>
      <c r="H145" s="206"/>
      <c r="I145" s="206"/>
      <c r="J145" s="206"/>
      <c r="K145" s="206"/>
      <c r="L145" s="206"/>
      <c r="M145" s="206"/>
      <c r="N145" s="206"/>
      <c r="O145" s="206"/>
      <c r="P145" s="206"/>
      <c r="Q145" s="206"/>
      <c r="R145" s="206"/>
      <c r="S145" s="206"/>
      <c r="T145" s="206"/>
      <c r="U145" s="206"/>
      <c r="V145" s="206"/>
      <c r="W145" s="206"/>
      <c r="X145" s="206"/>
      <c r="Y145" s="206"/>
      <c r="Z145" s="206"/>
    </row>
    <row r="146" customFormat="false" ht="15" hidden="false" customHeight="false" outlineLevel="0" collapsed="false">
      <c r="A146" s="202" t="s">
        <v>1043</v>
      </c>
      <c r="B146" s="203" t="s">
        <v>1261</v>
      </c>
      <c r="C146" s="202" t="s">
        <v>1262</v>
      </c>
      <c r="D146" s="203" t="s">
        <v>1199</v>
      </c>
      <c r="E146" s="204" t="n">
        <v>5</v>
      </c>
      <c r="F146" s="208" t="n">
        <v>0.24</v>
      </c>
      <c r="G146" s="208" t="n">
        <v>1.2</v>
      </c>
      <c r="H146" s="206"/>
      <c r="I146" s="206"/>
      <c r="J146" s="206"/>
      <c r="K146" s="206"/>
      <c r="L146" s="206"/>
      <c r="M146" s="206"/>
      <c r="N146" s="206"/>
      <c r="O146" s="206"/>
      <c r="P146" s="206"/>
      <c r="Q146" s="206"/>
      <c r="R146" s="206"/>
      <c r="S146" s="206"/>
      <c r="T146" s="206"/>
      <c r="U146" s="206"/>
      <c r="V146" s="206"/>
      <c r="W146" s="206"/>
      <c r="X146" s="206"/>
      <c r="Y146" s="206"/>
      <c r="Z146" s="206"/>
    </row>
    <row r="147" customFormat="false" ht="15" hidden="false" customHeight="false" outlineLevel="0" collapsed="false">
      <c r="A147" s="202" t="s">
        <v>1043</v>
      </c>
      <c r="B147" s="203" t="s">
        <v>1263</v>
      </c>
      <c r="C147" s="202" t="s">
        <v>1264</v>
      </c>
      <c r="D147" s="203" t="s">
        <v>1260</v>
      </c>
      <c r="E147" s="204" t="n">
        <v>1.03</v>
      </c>
      <c r="F147" s="208" t="n">
        <v>12.58</v>
      </c>
      <c r="G147" s="208" t="n">
        <v>12.95</v>
      </c>
      <c r="H147" s="206"/>
      <c r="I147" s="206"/>
      <c r="J147" s="206"/>
      <c r="K147" s="206"/>
      <c r="L147" s="206"/>
      <c r="M147" s="206"/>
      <c r="N147" s="206"/>
      <c r="O147" s="206"/>
      <c r="P147" s="206"/>
      <c r="Q147" s="206"/>
      <c r="R147" s="206"/>
      <c r="S147" s="206"/>
      <c r="T147" s="206"/>
      <c r="U147" s="206"/>
      <c r="V147" s="206"/>
      <c r="W147" s="206"/>
      <c r="X147" s="206"/>
      <c r="Y147" s="206"/>
      <c r="Z147" s="206"/>
    </row>
    <row r="148" customFormat="false" ht="15" hidden="false" customHeight="false" outlineLevel="0" collapsed="false">
      <c r="A148" s="193"/>
      <c r="B148" s="194"/>
      <c r="C148" s="193"/>
      <c r="D148" s="193"/>
      <c r="E148" s="195"/>
      <c r="F148" s="193"/>
      <c r="G148" s="193"/>
      <c r="H148" s="206"/>
      <c r="I148" s="206"/>
      <c r="J148" s="206"/>
      <c r="K148" s="206"/>
      <c r="L148" s="206"/>
      <c r="M148" s="206"/>
      <c r="N148" s="206"/>
      <c r="O148" s="206"/>
      <c r="P148" s="206"/>
      <c r="Q148" s="206"/>
      <c r="R148" s="206"/>
      <c r="S148" s="206"/>
      <c r="T148" s="206"/>
      <c r="U148" s="206"/>
      <c r="V148" s="206"/>
      <c r="W148" s="206"/>
      <c r="X148" s="206"/>
      <c r="Y148" s="206"/>
      <c r="Z148" s="206"/>
    </row>
    <row r="149" customFormat="false" ht="15" hidden="false" customHeight="false" outlineLevel="0" collapsed="false">
      <c r="A149" s="183" t="s">
        <v>1265</v>
      </c>
      <c r="B149" s="184" t="s">
        <v>1028</v>
      </c>
      <c r="C149" s="183" t="s">
        <v>1029</v>
      </c>
      <c r="D149" s="184" t="s">
        <v>1030</v>
      </c>
      <c r="E149" s="185" t="s">
        <v>1031</v>
      </c>
      <c r="F149" s="209" t="s">
        <v>1032</v>
      </c>
      <c r="G149" s="209" t="s">
        <v>1033</v>
      </c>
      <c r="H149" s="206"/>
      <c r="I149" s="206"/>
      <c r="J149" s="206"/>
      <c r="K149" s="206"/>
      <c r="L149" s="206"/>
      <c r="M149" s="206"/>
      <c r="N149" s="206"/>
      <c r="O149" s="206"/>
      <c r="P149" s="206"/>
      <c r="Q149" s="206"/>
      <c r="R149" s="206"/>
      <c r="S149" s="206"/>
      <c r="T149" s="206"/>
      <c r="U149" s="206"/>
      <c r="V149" s="206"/>
      <c r="W149" s="206"/>
      <c r="X149" s="206"/>
      <c r="Y149" s="206"/>
      <c r="Z149" s="206"/>
    </row>
    <row r="150" customFormat="false" ht="15" hidden="false" customHeight="false" outlineLevel="0" collapsed="false">
      <c r="A150" s="189" t="s">
        <v>1034</v>
      </c>
      <c r="B150" s="190" t="s">
        <v>1266</v>
      </c>
      <c r="C150" s="189" t="s">
        <v>1267</v>
      </c>
      <c r="D150" s="190" t="s">
        <v>1147</v>
      </c>
      <c r="E150" s="191" t="n">
        <v>1</v>
      </c>
      <c r="F150" s="279" t="n">
        <v>440.69</v>
      </c>
      <c r="G150" s="279" t="n">
        <v>440.69</v>
      </c>
      <c r="H150" s="206"/>
      <c r="I150" s="206"/>
      <c r="J150" s="206"/>
      <c r="K150" s="206"/>
      <c r="L150" s="206"/>
      <c r="M150" s="206"/>
      <c r="N150" s="206"/>
      <c r="O150" s="206"/>
      <c r="P150" s="206"/>
      <c r="Q150" s="206"/>
      <c r="R150" s="206"/>
      <c r="S150" s="206"/>
      <c r="T150" s="206"/>
      <c r="U150" s="206"/>
      <c r="V150" s="206"/>
      <c r="W150" s="206"/>
      <c r="X150" s="206"/>
      <c r="Y150" s="206"/>
      <c r="Z150" s="206"/>
    </row>
    <row r="151" customFormat="false" ht="15" hidden="false" customHeight="false" outlineLevel="0" collapsed="false">
      <c r="A151" s="198" t="s">
        <v>1040</v>
      </c>
      <c r="B151" s="199" t="s">
        <v>1268</v>
      </c>
      <c r="C151" s="198" t="s">
        <v>1269</v>
      </c>
      <c r="D151" s="199" t="s">
        <v>1220</v>
      </c>
      <c r="E151" s="200" t="n">
        <v>0.053</v>
      </c>
      <c r="F151" s="280" t="n">
        <v>1.33</v>
      </c>
      <c r="G151" s="280" t="n">
        <v>0.07</v>
      </c>
      <c r="H151" s="206"/>
      <c r="I151" s="206"/>
      <c r="J151" s="206"/>
      <c r="K151" s="206"/>
      <c r="L151" s="206"/>
      <c r="M151" s="206"/>
      <c r="N151" s="206"/>
      <c r="O151" s="206"/>
      <c r="P151" s="206"/>
      <c r="Q151" s="206"/>
      <c r="R151" s="206"/>
      <c r="S151" s="206"/>
      <c r="T151" s="206"/>
      <c r="U151" s="206"/>
      <c r="V151" s="206"/>
      <c r="W151" s="206"/>
      <c r="X151" s="206"/>
      <c r="Y151" s="206"/>
      <c r="Z151" s="206"/>
    </row>
    <row r="152" customFormat="false" ht="15" hidden="false" customHeight="false" outlineLevel="0" collapsed="false">
      <c r="A152" s="198" t="s">
        <v>1040</v>
      </c>
      <c r="B152" s="199" t="s">
        <v>1270</v>
      </c>
      <c r="C152" s="198" t="s">
        <v>1271</v>
      </c>
      <c r="D152" s="199" t="s">
        <v>1223</v>
      </c>
      <c r="E152" s="200" t="n">
        <v>0.049</v>
      </c>
      <c r="F152" s="280" t="n">
        <v>0.44</v>
      </c>
      <c r="G152" s="280" t="n">
        <v>0.02</v>
      </c>
      <c r="H152" s="206"/>
      <c r="I152" s="206"/>
      <c r="J152" s="206"/>
      <c r="K152" s="206"/>
      <c r="L152" s="206"/>
      <c r="M152" s="206"/>
      <c r="N152" s="206"/>
      <c r="O152" s="206"/>
      <c r="P152" s="206"/>
      <c r="Q152" s="206"/>
      <c r="R152" s="206"/>
      <c r="S152" s="206"/>
      <c r="T152" s="206"/>
      <c r="U152" s="206"/>
      <c r="V152" s="206"/>
      <c r="W152" s="206"/>
      <c r="X152" s="206"/>
      <c r="Y152" s="206"/>
      <c r="Z152" s="206"/>
    </row>
    <row r="153" customFormat="false" ht="15" hidden="false" customHeight="false" outlineLevel="0" collapsed="false">
      <c r="A153" s="198" t="s">
        <v>1040</v>
      </c>
      <c r="B153" s="199" t="s">
        <v>1272</v>
      </c>
      <c r="C153" s="198" t="s">
        <v>1273</v>
      </c>
      <c r="D153" s="199" t="s">
        <v>25</v>
      </c>
      <c r="E153" s="200" t="n">
        <v>0.411</v>
      </c>
      <c r="F153" s="280" t="n">
        <v>20.61</v>
      </c>
      <c r="G153" s="280" t="n">
        <v>8.47</v>
      </c>
      <c r="H153" s="206"/>
      <c r="I153" s="206"/>
      <c r="J153" s="206"/>
      <c r="K153" s="206"/>
      <c r="L153" s="206"/>
      <c r="M153" s="206"/>
      <c r="N153" s="206"/>
      <c r="O153" s="206"/>
      <c r="P153" s="206"/>
      <c r="Q153" s="206"/>
      <c r="R153" s="206"/>
      <c r="S153" s="206"/>
      <c r="T153" s="206"/>
      <c r="U153" s="206"/>
      <c r="V153" s="206"/>
      <c r="W153" s="206"/>
      <c r="X153" s="206"/>
      <c r="Y153" s="206"/>
      <c r="Z153" s="206"/>
    </row>
    <row r="154" customFormat="false" ht="15" hidden="false" customHeight="false" outlineLevel="0" collapsed="false">
      <c r="A154" s="198" t="s">
        <v>1040</v>
      </c>
      <c r="B154" s="199" t="s">
        <v>1274</v>
      </c>
      <c r="C154" s="198" t="s">
        <v>1249</v>
      </c>
      <c r="D154" s="199" t="s">
        <v>25</v>
      </c>
      <c r="E154" s="200" t="n">
        <v>0.411</v>
      </c>
      <c r="F154" s="280" t="n">
        <v>15.05</v>
      </c>
      <c r="G154" s="280" t="n">
        <v>6.18</v>
      </c>
      <c r="H154" s="206"/>
      <c r="I154" s="206"/>
      <c r="J154" s="206"/>
      <c r="K154" s="206"/>
      <c r="L154" s="206"/>
      <c r="M154" s="206"/>
      <c r="N154" s="206"/>
      <c r="O154" s="206"/>
      <c r="P154" s="206"/>
      <c r="Q154" s="206"/>
      <c r="R154" s="206"/>
      <c r="S154" s="206"/>
      <c r="T154" s="206"/>
      <c r="U154" s="206"/>
      <c r="V154" s="206"/>
      <c r="W154" s="206"/>
      <c r="X154" s="206"/>
      <c r="Y154" s="206"/>
      <c r="Z154" s="206"/>
    </row>
    <row r="155" customFormat="false" ht="15" hidden="false" customHeight="false" outlineLevel="0" collapsed="false">
      <c r="A155" s="202" t="s">
        <v>1043</v>
      </c>
      <c r="B155" s="203" t="s">
        <v>1275</v>
      </c>
      <c r="C155" s="202" t="s">
        <v>1276</v>
      </c>
      <c r="D155" s="203" t="s">
        <v>1147</v>
      </c>
      <c r="E155" s="204" t="n">
        <v>1.06</v>
      </c>
      <c r="F155" s="208" t="n">
        <v>401.84</v>
      </c>
      <c r="G155" s="208" t="n">
        <v>425.95</v>
      </c>
      <c r="H155" s="206"/>
      <c r="I155" s="206"/>
      <c r="J155" s="206"/>
      <c r="K155" s="206"/>
      <c r="L155" s="206"/>
      <c r="M155" s="206"/>
      <c r="N155" s="206"/>
      <c r="O155" s="206"/>
      <c r="P155" s="206"/>
      <c r="Q155" s="206"/>
      <c r="R155" s="206"/>
      <c r="S155" s="206"/>
      <c r="T155" s="206"/>
      <c r="U155" s="206"/>
      <c r="V155" s="206"/>
      <c r="W155" s="206"/>
      <c r="X155" s="206"/>
      <c r="Y155" s="206"/>
      <c r="Z155" s="206"/>
    </row>
    <row r="156" customFormat="false" ht="15" hidden="false" customHeight="false" outlineLevel="0" collapsed="false">
      <c r="A156" s="193"/>
      <c r="B156" s="194"/>
      <c r="C156" s="193"/>
      <c r="D156" s="193"/>
      <c r="E156" s="195"/>
      <c r="F156" s="193"/>
      <c r="G156" s="193"/>
      <c r="H156" s="206"/>
      <c r="I156" s="206"/>
      <c r="J156" s="206"/>
      <c r="K156" s="206"/>
      <c r="L156" s="206"/>
      <c r="M156" s="206"/>
      <c r="N156" s="206"/>
      <c r="O156" s="206"/>
      <c r="P156" s="206"/>
      <c r="Q156" s="206"/>
      <c r="R156" s="206"/>
      <c r="S156" s="206"/>
      <c r="T156" s="206"/>
      <c r="U156" s="206"/>
      <c r="V156" s="206"/>
      <c r="W156" s="206"/>
      <c r="X156" s="206"/>
      <c r="Y156" s="206"/>
      <c r="Z156" s="206"/>
    </row>
    <row r="157" customFormat="false" ht="15" hidden="false" customHeight="false" outlineLevel="0" collapsed="false">
      <c r="A157" s="183" t="s">
        <v>1277</v>
      </c>
      <c r="B157" s="184" t="s">
        <v>1028</v>
      </c>
      <c r="C157" s="183" t="s">
        <v>1029</v>
      </c>
      <c r="D157" s="184" t="s">
        <v>1030</v>
      </c>
      <c r="E157" s="185" t="s">
        <v>1031</v>
      </c>
      <c r="F157" s="209" t="s">
        <v>1032</v>
      </c>
      <c r="G157" s="209" t="s">
        <v>1033</v>
      </c>
      <c r="H157" s="206"/>
      <c r="I157" s="206"/>
      <c r="J157" s="206"/>
      <c r="K157" s="206"/>
      <c r="L157" s="206"/>
      <c r="M157" s="206"/>
      <c r="N157" s="206"/>
      <c r="O157" s="206"/>
      <c r="P157" s="206"/>
      <c r="Q157" s="206"/>
      <c r="R157" s="206"/>
      <c r="S157" s="206"/>
      <c r="T157" s="206"/>
      <c r="U157" s="206"/>
      <c r="V157" s="206"/>
      <c r="W157" s="206"/>
      <c r="X157" s="206"/>
      <c r="Y157" s="206"/>
      <c r="Z157" s="206"/>
    </row>
    <row r="158" customFormat="false" ht="15" hidden="false" customHeight="false" outlineLevel="0" collapsed="false">
      <c r="A158" s="189" t="s">
        <v>1034</v>
      </c>
      <c r="B158" s="190" t="s">
        <v>1278</v>
      </c>
      <c r="C158" s="189" t="s">
        <v>71</v>
      </c>
      <c r="D158" s="190" t="s">
        <v>1100</v>
      </c>
      <c r="E158" s="191" t="n">
        <v>1</v>
      </c>
      <c r="F158" s="279" t="n">
        <v>2.59</v>
      </c>
      <c r="G158" s="279" t="n">
        <v>2.59</v>
      </c>
      <c r="H158" s="206"/>
      <c r="I158" s="206"/>
      <c r="J158" s="206"/>
      <c r="K158" s="206"/>
      <c r="L158" s="206"/>
      <c r="M158" s="206"/>
      <c r="N158" s="206"/>
      <c r="O158" s="206"/>
      <c r="P158" s="206"/>
      <c r="Q158" s="206"/>
      <c r="R158" s="206"/>
      <c r="S158" s="206"/>
      <c r="T158" s="206"/>
      <c r="U158" s="206"/>
      <c r="V158" s="206"/>
      <c r="W158" s="206"/>
      <c r="X158" s="206"/>
      <c r="Y158" s="206"/>
      <c r="Z158" s="206"/>
    </row>
    <row r="159" customFormat="false" ht="15" hidden="false" customHeight="false" outlineLevel="0" collapsed="false">
      <c r="A159" s="198" t="s">
        <v>1040</v>
      </c>
      <c r="B159" s="199" t="s">
        <v>1279</v>
      </c>
      <c r="C159" s="198" t="s">
        <v>1273</v>
      </c>
      <c r="D159" s="199" t="s">
        <v>1192</v>
      </c>
      <c r="E159" s="200" t="n">
        <v>0.026</v>
      </c>
      <c r="F159" s="280" t="n">
        <v>20.48</v>
      </c>
      <c r="G159" s="280" t="n">
        <v>0.53</v>
      </c>
      <c r="H159" s="206"/>
      <c r="I159" s="206"/>
      <c r="J159" s="206"/>
      <c r="K159" s="206"/>
      <c r="L159" s="206"/>
      <c r="M159" s="206"/>
      <c r="N159" s="206"/>
      <c r="O159" s="206"/>
      <c r="P159" s="206"/>
      <c r="Q159" s="206"/>
      <c r="R159" s="206"/>
      <c r="S159" s="206"/>
      <c r="T159" s="206"/>
      <c r="U159" s="206"/>
      <c r="V159" s="206"/>
      <c r="W159" s="206"/>
      <c r="X159" s="206"/>
      <c r="Y159" s="206"/>
      <c r="Z159" s="206"/>
    </row>
    <row r="160" customFormat="false" ht="15" hidden="false" customHeight="false" outlineLevel="0" collapsed="false">
      <c r="A160" s="198" t="s">
        <v>1040</v>
      </c>
      <c r="B160" s="199" t="s">
        <v>1248</v>
      </c>
      <c r="C160" s="198" t="s">
        <v>1249</v>
      </c>
      <c r="D160" s="199" t="s">
        <v>1192</v>
      </c>
      <c r="E160" s="200" t="n">
        <v>0.12</v>
      </c>
      <c r="F160" s="280" t="n">
        <v>14.92</v>
      </c>
      <c r="G160" s="280" t="n">
        <v>1.79</v>
      </c>
      <c r="H160" s="206"/>
      <c r="I160" s="206"/>
      <c r="J160" s="206"/>
      <c r="K160" s="206"/>
      <c r="L160" s="206"/>
      <c r="M160" s="206"/>
      <c r="N160" s="206"/>
      <c r="O160" s="206"/>
      <c r="P160" s="206"/>
      <c r="Q160" s="206"/>
      <c r="R160" s="206"/>
      <c r="S160" s="206"/>
      <c r="T160" s="206"/>
      <c r="U160" s="206"/>
      <c r="V160" s="206"/>
      <c r="W160" s="206"/>
      <c r="X160" s="206"/>
      <c r="Y160" s="206"/>
      <c r="Z160" s="206"/>
    </row>
    <row r="161" customFormat="false" ht="15" hidden="false" customHeight="false" outlineLevel="0" collapsed="false">
      <c r="A161" s="202" t="s">
        <v>1043</v>
      </c>
      <c r="B161" s="203" t="s">
        <v>1280</v>
      </c>
      <c r="C161" s="202" t="s">
        <v>1281</v>
      </c>
      <c r="D161" s="203" t="s">
        <v>1202</v>
      </c>
      <c r="E161" s="204" t="n">
        <v>0.12</v>
      </c>
      <c r="F161" s="208" t="n">
        <v>2.25</v>
      </c>
      <c r="G161" s="208" t="n">
        <v>0.27</v>
      </c>
      <c r="H161" s="206"/>
      <c r="I161" s="206"/>
      <c r="J161" s="206"/>
      <c r="K161" s="206"/>
      <c r="L161" s="206"/>
      <c r="M161" s="206"/>
      <c r="N161" s="206"/>
      <c r="O161" s="206"/>
      <c r="P161" s="206"/>
      <c r="Q161" s="206"/>
      <c r="R161" s="206"/>
      <c r="S161" s="206"/>
      <c r="T161" s="206"/>
      <c r="U161" s="206"/>
      <c r="V161" s="206"/>
      <c r="W161" s="206"/>
      <c r="X161" s="206"/>
      <c r="Y161" s="206"/>
      <c r="Z161" s="206"/>
    </row>
    <row r="162" customFormat="false" ht="15" hidden="false" customHeight="false" outlineLevel="0" collapsed="false">
      <c r="A162" s="193"/>
      <c r="B162" s="194"/>
      <c r="C162" s="193"/>
      <c r="D162" s="193"/>
      <c r="E162" s="195"/>
      <c r="F162" s="193"/>
      <c r="G162" s="193"/>
      <c r="H162" s="206"/>
      <c r="I162" s="206"/>
      <c r="J162" s="206"/>
      <c r="K162" s="206"/>
      <c r="L162" s="206"/>
      <c r="M162" s="206"/>
      <c r="N162" s="206"/>
      <c r="O162" s="206"/>
      <c r="P162" s="206"/>
      <c r="Q162" s="206"/>
      <c r="R162" s="206"/>
      <c r="S162" s="206"/>
      <c r="T162" s="206"/>
      <c r="U162" s="206"/>
      <c r="V162" s="206"/>
      <c r="W162" s="206"/>
      <c r="X162" s="206"/>
      <c r="Y162" s="206"/>
      <c r="Z162" s="206"/>
    </row>
    <row r="163" customFormat="false" ht="15" hidden="false" customHeight="false" outlineLevel="0" collapsed="false">
      <c r="A163" s="183" t="s">
        <v>1282</v>
      </c>
      <c r="B163" s="184" t="s">
        <v>1028</v>
      </c>
      <c r="C163" s="183" t="s">
        <v>1029</v>
      </c>
      <c r="D163" s="184" t="s">
        <v>1030</v>
      </c>
      <c r="E163" s="185" t="s">
        <v>1031</v>
      </c>
      <c r="F163" s="209" t="s">
        <v>1032</v>
      </c>
      <c r="G163" s="209" t="s">
        <v>1033</v>
      </c>
      <c r="H163" s="206"/>
      <c r="I163" s="206"/>
      <c r="J163" s="206"/>
      <c r="K163" s="206"/>
      <c r="L163" s="206"/>
      <c r="M163" s="206"/>
      <c r="N163" s="206"/>
      <c r="O163" s="206"/>
      <c r="P163" s="206"/>
      <c r="Q163" s="206"/>
      <c r="R163" s="206"/>
      <c r="S163" s="206"/>
      <c r="T163" s="206"/>
      <c r="U163" s="206"/>
      <c r="V163" s="206"/>
      <c r="W163" s="206"/>
      <c r="X163" s="206"/>
      <c r="Y163" s="206"/>
      <c r="Z163" s="206"/>
    </row>
    <row r="164" customFormat="false" ht="15" hidden="false" customHeight="false" outlineLevel="0" collapsed="false">
      <c r="A164" s="189" t="s">
        <v>1034</v>
      </c>
      <c r="B164" s="190" t="s">
        <v>1283</v>
      </c>
      <c r="C164" s="189" t="s">
        <v>1284</v>
      </c>
      <c r="D164" s="190" t="s">
        <v>65</v>
      </c>
      <c r="E164" s="191" t="n">
        <v>1</v>
      </c>
      <c r="F164" s="279" t="n">
        <v>17.5</v>
      </c>
      <c r="G164" s="279" t="n">
        <v>17.5</v>
      </c>
      <c r="H164" s="206"/>
      <c r="I164" s="206"/>
      <c r="J164" s="206"/>
      <c r="K164" s="206"/>
      <c r="L164" s="206"/>
      <c r="M164" s="206"/>
      <c r="N164" s="206"/>
      <c r="O164" s="206"/>
      <c r="P164" s="206"/>
      <c r="Q164" s="206"/>
      <c r="R164" s="206"/>
      <c r="S164" s="206"/>
      <c r="T164" s="206"/>
      <c r="U164" s="206"/>
      <c r="V164" s="206"/>
      <c r="W164" s="206"/>
      <c r="X164" s="206"/>
      <c r="Y164" s="206"/>
      <c r="Z164" s="206"/>
    </row>
    <row r="165" customFormat="false" ht="15" hidden="false" customHeight="false" outlineLevel="0" collapsed="false">
      <c r="A165" s="198" t="s">
        <v>1040</v>
      </c>
      <c r="B165" s="199" t="s">
        <v>1285</v>
      </c>
      <c r="C165" s="198" t="s">
        <v>1286</v>
      </c>
      <c r="D165" s="199" t="s">
        <v>65</v>
      </c>
      <c r="E165" s="200" t="n">
        <v>1</v>
      </c>
      <c r="F165" s="280" t="n">
        <v>11.44</v>
      </c>
      <c r="G165" s="280" t="n">
        <v>11.44</v>
      </c>
      <c r="H165" s="206"/>
      <c r="I165" s="206"/>
      <c r="J165" s="206"/>
      <c r="K165" s="206"/>
      <c r="L165" s="206"/>
      <c r="M165" s="206"/>
      <c r="N165" s="206"/>
      <c r="O165" s="206"/>
      <c r="P165" s="206"/>
      <c r="Q165" s="206"/>
      <c r="R165" s="206"/>
      <c r="S165" s="206"/>
      <c r="T165" s="206"/>
      <c r="U165" s="206"/>
      <c r="V165" s="206"/>
      <c r="W165" s="206"/>
      <c r="X165" s="206"/>
      <c r="Y165" s="206"/>
      <c r="Z165" s="206"/>
    </row>
    <row r="166" customFormat="false" ht="15" hidden="false" customHeight="false" outlineLevel="0" collapsed="false">
      <c r="A166" s="198" t="s">
        <v>1040</v>
      </c>
      <c r="B166" s="199" t="s">
        <v>1287</v>
      </c>
      <c r="C166" s="198" t="s">
        <v>1257</v>
      </c>
      <c r="D166" s="199" t="s">
        <v>25</v>
      </c>
      <c r="E166" s="200" t="n">
        <v>0.2245</v>
      </c>
      <c r="F166" s="280" t="n">
        <v>20.47</v>
      </c>
      <c r="G166" s="280" t="n">
        <v>4.59</v>
      </c>
      <c r="H166" s="206"/>
      <c r="I166" s="206"/>
      <c r="J166" s="206"/>
      <c r="K166" s="206"/>
      <c r="L166" s="206"/>
      <c r="M166" s="206"/>
      <c r="N166" s="206"/>
      <c r="O166" s="206"/>
      <c r="P166" s="206"/>
      <c r="Q166" s="206"/>
      <c r="R166" s="206"/>
      <c r="S166" s="206"/>
      <c r="T166" s="206"/>
      <c r="U166" s="206"/>
      <c r="V166" s="206"/>
      <c r="W166" s="206"/>
      <c r="X166" s="206"/>
      <c r="Y166" s="206"/>
      <c r="Z166" s="206"/>
    </row>
    <row r="167" customFormat="false" ht="15" hidden="false" customHeight="false" outlineLevel="0" collapsed="false">
      <c r="A167" s="198" t="s">
        <v>1040</v>
      </c>
      <c r="B167" s="199" t="s">
        <v>1288</v>
      </c>
      <c r="C167" s="198" t="s">
        <v>1255</v>
      </c>
      <c r="D167" s="199" t="s">
        <v>25</v>
      </c>
      <c r="E167" s="200" t="n">
        <v>0.0367</v>
      </c>
      <c r="F167" s="280" t="n">
        <v>15.77</v>
      </c>
      <c r="G167" s="280" t="n">
        <v>0.57</v>
      </c>
      <c r="H167" s="206"/>
      <c r="I167" s="206"/>
      <c r="J167" s="206"/>
      <c r="K167" s="206"/>
      <c r="L167" s="206"/>
      <c r="M167" s="206"/>
      <c r="N167" s="206"/>
      <c r="O167" s="206"/>
      <c r="P167" s="206"/>
      <c r="Q167" s="206"/>
      <c r="R167" s="206"/>
      <c r="S167" s="206"/>
      <c r="T167" s="206"/>
      <c r="U167" s="206"/>
      <c r="V167" s="206"/>
      <c r="W167" s="206"/>
      <c r="X167" s="206"/>
      <c r="Y167" s="206"/>
      <c r="Z167" s="206"/>
    </row>
    <row r="168" customFormat="false" ht="15" hidden="false" customHeight="false" outlineLevel="0" collapsed="false">
      <c r="A168" s="202" t="s">
        <v>1043</v>
      </c>
      <c r="B168" s="203" t="s">
        <v>1289</v>
      </c>
      <c r="C168" s="202" t="s">
        <v>1290</v>
      </c>
      <c r="D168" s="203" t="s">
        <v>65</v>
      </c>
      <c r="E168" s="204" t="n">
        <v>0.025</v>
      </c>
      <c r="F168" s="208" t="n">
        <v>26.9</v>
      </c>
      <c r="G168" s="208" t="n">
        <v>0.67</v>
      </c>
      <c r="H168" s="206"/>
      <c r="I168" s="206"/>
      <c r="J168" s="206"/>
      <c r="K168" s="206"/>
      <c r="L168" s="206"/>
      <c r="M168" s="206"/>
      <c r="N168" s="206"/>
      <c r="O168" s="206"/>
      <c r="P168" s="206"/>
      <c r="Q168" s="206"/>
      <c r="R168" s="206"/>
      <c r="S168" s="206"/>
      <c r="T168" s="206"/>
      <c r="U168" s="206"/>
      <c r="V168" s="206"/>
      <c r="W168" s="206"/>
      <c r="X168" s="206"/>
      <c r="Y168" s="206"/>
      <c r="Z168" s="206"/>
    </row>
    <row r="169" customFormat="false" ht="15" hidden="false" customHeight="false" outlineLevel="0" collapsed="false">
      <c r="A169" s="202" t="s">
        <v>1043</v>
      </c>
      <c r="B169" s="203" t="s">
        <v>1291</v>
      </c>
      <c r="C169" s="202" t="s">
        <v>1292</v>
      </c>
      <c r="D169" s="203" t="s">
        <v>7</v>
      </c>
      <c r="E169" s="204" t="n">
        <v>1.19</v>
      </c>
      <c r="F169" s="208" t="n">
        <v>0.2</v>
      </c>
      <c r="G169" s="208" t="n">
        <v>0.23</v>
      </c>
      <c r="H169" s="206"/>
      <c r="I169" s="206"/>
      <c r="J169" s="206"/>
      <c r="K169" s="206"/>
      <c r="L169" s="206"/>
      <c r="M169" s="206"/>
      <c r="N169" s="206"/>
      <c r="O169" s="206"/>
      <c r="P169" s="206"/>
      <c r="Q169" s="206"/>
      <c r="R169" s="206"/>
      <c r="S169" s="206"/>
      <c r="T169" s="206"/>
      <c r="U169" s="206"/>
      <c r="V169" s="206"/>
      <c r="W169" s="206"/>
      <c r="X169" s="206"/>
      <c r="Y169" s="206"/>
      <c r="Z169" s="206"/>
    </row>
    <row r="170" customFormat="false" ht="15" hidden="false" customHeight="false" outlineLevel="0" collapsed="false">
      <c r="A170" s="193"/>
      <c r="B170" s="194"/>
      <c r="C170" s="193"/>
      <c r="D170" s="193"/>
      <c r="E170" s="195"/>
      <c r="F170" s="193"/>
      <c r="G170" s="193"/>
      <c r="H170" s="206"/>
      <c r="I170" s="206"/>
      <c r="J170" s="206"/>
      <c r="K170" s="206"/>
      <c r="L170" s="206"/>
      <c r="M170" s="206"/>
      <c r="N170" s="206"/>
      <c r="O170" s="206"/>
      <c r="P170" s="206"/>
      <c r="Q170" s="206"/>
      <c r="R170" s="206"/>
      <c r="S170" s="206"/>
      <c r="T170" s="206"/>
      <c r="U170" s="206"/>
      <c r="V170" s="206"/>
      <c r="W170" s="206"/>
      <c r="X170" s="206"/>
      <c r="Y170" s="206"/>
      <c r="Z170" s="206"/>
    </row>
    <row r="171" customFormat="false" ht="15" hidden="false" customHeight="false" outlineLevel="0" collapsed="false">
      <c r="A171" s="183" t="s">
        <v>1293</v>
      </c>
      <c r="B171" s="184" t="s">
        <v>1028</v>
      </c>
      <c r="C171" s="183" t="s">
        <v>1029</v>
      </c>
      <c r="D171" s="184" t="s">
        <v>1030</v>
      </c>
      <c r="E171" s="185" t="s">
        <v>1031</v>
      </c>
      <c r="F171" s="209" t="s">
        <v>1032</v>
      </c>
      <c r="G171" s="209" t="s">
        <v>1033</v>
      </c>
      <c r="H171" s="206"/>
      <c r="I171" s="206"/>
      <c r="J171" s="206"/>
      <c r="K171" s="206"/>
      <c r="L171" s="206"/>
      <c r="M171" s="206"/>
      <c r="N171" s="206"/>
      <c r="O171" s="206"/>
      <c r="P171" s="206"/>
      <c r="Q171" s="206"/>
      <c r="R171" s="206"/>
      <c r="S171" s="206"/>
      <c r="T171" s="206"/>
      <c r="U171" s="206"/>
      <c r="V171" s="206"/>
      <c r="W171" s="206"/>
      <c r="X171" s="206"/>
      <c r="Y171" s="206"/>
      <c r="Z171" s="206"/>
    </row>
    <row r="172" customFormat="false" ht="15" hidden="false" customHeight="false" outlineLevel="0" collapsed="false">
      <c r="A172" s="189" t="s">
        <v>1034</v>
      </c>
      <c r="B172" s="190" t="s">
        <v>1294</v>
      </c>
      <c r="C172" s="189" t="s">
        <v>1295</v>
      </c>
      <c r="D172" s="190" t="s">
        <v>65</v>
      </c>
      <c r="E172" s="191" t="n">
        <v>1</v>
      </c>
      <c r="F172" s="279" t="n">
        <v>16.55</v>
      </c>
      <c r="G172" s="279" t="n">
        <v>16.55</v>
      </c>
      <c r="H172" s="206"/>
      <c r="I172" s="206"/>
      <c r="J172" s="206"/>
      <c r="K172" s="206"/>
      <c r="L172" s="206"/>
      <c r="M172" s="206"/>
      <c r="N172" s="206"/>
      <c r="O172" s="206"/>
      <c r="P172" s="206"/>
      <c r="Q172" s="206"/>
      <c r="R172" s="206"/>
      <c r="S172" s="206"/>
      <c r="T172" s="206"/>
      <c r="U172" s="206"/>
      <c r="V172" s="206"/>
      <c r="W172" s="206"/>
      <c r="X172" s="206"/>
      <c r="Y172" s="206"/>
      <c r="Z172" s="206"/>
    </row>
    <row r="173" customFormat="false" ht="15" hidden="false" customHeight="false" outlineLevel="0" collapsed="false">
      <c r="A173" s="198" t="s">
        <v>1040</v>
      </c>
      <c r="B173" s="199" t="s">
        <v>1296</v>
      </c>
      <c r="C173" s="198" t="s">
        <v>1297</v>
      </c>
      <c r="D173" s="199" t="s">
        <v>65</v>
      </c>
      <c r="E173" s="200" t="n">
        <v>1</v>
      </c>
      <c r="F173" s="280" t="n">
        <v>11.75</v>
      </c>
      <c r="G173" s="280" t="n">
        <v>11.75</v>
      </c>
      <c r="H173" s="206"/>
      <c r="I173" s="206"/>
      <c r="J173" s="206"/>
      <c r="K173" s="206"/>
      <c r="L173" s="206"/>
      <c r="M173" s="206"/>
      <c r="N173" s="206"/>
      <c r="O173" s="206"/>
      <c r="P173" s="206"/>
      <c r="Q173" s="206"/>
      <c r="R173" s="206"/>
      <c r="S173" s="206"/>
      <c r="T173" s="206"/>
      <c r="U173" s="206"/>
      <c r="V173" s="206"/>
      <c r="W173" s="206"/>
      <c r="X173" s="206"/>
      <c r="Y173" s="206"/>
      <c r="Z173" s="206"/>
    </row>
    <row r="174" customFormat="false" ht="15" hidden="false" customHeight="false" outlineLevel="0" collapsed="false">
      <c r="A174" s="198" t="s">
        <v>1040</v>
      </c>
      <c r="B174" s="199" t="s">
        <v>1288</v>
      </c>
      <c r="C174" s="198" t="s">
        <v>1255</v>
      </c>
      <c r="D174" s="199" t="s">
        <v>25</v>
      </c>
      <c r="E174" s="200" t="n">
        <v>0.028</v>
      </c>
      <c r="F174" s="280" t="n">
        <v>15.77</v>
      </c>
      <c r="G174" s="280" t="n">
        <v>0.44</v>
      </c>
      <c r="H174" s="206"/>
      <c r="I174" s="206"/>
      <c r="J174" s="206"/>
      <c r="K174" s="206"/>
      <c r="L174" s="206"/>
      <c r="M174" s="206"/>
      <c r="N174" s="206"/>
      <c r="O174" s="206"/>
      <c r="P174" s="206"/>
      <c r="Q174" s="206"/>
      <c r="R174" s="206"/>
      <c r="S174" s="206"/>
      <c r="T174" s="206"/>
      <c r="U174" s="206"/>
      <c r="V174" s="206"/>
      <c r="W174" s="206"/>
      <c r="X174" s="206"/>
      <c r="Y174" s="206"/>
      <c r="Z174" s="206"/>
    </row>
    <row r="175" customFormat="false" ht="15" hidden="false" customHeight="false" outlineLevel="0" collapsed="false">
      <c r="A175" s="198" t="s">
        <v>1040</v>
      </c>
      <c r="B175" s="199" t="s">
        <v>1287</v>
      </c>
      <c r="C175" s="198" t="s">
        <v>1257</v>
      </c>
      <c r="D175" s="199" t="s">
        <v>25</v>
      </c>
      <c r="E175" s="200" t="n">
        <v>0.1713</v>
      </c>
      <c r="F175" s="280" t="n">
        <v>20.47</v>
      </c>
      <c r="G175" s="280" t="n">
        <v>3.5</v>
      </c>
      <c r="H175" s="206"/>
      <c r="I175" s="206"/>
      <c r="J175" s="206"/>
      <c r="K175" s="206"/>
      <c r="L175" s="206"/>
      <c r="M175" s="206"/>
      <c r="N175" s="206"/>
      <c r="O175" s="206"/>
      <c r="P175" s="206"/>
      <c r="Q175" s="206"/>
      <c r="R175" s="206"/>
      <c r="S175" s="206"/>
      <c r="T175" s="206"/>
      <c r="U175" s="206"/>
      <c r="V175" s="206"/>
      <c r="W175" s="206"/>
      <c r="X175" s="206"/>
      <c r="Y175" s="206"/>
      <c r="Z175" s="206"/>
    </row>
    <row r="176" customFormat="false" ht="15" hidden="false" customHeight="false" outlineLevel="0" collapsed="false">
      <c r="A176" s="202" t="s">
        <v>1043</v>
      </c>
      <c r="B176" s="203" t="s">
        <v>1289</v>
      </c>
      <c r="C176" s="202" t="s">
        <v>1290</v>
      </c>
      <c r="D176" s="203" t="s">
        <v>65</v>
      </c>
      <c r="E176" s="204" t="n">
        <v>0.025</v>
      </c>
      <c r="F176" s="208" t="n">
        <v>26.9</v>
      </c>
      <c r="G176" s="208" t="n">
        <v>0.67</v>
      </c>
      <c r="H176" s="206"/>
      <c r="I176" s="206"/>
      <c r="J176" s="206"/>
      <c r="K176" s="206"/>
      <c r="L176" s="206"/>
      <c r="M176" s="206"/>
      <c r="N176" s="206"/>
      <c r="O176" s="206"/>
      <c r="P176" s="206"/>
      <c r="Q176" s="206"/>
      <c r="R176" s="206"/>
      <c r="S176" s="206"/>
      <c r="T176" s="206"/>
      <c r="U176" s="206"/>
      <c r="V176" s="206"/>
      <c r="W176" s="206"/>
      <c r="X176" s="206"/>
      <c r="Y176" s="206"/>
      <c r="Z176" s="206"/>
    </row>
    <row r="177" customFormat="false" ht="15" hidden="false" customHeight="false" outlineLevel="0" collapsed="false">
      <c r="A177" s="202" t="s">
        <v>1043</v>
      </c>
      <c r="B177" s="203" t="s">
        <v>1291</v>
      </c>
      <c r="C177" s="202" t="s">
        <v>1292</v>
      </c>
      <c r="D177" s="203" t="s">
        <v>7</v>
      </c>
      <c r="E177" s="204" t="n">
        <v>0.97</v>
      </c>
      <c r="F177" s="208" t="n">
        <v>0.2</v>
      </c>
      <c r="G177" s="208" t="n">
        <v>0.19</v>
      </c>
      <c r="H177" s="206"/>
      <c r="I177" s="206"/>
      <c r="J177" s="206"/>
      <c r="K177" s="206"/>
      <c r="L177" s="206"/>
      <c r="M177" s="206"/>
      <c r="N177" s="206"/>
      <c r="O177" s="206"/>
      <c r="P177" s="206"/>
      <c r="Q177" s="206"/>
      <c r="R177" s="206"/>
      <c r="S177" s="206"/>
      <c r="T177" s="206"/>
      <c r="U177" s="206"/>
      <c r="V177" s="206"/>
      <c r="W177" s="206"/>
      <c r="X177" s="206"/>
      <c r="Y177" s="206"/>
      <c r="Z177" s="206"/>
    </row>
    <row r="178" customFormat="false" ht="15" hidden="false" customHeight="false" outlineLevel="0" collapsed="false">
      <c r="A178" s="193"/>
      <c r="B178" s="194"/>
      <c r="C178" s="193"/>
      <c r="D178" s="193"/>
      <c r="E178" s="195"/>
      <c r="F178" s="193"/>
      <c r="G178" s="193"/>
      <c r="H178" s="206"/>
      <c r="I178" s="206"/>
      <c r="J178" s="206"/>
      <c r="K178" s="206"/>
      <c r="L178" s="206"/>
      <c r="M178" s="206"/>
      <c r="N178" s="206"/>
      <c r="O178" s="206"/>
      <c r="P178" s="206"/>
      <c r="Q178" s="206"/>
      <c r="R178" s="206"/>
      <c r="S178" s="206"/>
      <c r="T178" s="206"/>
      <c r="U178" s="206"/>
      <c r="V178" s="206"/>
      <c r="W178" s="206"/>
      <c r="X178" s="206"/>
      <c r="Y178" s="206"/>
      <c r="Z178" s="206"/>
    </row>
    <row r="179" customFormat="false" ht="15" hidden="false" customHeight="false" outlineLevel="0" collapsed="false">
      <c r="A179" s="183" t="s">
        <v>1298</v>
      </c>
      <c r="B179" s="184" t="s">
        <v>1028</v>
      </c>
      <c r="C179" s="183" t="s">
        <v>1029</v>
      </c>
      <c r="D179" s="184" t="s">
        <v>1030</v>
      </c>
      <c r="E179" s="185" t="s">
        <v>1031</v>
      </c>
      <c r="F179" s="209" t="s">
        <v>1032</v>
      </c>
      <c r="G179" s="209" t="s">
        <v>1033</v>
      </c>
      <c r="H179" s="206"/>
      <c r="I179" s="206"/>
      <c r="J179" s="206"/>
      <c r="K179" s="206"/>
      <c r="L179" s="206"/>
      <c r="M179" s="206"/>
      <c r="N179" s="206"/>
      <c r="O179" s="206"/>
      <c r="P179" s="206"/>
      <c r="Q179" s="206"/>
      <c r="R179" s="206"/>
      <c r="S179" s="206"/>
      <c r="T179" s="206"/>
      <c r="U179" s="206"/>
      <c r="V179" s="206"/>
      <c r="W179" s="206"/>
      <c r="X179" s="206"/>
      <c r="Y179" s="206"/>
      <c r="Z179" s="206"/>
    </row>
    <row r="180" customFormat="false" ht="15" hidden="false" customHeight="false" outlineLevel="0" collapsed="false">
      <c r="A180" s="189" t="s">
        <v>1034</v>
      </c>
      <c r="B180" s="190" t="s">
        <v>1299</v>
      </c>
      <c r="C180" s="189" t="s">
        <v>1300</v>
      </c>
      <c r="D180" s="190" t="s">
        <v>65</v>
      </c>
      <c r="E180" s="191" t="n">
        <v>1</v>
      </c>
      <c r="F180" s="279" t="n">
        <v>15.52</v>
      </c>
      <c r="G180" s="279" t="n">
        <v>15.52</v>
      </c>
      <c r="H180" s="206"/>
      <c r="I180" s="206"/>
      <c r="J180" s="206"/>
      <c r="K180" s="206"/>
      <c r="L180" s="206"/>
      <c r="M180" s="206"/>
      <c r="N180" s="206"/>
      <c r="O180" s="206"/>
      <c r="P180" s="206"/>
      <c r="Q180" s="206"/>
      <c r="R180" s="206"/>
      <c r="S180" s="206"/>
      <c r="T180" s="206"/>
      <c r="U180" s="206"/>
      <c r="V180" s="206"/>
      <c r="W180" s="206"/>
      <c r="X180" s="206"/>
      <c r="Y180" s="206"/>
      <c r="Z180" s="206"/>
    </row>
    <row r="181" customFormat="false" ht="15" hidden="false" customHeight="false" outlineLevel="0" collapsed="false">
      <c r="A181" s="198" t="s">
        <v>1040</v>
      </c>
      <c r="B181" s="199" t="s">
        <v>1301</v>
      </c>
      <c r="C181" s="198" t="s">
        <v>1302</v>
      </c>
      <c r="D181" s="199" t="s">
        <v>65</v>
      </c>
      <c r="E181" s="200" t="n">
        <v>1</v>
      </c>
      <c r="F181" s="280" t="n">
        <v>11.78</v>
      </c>
      <c r="G181" s="280" t="n">
        <v>11.78</v>
      </c>
      <c r="H181" s="206"/>
      <c r="I181" s="206"/>
      <c r="J181" s="206"/>
      <c r="K181" s="206"/>
      <c r="L181" s="206"/>
      <c r="M181" s="206"/>
      <c r="N181" s="206"/>
      <c r="O181" s="206"/>
      <c r="P181" s="206"/>
      <c r="Q181" s="206"/>
      <c r="R181" s="206"/>
      <c r="S181" s="206"/>
      <c r="T181" s="206"/>
      <c r="U181" s="206"/>
      <c r="V181" s="206"/>
      <c r="W181" s="206"/>
      <c r="X181" s="206"/>
      <c r="Y181" s="206"/>
      <c r="Z181" s="206"/>
    </row>
    <row r="182" customFormat="false" ht="15" hidden="false" customHeight="false" outlineLevel="0" collapsed="false">
      <c r="A182" s="198" t="s">
        <v>1040</v>
      </c>
      <c r="B182" s="199" t="s">
        <v>1288</v>
      </c>
      <c r="C182" s="198" t="s">
        <v>1255</v>
      </c>
      <c r="D182" s="199" t="s">
        <v>25</v>
      </c>
      <c r="E182" s="200" t="n">
        <v>0.0209</v>
      </c>
      <c r="F182" s="280" t="n">
        <v>15.77</v>
      </c>
      <c r="G182" s="280" t="n">
        <v>0.32</v>
      </c>
      <c r="H182" s="206"/>
      <c r="I182" s="206"/>
      <c r="J182" s="206"/>
      <c r="K182" s="206"/>
      <c r="L182" s="206"/>
      <c r="M182" s="206"/>
      <c r="N182" s="206"/>
      <c r="O182" s="206"/>
      <c r="P182" s="206"/>
      <c r="Q182" s="206"/>
      <c r="R182" s="206"/>
      <c r="S182" s="206"/>
      <c r="T182" s="206"/>
      <c r="U182" s="206"/>
      <c r="V182" s="206"/>
      <c r="W182" s="206"/>
      <c r="X182" s="206"/>
      <c r="Y182" s="206"/>
      <c r="Z182" s="206"/>
    </row>
    <row r="183" customFormat="false" ht="15" hidden="false" customHeight="false" outlineLevel="0" collapsed="false">
      <c r="A183" s="198" t="s">
        <v>1040</v>
      </c>
      <c r="B183" s="199" t="s">
        <v>1287</v>
      </c>
      <c r="C183" s="198" t="s">
        <v>1257</v>
      </c>
      <c r="D183" s="199" t="s">
        <v>25</v>
      </c>
      <c r="E183" s="200" t="n">
        <v>0.1278</v>
      </c>
      <c r="F183" s="280" t="n">
        <v>20.47</v>
      </c>
      <c r="G183" s="280" t="n">
        <v>2.61</v>
      </c>
      <c r="H183" s="206"/>
      <c r="I183" s="206"/>
      <c r="J183" s="206"/>
      <c r="K183" s="206"/>
      <c r="L183" s="206"/>
      <c r="M183" s="206"/>
      <c r="N183" s="206"/>
      <c r="O183" s="206"/>
      <c r="P183" s="206"/>
      <c r="Q183" s="206"/>
      <c r="R183" s="206"/>
      <c r="S183" s="206"/>
      <c r="T183" s="206"/>
      <c r="U183" s="206"/>
      <c r="V183" s="206"/>
      <c r="W183" s="206"/>
      <c r="X183" s="206"/>
      <c r="Y183" s="206"/>
      <c r="Z183" s="206"/>
    </row>
    <row r="184" customFormat="false" ht="15" hidden="false" customHeight="false" outlineLevel="0" collapsed="false">
      <c r="A184" s="202" t="s">
        <v>1043</v>
      </c>
      <c r="B184" s="203" t="s">
        <v>1289</v>
      </c>
      <c r="C184" s="202" t="s">
        <v>1290</v>
      </c>
      <c r="D184" s="203" t="s">
        <v>65</v>
      </c>
      <c r="E184" s="204" t="n">
        <v>0.025</v>
      </c>
      <c r="F184" s="208" t="n">
        <v>26.9</v>
      </c>
      <c r="G184" s="208" t="n">
        <v>0.67</v>
      </c>
      <c r="H184" s="206"/>
      <c r="I184" s="206"/>
      <c r="J184" s="206"/>
      <c r="K184" s="206"/>
      <c r="L184" s="206"/>
      <c r="M184" s="206"/>
      <c r="N184" s="206"/>
      <c r="O184" s="206"/>
      <c r="P184" s="206"/>
      <c r="Q184" s="206"/>
      <c r="R184" s="206"/>
      <c r="S184" s="206"/>
      <c r="T184" s="206"/>
      <c r="U184" s="206"/>
      <c r="V184" s="206"/>
      <c r="W184" s="206"/>
      <c r="X184" s="206"/>
      <c r="Y184" s="206"/>
      <c r="Z184" s="206"/>
    </row>
    <row r="185" customFormat="false" ht="15" hidden="false" customHeight="false" outlineLevel="0" collapsed="false">
      <c r="A185" s="202" t="s">
        <v>1043</v>
      </c>
      <c r="B185" s="203" t="s">
        <v>1291</v>
      </c>
      <c r="C185" s="202" t="s">
        <v>1292</v>
      </c>
      <c r="D185" s="203" t="s">
        <v>7</v>
      </c>
      <c r="E185" s="204" t="n">
        <v>0.743</v>
      </c>
      <c r="F185" s="208" t="n">
        <v>0.2</v>
      </c>
      <c r="G185" s="208" t="n">
        <v>0.14</v>
      </c>
      <c r="H185" s="206"/>
      <c r="I185" s="206"/>
      <c r="J185" s="206"/>
      <c r="K185" s="206"/>
      <c r="L185" s="206"/>
      <c r="M185" s="206"/>
      <c r="N185" s="206"/>
      <c r="O185" s="206"/>
      <c r="P185" s="206"/>
      <c r="Q185" s="206"/>
      <c r="R185" s="206"/>
      <c r="S185" s="206"/>
      <c r="T185" s="206"/>
      <c r="U185" s="206"/>
      <c r="V185" s="206"/>
      <c r="W185" s="206"/>
      <c r="X185" s="206"/>
      <c r="Y185" s="206"/>
      <c r="Z185" s="206"/>
    </row>
    <row r="186" customFormat="false" ht="15" hidden="false" customHeight="false" outlineLevel="0" collapsed="false">
      <c r="A186" s="193"/>
      <c r="B186" s="194"/>
      <c r="C186" s="193"/>
      <c r="D186" s="193"/>
      <c r="E186" s="195"/>
      <c r="F186" s="193"/>
      <c r="G186" s="193"/>
      <c r="H186" s="206"/>
      <c r="I186" s="206"/>
      <c r="J186" s="206"/>
      <c r="K186" s="206"/>
      <c r="L186" s="206"/>
      <c r="M186" s="206"/>
      <c r="N186" s="206"/>
      <c r="O186" s="206"/>
      <c r="P186" s="206"/>
      <c r="Q186" s="206"/>
      <c r="R186" s="206"/>
      <c r="S186" s="206"/>
      <c r="T186" s="206"/>
      <c r="U186" s="206"/>
      <c r="V186" s="206"/>
      <c r="W186" s="206"/>
      <c r="X186" s="206"/>
      <c r="Y186" s="206"/>
      <c r="Z186" s="206"/>
    </row>
    <row r="187" customFormat="false" ht="15" hidden="false" customHeight="false" outlineLevel="0" collapsed="false">
      <c r="A187" s="183" t="s">
        <v>1303</v>
      </c>
      <c r="B187" s="184" t="s">
        <v>1028</v>
      </c>
      <c r="C187" s="183" t="s">
        <v>1029</v>
      </c>
      <c r="D187" s="184" t="s">
        <v>1030</v>
      </c>
      <c r="E187" s="185" t="s">
        <v>1031</v>
      </c>
      <c r="F187" s="209" t="s">
        <v>1032</v>
      </c>
      <c r="G187" s="209" t="s">
        <v>1033</v>
      </c>
      <c r="H187" s="206"/>
      <c r="I187" s="206"/>
      <c r="J187" s="206"/>
      <c r="K187" s="206"/>
      <c r="L187" s="206"/>
      <c r="M187" s="206"/>
      <c r="N187" s="206"/>
      <c r="O187" s="206"/>
      <c r="P187" s="206"/>
      <c r="Q187" s="206"/>
      <c r="R187" s="206"/>
      <c r="S187" s="206"/>
      <c r="T187" s="206"/>
      <c r="U187" s="206"/>
      <c r="V187" s="206"/>
      <c r="W187" s="206"/>
      <c r="X187" s="206"/>
      <c r="Y187" s="206"/>
      <c r="Z187" s="206"/>
    </row>
    <row r="188" customFormat="false" ht="15" hidden="false" customHeight="false" outlineLevel="0" collapsed="false">
      <c r="A188" s="189" t="s">
        <v>1034</v>
      </c>
      <c r="B188" s="190" t="s">
        <v>1304</v>
      </c>
      <c r="C188" s="189" t="s">
        <v>1305</v>
      </c>
      <c r="D188" s="190" t="s">
        <v>65</v>
      </c>
      <c r="E188" s="191" t="n">
        <v>1</v>
      </c>
      <c r="F188" s="279" t="n">
        <v>13.86</v>
      </c>
      <c r="G188" s="279" t="n">
        <v>13.86</v>
      </c>
      <c r="H188" s="206"/>
      <c r="I188" s="206"/>
      <c r="J188" s="206"/>
      <c r="K188" s="206"/>
      <c r="L188" s="206"/>
      <c r="M188" s="206"/>
      <c r="N188" s="206"/>
      <c r="O188" s="206"/>
      <c r="P188" s="206"/>
      <c r="Q188" s="206"/>
      <c r="R188" s="206"/>
      <c r="S188" s="206"/>
      <c r="T188" s="206"/>
      <c r="U188" s="206"/>
      <c r="V188" s="206"/>
      <c r="W188" s="206"/>
      <c r="X188" s="206"/>
      <c r="Y188" s="206"/>
      <c r="Z188" s="206"/>
    </row>
    <row r="189" customFormat="false" ht="15" hidden="false" customHeight="false" outlineLevel="0" collapsed="false">
      <c r="A189" s="198" t="s">
        <v>1040</v>
      </c>
      <c r="B189" s="199" t="s">
        <v>1306</v>
      </c>
      <c r="C189" s="198" t="s">
        <v>1307</v>
      </c>
      <c r="D189" s="199" t="s">
        <v>65</v>
      </c>
      <c r="E189" s="200" t="n">
        <v>1</v>
      </c>
      <c r="F189" s="280" t="n">
        <v>10.9</v>
      </c>
      <c r="G189" s="280" t="n">
        <v>10.9</v>
      </c>
      <c r="H189" s="206"/>
      <c r="I189" s="206"/>
      <c r="J189" s="206"/>
      <c r="K189" s="206"/>
      <c r="L189" s="206"/>
      <c r="M189" s="206"/>
      <c r="N189" s="206"/>
      <c r="O189" s="206"/>
      <c r="P189" s="206"/>
      <c r="Q189" s="206"/>
      <c r="R189" s="206"/>
      <c r="S189" s="206"/>
      <c r="T189" s="206"/>
      <c r="U189" s="206"/>
      <c r="V189" s="206"/>
      <c r="W189" s="206"/>
      <c r="X189" s="206"/>
      <c r="Y189" s="206"/>
      <c r="Z189" s="206"/>
    </row>
    <row r="190" customFormat="false" ht="15" hidden="false" customHeight="false" outlineLevel="0" collapsed="false">
      <c r="A190" s="198" t="s">
        <v>1040</v>
      </c>
      <c r="B190" s="199" t="s">
        <v>1288</v>
      </c>
      <c r="C190" s="198" t="s">
        <v>1255</v>
      </c>
      <c r="D190" s="199" t="s">
        <v>25</v>
      </c>
      <c r="E190" s="200" t="n">
        <v>0.0156</v>
      </c>
      <c r="F190" s="280" t="n">
        <v>15.77</v>
      </c>
      <c r="G190" s="280" t="n">
        <v>0.24</v>
      </c>
      <c r="H190" s="206"/>
      <c r="I190" s="206"/>
      <c r="J190" s="206"/>
      <c r="K190" s="206"/>
      <c r="L190" s="206"/>
      <c r="M190" s="206"/>
      <c r="N190" s="206"/>
      <c r="O190" s="206"/>
      <c r="P190" s="206"/>
      <c r="Q190" s="206"/>
      <c r="R190" s="206"/>
      <c r="S190" s="206"/>
      <c r="T190" s="206"/>
      <c r="U190" s="206"/>
      <c r="V190" s="206"/>
      <c r="W190" s="206"/>
      <c r="X190" s="206"/>
      <c r="Y190" s="206"/>
      <c r="Z190" s="206"/>
    </row>
    <row r="191" customFormat="false" ht="15" hidden="false" customHeight="false" outlineLevel="0" collapsed="false">
      <c r="A191" s="198" t="s">
        <v>1040</v>
      </c>
      <c r="B191" s="199" t="s">
        <v>1287</v>
      </c>
      <c r="C191" s="198" t="s">
        <v>1257</v>
      </c>
      <c r="D191" s="199" t="s">
        <v>25</v>
      </c>
      <c r="E191" s="200" t="n">
        <v>0.0956</v>
      </c>
      <c r="F191" s="280" t="n">
        <v>20.47</v>
      </c>
      <c r="G191" s="280" t="n">
        <v>1.95</v>
      </c>
      <c r="H191" s="206"/>
      <c r="I191" s="206"/>
      <c r="J191" s="206"/>
      <c r="K191" s="206"/>
      <c r="L191" s="206"/>
      <c r="M191" s="206"/>
      <c r="N191" s="206"/>
      <c r="O191" s="206"/>
      <c r="P191" s="206"/>
      <c r="Q191" s="206"/>
      <c r="R191" s="206"/>
      <c r="S191" s="206"/>
      <c r="T191" s="206"/>
      <c r="U191" s="206"/>
      <c r="V191" s="206"/>
      <c r="W191" s="206"/>
      <c r="X191" s="206"/>
      <c r="Y191" s="206"/>
      <c r="Z191" s="206"/>
    </row>
    <row r="192" customFormat="false" ht="15" hidden="false" customHeight="false" outlineLevel="0" collapsed="false">
      <c r="A192" s="202" t="s">
        <v>1043</v>
      </c>
      <c r="B192" s="203" t="s">
        <v>1289</v>
      </c>
      <c r="C192" s="202" t="s">
        <v>1290</v>
      </c>
      <c r="D192" s="203" t="s">
        <v>65</v>
      </c>
      <c r="E192" s="204" t="n">
        <v>0.025</v>
      </c>
      <c r="F192" s="208" t="n">
        <v>26.9</v>
      </c>
      <c r="G192" s="208" t="n">
        <v>0.67</v>
      </c>
      <c r="H192" s="206"/>
      <c r="I192" s="206"/>
      <c r="J192" s="206"/>
      <c r="K192" s="206"/>
      <c r="L192" s="206"/>
      <c r="M192" s="206"/>
      <c r="N192" s="206"/>
      <c r="O192" s="206"/>
      <c r="P192" s="206"/>
      <c r="Q192" s="206"/>
      <c r="R192" s="206"/>
      <c r="S192" s="206"/>
      <c r="T192" s="206"/>
      <c r="U192" s="206"/>
      <c r="V192" s="206"/>
      <c r="W192" s="206"/>
      <c r="X192" s="206"/>
      <c r="Y192" s="206"/>
      <c r="Z192" s="206"/>
    </row>
    <row r="193" customFormat="false" ht="15" hidden="false" customHeight="false" outlineLevel="0" collapsed="false">
      <c r="A193" s="202" t="s">
        <v>1043</v>
      </c>
      <c r="B193" s="203" t="s">
        <v>1291</v>
      </c>
      <c r="C193" s="202" t="s">
        <v>1292</v>
      </c>
      <c r="D193" s="203" t="s">
        <v>7</v>
      </c>
      <c r="E193" s="204" t="n">
        <v>0.543</v>
      </c>
      <c r="F193" s="208" t="n">
        <v>0.2</v>
      </c>
      <c r="G193" s="208" t="n">
        <v>0.1</v>
      </c>
      <c r="H193" s="206"/>
      <c r="I193" s="206"/>
      <c r="J193" s="206"/>
      <c r="K193" s="206"/>
      <c r="L193" s="206"/>
      <c r="M193" s="206"/>
      <c r="N193" s="206"/>
      <c r="O193" s="206"/>
      <c r="P193" s="206"/>
      <c r="Q193" s="206"/>
      <c r="R193" s="206"/>
      <c r="S193" s="206"/>
      <c r="T193" s="206"/>
      <c r="U193" s="206"/>
      <c r="V193" s="206"/>
      <c r="W193" s="206"/>
      <c r="X193" s="206"/>
      <c r="Y193" s="206"/>
      <c r="Z193" s="206"/>
    </row>
    <row r="194" customFormat="false" ht="15" hidden="false" customHeight="false" outlineLevel="0" collapsed="false">
      <c r="A194" s="193"/>
      <c r="B194" s="194"/>
      <c r="C194" s="193"/>
      <c r="D194" s="193"/>
      <c r="E194" s="195"/>
      <c r="F194" s="193"/>
      <c r="G194" s="193"/>
      <c r="H194" s="206"/>
      <c r="I194" s="206"/>
      <c r="J194" s="206"/>
      <c r="K194" s="206"/>
      <c r="L194" s="206"/>
      <c r="M194" s="206"/>
      <c r="N194" s="206"/>
      <c r="O194" s="206"/>
      <c r="P194" s="206"/>
      <c r="Q194" s="206"/>
      <c r="R194" s="206"/>
      <c r="S194" s="206"/>
      <c r="T194" s="206"/>
      <c r="U194" s="206"/>
      <c r="V194" s="206"/>
      <c r="W194" s="206"/>
      <c r="X194" s="206"/>
      <c r="Y194" s="206"/>
      <c r="Z194" s="206"/>
    </row>
    <row r="195" customFormat="false" ht="15" hidden="false" customHeight="false" outlineLevel="0" collapsed="false">
      <c r="A195" s="183" t="s">
        <v>1308</v>
      </c>
      <c r="B195" s="184" t="s">
        <v>1028</v>
      </c>
      <c r="C195" s="183" t="s">
        <v>1029</v>
      </c>
      <c r="D195" s="184" t="s">
        <v>1030</v>
      </c>
      <c r="E195" s="185" t="s">
        <v>1031</v>
      </c>
      <c r="F195" s="209" t="s">
        <v>1032</v>
      </c>
      <c r="G195" s="209" t="s">
        <v>1033</v>
      </c>
      <c r="H195" s="206"/>
      <c r="I195" s="206"/>
      <c r="J195" s="206"/>
      <c r="K195" s="206"/>
      <c r="L195" s="206"/>
      <c r="M195" s="206"/>
      <c r="N195" s="206"/>
      <c r="O195" s="206"/>
      <c r="P195" s="206"/>
      <c r="Q195" s="206"/>
      <c r="R195" s="206"/>
      <c r="S195" s="206"/>
      <c r="T195" s="206"/>
      <c r="U195" s="206"/>
      <c r="V195" s="206"/>
      <c r="W195" s="206"/>
      <c r="X195" s="206"/>
      <c r="Y195" s="206"/>
      <c r="Z195" s="206"/>
    </row>
    <row r="196" customFormat="false" ht="15" hidden="false" customHeight="false" outlineLevel="0" collapsed="false">
      <c r="A196" s="189" t="s">
        <v>1034</v>
      </c>
      <c r="B196" s="190" t="s">
        <v>1309</v>
      </c>
      <c r="C196" s="189" t="s">
        <v>1310</v>
      </c>
      <c r="D196" s="190" t="s">
        <v>65</v>
      </c>
      <c r="E196" s="191" t="n">
        <v>1</v>
      </c>
      <c r="F196" s="279" t="n">
        <v>11.69</v>
      </c>
      <c r="G196" s="279" t="n">
        <v>11.69</v>
      </c>
      <c r="H196" s="206"/>
      <c r="I196" s="206"/>
      <c r="J196" s="206"/>
      <c r="K196" s="206"/>
      <c r="L196" s="206"/>
      <c r="M196" s="206"/>
      <c r="N196" s="206"/>
      <c r="O196" s="206"/>
      <c r="P196" s="206"/>
      <c r="Q196" s="206"/>
      <c r="R196" s="206"/>
      <c r="S196" s="206"/>
      <c r="T196" s="206"/>
      <c r="U196" s="206"/>
      <c r="V196" s="206"/>
      <c r="W196" s="206"/>
      <c r="X196" s="206"/>
      <c r="Y196" s="206"/>
      <c r="Z196" s="206"/>
    </row>
    <row r="197" customFormat="false" ht="15" hidden="false" customHeight="false" outlineLevel="0" collapsed="false">
      <c r="A197" s="198" t="s">
        <v>1040</v>
      </c>
      <c r="B197" s="199" t="s">
        <v>1311</v>
      </c>
      <c r="C197" s="198" t="s">
        <v>1312</v>
      </c>
      <c r="D197" s="199" t="s">
        <v>65</v>
      </c>
      <c r="E197" s="200" t="n">
        <v>1</v>
      </c>
      <c r="F197" s="280" t="n">
        <v>9.36</v>
      </c>
      <c r="G197" s="280" t="n">
        <v>9.36</v>
      </c>
      <c r="H197" s="206"/>
      <c r="I197" s="206"/>
      <c r="J197" s="206"/>
      <c r="K197" s="206"/>
      <c r="L197" s="206"/>
      <c r="M197" s="206"/>
      <c r="N197" s="206"/>
      <c r="O197" s="206"/>
      <c r="P197" s="206"/>
      <c r="Q197" s="206"/>
      <c r="R197" s="206"/>
      <c r="S197" s="206"/>
      <c r="T197" s="206"/>
      <c r="U197" s="206"/>
      <c r="V197" s="206"/>
      <c r="W197" s="206"/>
      <c r="X197" s="206"/>
      <c r="Y197" s="206"/>
      <c r="Z197" s="206"/>
    </row>
    <row r="198" customFormat="false" ht="15" hidden="false" customHeight="false" outlineLevel="0" collapsed="false">
      <c r="A198" s="198" t="s">
        <v>1040</v>
      </c>
      <c r="B198" s="199" t="s">
        <v>1287</v>
      </c>
      <c r="C198" s="198" t="s">
        <v>1257</v>
      </c>
      <c r="D198" s="199" t="s">
        <v>25</v>
      </c>
      <c r="E198" s="200" t="n">
        <v>0.0698</v>
      </c>
      <c r="F198" s="280" t="n">
        <v>20.47</v>
      </c>
      <c r="G198" s="280" t="n">
        <v>1.42</v>
      </c>
      <c r="H198" s="206"/>
      <c r="I198" s="206"/>
      <c r="J198" s="206"/>
      <c r="K198" s="206"/>
      <c r="L198" s="206"/>
      <c r="M198" s="206"/>
      <c r="N198" s="206"/>
      <c r="O198" s="206"/>
      <c r="P198" s="206"/>
      <c r="Q198" s="206"/>
      <c r="R198" s="206"/>
      <c r="S198" s="206"/>
      <c r="T198" s="206"/>
      <c r="U198" s="206"/>
      <c r="V198" s="206"/>
      <c r="W198" s="206"/>
      <c r="X198" s="206"/>
      <c r="Y198" s="206"/>
      <c r="Z198" s="206"/>
    </row>
    <row r="199" customFormat="false" ht="15" hidden="false" customHeight="false" outlineLevel="0" collapsed="false">
      <c r="A199" s="198" t="s">
        <v>1040</v>
      </c>
      <c r="B199" s="199" t="s">
        <v>1288</v>
      </c>
      <c r="C199" s="198" t="s">
        <v>1255</v>
      </c>
      <c r="D199" s="199" t="s">
        <v>25</v>
      </c>
      <c r="E199" s="200" t="n">
        <v>0.0114</v>
      </c>
      <c r="F199" s="280" t="n">
        <v>15.77</v>
      </c>
      <c r="G199" s="280" t="n">
        <v>0.17</v>
      </c>
      <c r="H199" s="206"/>
      <c r="I199" s="206"/>
      <c r="J199" s="206"/>
      <c r="K199" s="206"/>
      <c r="L199" s="206"/>
      <c r="M199" s="206"/>
      <c r="N199" s="206"/>
      <c r="O199" s="206"/>
      <c r="P199" s="206"/>
      <c r="Q199" s="206"/>
      <c r="R199" s="206"/>
      <c r="S199" s="206"/>
      <c r="T199" s="206"/>
      <c r="U199" s="206"/>
      <c r="V199" s="206"/>
      <c r="W199" s="206"/>
      <c r="X199" s="206"/>
      <c r="Y199" s="206"/>
      <c r="Z199" s="206"/>
    </row>
    <row r="200" customFormat="false" ht="15" hidden="false" customHeight="false" outlineLevel="0" collapsed="false">
      <c r="A200" s="202" t="s">
        <v>1043</v>
      </c>
      <c r="B200" s="203" t="s">
        <v>1289</v>
      </c>
      <c r="C200" s="202" t="s">
        <v>1290</v>
      </c>
      <c r="D200" s="203" t="s">
        <v>65</v>
      </c>
      <c r="E200" s="204" t="n">
        <v>0.025</v>
      </c>
      <c r="F200" s="208" t="n">
        <v>26.9</v>
      </c>
      <c r="G200" s="208" t="n">
        <v>0.67</v>
      </c>
      <c r="H200" s="206"/>
      <c r="I200" s="206"/>
      <c r="J200" s="206"/>
      <c r="K200" s="206"/>
      <c r="L200" s="206"/>
      <c r="M200" s="206"/>
      <c r="N200" s="206"/>
      <c r="O200" s="206"/>
      <c r="P200" s="206"/>
      <c r="Q200" s="206"/>
      <c r="R200" s="206"/>
      <c r="S200" s="206"/>
      <c r="T200" s="206"/>
      <c r="U200" s="206"/>
      <c r="V200" s="206"/>
      <c r="W200" s="206"/>
      <c r="X200" s="206"/>
      <c r="Y200" s="206"/>
      <c r="Z200" s="206"/>
    </row>
    <row r="201" customFormat="false" ht="15" hidden="false" customHeight="false" outlineLevel="0" collapsed="false">
      <c r="A201" s="202" t="s">
        <v>1043</v>
      </c>
      <c r="B201" s="203" t="s">
        <v>1291</v>
      </c>
      <c r="C201" s="202" t="s">
        <v>1292</v>
      </c>
      <c r="D201" s="203" t="s">
        <v>7</v>
      </c>
      <c r="E201" s="204" t="n">
        <v>0.367</v>
      </c>
      <c r="F201" s="208" t="n">
        <v>0.2</v>
      </c>
      <c r="G201" s="208" t="n">
        <v>0.07</v>
      </c>
      <c r="H201" s="206"/>
      <c r="I201" s="206"/>
      <c r="J201" s="206"/>
      <c r="K201" s="206"/>
      <c r="L201" s="206"/>
      <c r="M201" s="206"/>
      <c r="N201" s="206"/>
      <c r="O201" s="206"/>
      <c r="P201" s="206"/>
      <c r="Q201" s="206"/>
      <c r="R201" s="206"/>
      <c r="S201" s="206"/>
      <c r="T201" s="206"/>
      <c r="U201" s="206"/>
      <c r="V201" s="206"/>
      <c r="W201" s="206"/>
      <c r="X201" s="206"/>
      <c r="Y201" s="206"/>
      <c r="Z201" s="206"/>
    </row>
    <row r="202" customFormat="false" ht="15" hidden="false" customHeight="false" outlineLevel="0" collapsed="false">
      <c r="A202" s="193"/>
      <c r="B202" s="194"/>
      <c r="C202" s="193"/>
      <c r="D202" s="193"/>
      <c r="E202" s="195"/>
      <c r="F202" s="193"/>
      <c r="G202" s="193"/>
      <c r="H202" s="206"/>
      <c r="I202" s="206"/>
      <c r="J202" s="206"/>
      <c r="K202" s="206"/>
      <c r="L202" s="206"/>
      <c r="M202" s="206"/>
      <c r="N202" s="206"/>
      <c r="O202" s="206"/>
      <c r="P202" s="206"/>
      <c r="Q202" s="206"/>
      <c r="R202" s="206"/>
      <c r="S202" s="206"/>
      <c r="T202" s="206"/>
      <c r="U202" s="206"/>
      <c r="V202" s="206"/>
      <c r="W202" s="206"/>
      <c r="X202" s="206"/>
      <c r="Y202" s="206"/>
      <c r="Z202" s="206"/>
    </row>
    <row r="203" customFormat="false" ht="15" hidden="false" customHeight="false" outlineLevel="0" collapsed="false">
      <c r="A203" s="183" t="s">
        <v>1313</v>
      </c>
      <c r="B203" s="184" t="s">
        <v>1028</v>
      </c>
      <c r="C203" s="183" t="s">
        <v>1029</v>
      </c>
      <c r="D203" s="184" t="s">
        <v>1030</v>
      </c>
      <c r="E203" s="185" t="s">
        <v>1031</v>
      </c>
      <c r="F203" s="209" t="s">
        <v>1032</v>
      </c>
      <c r="G203" s="209" t="s">
        <v>1033</v>
      </c>
      <c r="H203" s="206"/>
      <c r="I203" s="206"/>
      <c r="J203" s="206"/>
      <c r="K203" s="206"/>
      <c r="L203" s="206"/>
      <c r="M203" s="206"/>
      <c r="N203" s="206"/>
      <c r="O203" s="206"/>
      <c r="P203" s="206"/>
      <c r="Q203" s="206"/>
      <c r="R203" s="206"/>
      <c r="S203" s="206"/>
      <c r="T203" s="206"/>
      <c r="U203" s="206"/>
      <c r="V203" s="206"/>
      <c r="W203" s="206"/>
      <c r="X203" s="206"/>
      <c r="Y203" s="206"/>
      <c r="Z203" s="206"/>
    </row>
    <row r="204" customFormat="false" ht="15" hidden="false" customHeight="false" outlineLevel="0" collapsed="false">
      <c r="A204" s="189" t="s">
        <v>1034</v>
      </c>
      <c r="B204" s="190" t="s">
        <v>1314</v>
      </c>
      <c r="C204" s="189" t="s">
        <v>1315</v>
      </c>
      <c r="D204" s="190" t="s">
        <v>65</v>
      </c>
      <c r="E204" s="191" t="n">
        <v>1</v>
      </c>
      <c r="F204" s="279" t="n">
        <v>11.07</v>
      </c>
      <c r="G204" s="279" t="n">
        <v>11.07</v>
      </c>
      <c r="H204" s="206"/>
      <c r="I204" s="206"/>
      <c r="J204" s="206"/>
      <c r="K204" s="206"/>
      <c r="L204" s="206"/>
      <c r="M204" s="206"/>
      <c r="N204" s="206"/>
      <c r="O204" s="206"/>
      <c r="P204" s="206"/>
      <c r="Q204" s="206"/>
      <c r="R204" s="206"/>
      <c r="S204" s="206"/>
      <c r="T204" s="206"/>
      <c r="U204" s="206"/>
      <c r="V204" s="206"/>
      <c r="W204" s="206"/>
      <c r="X204" s="206"/>
      <c r="Y204" s="206"/>
      <c r="Z204" s="206"/>
    </row>
    <row r="205" customFormat="false" ht="15" hidden="false" customHeight="false" outlineLevel="0" collapsed="false">
      <c r="A205" s="198" t="s">
        <v>1040</v>
      </c>
      <c r="B205" s="199" t="s">
        <v>1316</v>
      </c>
      <c r="C205" s="198" t="s">
        <v>1317</v>
      </c>
      <c r="D205" s="199" t="s">
        <v>65</v>
      </c>
      <c r="E205" s="200" t="n">
        <v>1</v>
      </c>
      <c r="F205" s="280" t="n">
        <v>9.28</v>
      </c>
      <c r="G205" s="280" t="n">
        <v>9.28</v>
      </c>
      <c r="H205" s="206"/>
      <c r="I205" s="206"/>
      <c r="J205" s="206"/>
      <c r="K205" s="206"/>
      <c r="L205" s="206"/>
      <c r="M205" s="206"/>
      <c r="N205" s="206"/>
      <c r="O205" s="206"/>
      <c r="P205" s="206"/>
      <c r="Q205" s="206"/>
      <c r="R205" s="206"/>
      <c r="S205" s="206"/>
      <c r="T205" s="206"/>
      <c r="U205" s="206"/>
      <c r="V205" s="206"/>
      <c r="W205" s="206"/>
      <c r="X205" s="206"/>
      <c r="Y205" s="206"/>
      <c r="Z205" s="206"/>
    </row>
    <row r="206" customFormat="false" ht="15" hidden="false" customHeight="false" outlineLevel="0" collapsed="false">
      <c r="A206" s="198" t="s">
        <v>1040</v>
      </c>
      <c r="B206" s="199" t="s">
        <v>1288</v>
      </c>
      <c r="C206" s="198" t="s">
        <v>1255</v>
      </c>
      <c r="D206" s="199" t="s">
        <v>25</v>
      </c>
      <c r="E206" s="200" t="n">
        <v>0.0077</v>
      </c>
      <c r="F206" s="280" t="n">
        <v>15.77</v>
      </c>
      <c r="G206" s="280" t="n">
        <v>0.12</v>
      </c>
      <c r="H206" s="206"/>
      <c r="I206" s="206"/>
      <c r="J206" s="206"/>
      <c r="K206" s="206"/>
      <c r="L206" s="206"/>
      <c r="M206" s="206"/>
      <c r="N206" s="206"/>
      <c r="O206" s="206"/>
      <c r="P206" s="206"/>
      <c r="Q206" s="206"/>
      <c r="R206" s="206"/>
      <c r="S206" s="206"/>
      <c r="T206" s="206"/>
      <c r="U206" s="206"/>
      <c r="V206" s="206"/>
      <c r="W206" s="206"/>
      <c r="X206" s="206"/>
      <c r="Y206" s="206"/>
      <c r="Z206" s="206"/>
    </row>
    <row r="207" customFormat="false" ht="15" hidden="false" customHeight="false" outlineLevel="0" collapsed="false">
      <c r="A207" s="198" t="s">
        <v>1040</v>
      </c>
      <c r="B207" s="199" t="s">
        <v>1287</v>
      </c>
      <c r="C207" s="198" t="s">
        <v>1257</v>
      </c>
      <c r="D207" s="199" t="s">
        <v>25</v>
      </c>
      <c r="E207" s="200" t="n">
        <v>0.0473</v>
      </c>
      <c r="F207" s="280" t="n">
        <v>20.47</v>
      </c>
      <c r="G207" s="280" t="n">
        <v>0.96</v>
      </c>
      <c r="H207" s="206"/>
      <c r="I207" s="206"/>
      <c r="J207" s="206"/>
      <c r="K207" s="206"/>
      <c r="L207" s="206"/>
      <c r="M207" s="206"/>
      <c r="N207" s="206"/>
      <c r="O207" s="206"/>
      <c r="P207" s="206"/>
      <c r="Q207" s="206"/>
      <c r="R207" s="206"/>
      <c r="S207" s="206"/>
      <c r="T207" s="206"/>
      <c r="U207" s="206"/>
      <c r="V207" s="206"/>
      <c r="W207" s="206"/>
      <c r="X207" s="206"/>
      <c r="Y207" s="206"/>
      <c r="Z207" s="206"/>
    </row>
    <row r="208" customFormat="false" ht="15" hidden="false" customHeight="false" outlineLevel="0" collapsed="false">
      <c r="A208" s="202" t="s">
        <v>1043</v>
      </c>
      <c r="B208" s="203" t="s">
        <v>1289</v>
      </c>
      <c r="C208" s="202" t="s">
        <v>1290</v>
      </c>
      <c r="D208" s="203" t="s">
        <v>65</v>
      </c>
      <c r="E208" s="204" t="n">
        <v>0.025</v>
      </c>
      <c r="F208" s="208" t="n">
        <v>26.9</v>
      </c>
      <c r="G208" s="208" t="n">
        <v>0.67</v>
      </c>
      <c r="H208" s="206"/>
      <c r="I208" s="206"/>
      <c r="J208" s="206"/>
      <c r="K208" s="206"/>
      <c r="L208" s="206"/>
      <c r="M208" s="206"/>
      <c r="N208" s="206"/>
      <c r="O208" s="206"/>
      <c r="P208" s="206"/>
      <c r="Q208" s="206"/>
      <c r="R208" s="206"/>
      <c r="S208" s="206"/>
      <c r="T208" s="206"/>
      <c r="U208" s="206"/>
      <c r="V208" s="206"/>
      <c r="W208" s="206"/>
      <c r="X208" s="206"/>
      <c r="Y208" s="206"/>
      <c r="Z208" s="206"/>
    </row>
    <row r="209" customFormat="false" ht="15" hidden="false" customHeight="false" outlineLevel="0" collapsed="false">
      <c r="A209" s="202" t="s">
        <v>1043</v>
      </c>
      <c r="B209" s="203" t="s">
        <v>1291</v>
      </c>
      <c r="C209" s="202" t="s">
        <v>1292</v>
      </c>
      <c r="D209" s="203" t="s">
        <v>7</v>
      </c>
      <c r="E209" s="204" t="n">
        <v>0.212</v>
      </c>
      <c r="F209" s="208" t="n">
        <v>0.2</v>
      </c>
      <c r="G209" s="208" t="n">
        <v>0.04</v>
      </c>
      <c r="H209" s="206"/>
      <c r="I209" s="206"/>
      <c r="J209" s="206"/>
      <c r="K209" s="206"/>
      <c r="L209" s="206"/>
      <c r="M209" s="206"/>
      <c r="N209" s="206"/>
      <c r="O209" s="206"/>
      <c r="P209" s="206"/>
      <c r="Q209" s="206"/>
      <c r="R209" s="206"/>
      <c r="S209" s="206"/>
      <c r="T209" s="206"/>
      <c r="U209" s="206"/>
      <c r="V209" s="206"/>
      <c r="W209" s="206"/>
      <c r="X209" s="206"/>
      <c r="Y209" s="206"/>
      <c r="Z209" s="206"/>
    </row>
    <row r="210" customFormat="false" ht="15" hidden="false" customHeight="false" outlineLevel="0" collapsed="false">
      <c r="A210" s="193"/>
      <c r="B210" s="194"/>
      <c r="C210" s="193"/>
      <c r="D210" s="193"/>
      <c r="E210" s="195"/>
      <c r="F210" s="193"/>
      <c r="G210" s="193"/>
      <c r="H210" s="206"/>
      <c r="I210" s="206"/>
      <c r="J210" s="206"/>
      <c r="K210" s="206"/>
      <c r="L210" s="206"/>
      <c r="M210" s="206"/>
      <c r="N210" s="206"/>
      <c r="O210" s="206"/>
      <c r="P210" s="206"/>
      <c r="Q210" s="206"/>
      <c r="R210" s="206"/>
      <c r="S210" s="206"/>
      <c r="T210" s="206"/>
      <c r="U210" s="206"/>
      <c r="V210" s="206"/>
      <c r="W210" s="206"/>
      <c r="X210" s="206"/>
      <c r="Y210" s="206"/>
      <c r="Z210" s="206"/>
    </row>
    <row r="211" customFormat="false" ht="15" hidden="false" customHeight="false" outlineLevel="0" collapsed="false">
      <c r="A211" s="183" t="s">
        <v>1318</v>
      </c>
      <c r="B211" s="184" t="s">
        <v>1028</v>
      </c>
      <c r="C211" s="183" t="s">
        <v>1029</v>
      </c>
      <c r="D211" s="184" t="s">
        <v>1030</v>
      </c>
      <c r="E211" s="185" t="s">
        <v>1031</v>
      </c>
      <c r="F211" s="209" t="s">
        <v>1032</v>
      </c>
      <c r="G211" s="209" t="s">
        <v>1033</v>
      </c>
      <c r="H211" s="206"/>
      <c r="I211" s="206"/>
      <c r="J211" s="206"/>
      <c r="K211" s="206"/>
      <c r="L211" s="206"/>
      <c r="M211" s="206"/>
      <c r="N211" s="206"/>
      <c r="O211" s="206"/>
      <c r="P211" s="206"/>
      <c r="Q211" s="206"/>
      <c r="R211" s="206"/>
      <c r="S211" s="206"/>
      <c r="T211" s="206"/>
      <c r="U211" s="206"/>
      <c r="V211" s="206"/>
      <c r="W211" s="206"/>
      <c r="X211" s="206"/>
      <c r="Y211" s="206"/>
      <c r="Z211" s="206"/>
    </row>
    <row r="212" customFormat="false" ht="15" hidden="false" customHeight="false" outlineLevel="0" collapsed="false">
      <c r="A212" s="189" t="s">
        <v>1034</v>
      </c>
      <c r="B212" s="190" t="s">
        <v>1319</v>
      </c>
      <c r="C212" s="189" t="s">
        <v>1320</v>
      </c>
      <c r="D212" s="190" t="s">
        <v>65</v>
      </c>
      <c r="E212" s="191" t="n">
        <v>1</v>
      </c>
      <c r="F212" s="279" t="n">
        <v>12.34</v>
      </c>
      <c r="G212" s="279" t="n">
        <v>12.34</v>
      </c>
      <c r="H212" s="206"/>
      <c r="I212" s="206"/>
      <c r="J212" s="206"/>
      <c r="K212" s="206"/>
      <c r="L212" s="206"/>
      <c r="M212" s="206"/>
      <c r="N212" s="206"/>
      <c r="O212" s="206"/>
      <c r="P212" s="206"/>
      <c r="Q212" s="206"/>
      <c r="R212" s="206"/>
      <c r="S212" s="206"/>
      <c r="T212" s="206"/>
      <c r="U212" s="206"/>
      <c r="V212" s="206"/>
      <c r="W212" s="206"/>
      <c r="X212" s="206"/>
      <c r="Y212" s="206"/>
      <c r="Z212" s="206"/>
    </row>
    <row r="213" customFormat="false" ht="15" hidden="false" customHeight="false" outlineLevel="0" collapsed="false">
      <c r="A213" s="198" t="s">
        <v>1040</v>
      </c>
      <c r="B213" s="199" t="s">
        <v>1321</v>
      </c>
      <c r="C213" s="198" t="s">
        <v>1322</v>
      </c>
      <c r="D213" s="199" t="s">
        <v>65</v>
      </c>
      <c r="E213" s="200" t="n">
        <v>1</v>
      </c>
      <c r="F213" s="280" t="n">
        <v>10.94</v>
      </c>
      <c r="G213" s="280" t="n">
        <v>10.94</v>
      </c>
      <c r="H213" s="206"/>
      <c r="I213" s="206"/>
      <c r="J213" s="206"/>
      <c r="K213" s="206"/>
      <c r="L213" s="206"/>
      <c r="M213" s="206"/>
      <c r="N213" s="206"/>
      <c r="O213" s="206"/>
      <c r="P213" s="206"/>
      <c r="Q213" s="206"/>
      <c r="R213" s="206"/>
      <c r="S213" s="206"/>
      <c r="T213" s="206"/>
      <c r="U213" s="206"/>
      <c r="V213" s="206"/>
      <c r="W213" s="206"/>
      <c r="X213" s="206"/>
      <c r="Y213" s="206"/>
      <c r="Z213" s="206"/>
    </row>
    <row r="214" customFormat="false" ht="15" hidden="false" customHeight="false" outlineLevel="0" collapsed="false">
      <c r="A214" s="198" t="s">
        <v>1040</v>
      </c>
      <c r="B214" s="199" t="s">
        <v>1287</v>
      </c>
      <c r="C214" s="198" t="s">
        <v>1257</v>
      </c>
      <c r="D214" s="199" t="s">
        <v>25</v>
      </c>
      <c r="E214" s="200" t="n">
        <v>0.0312</v>
      </c>
      <c r="F214" s="280" t="n">
        <v>20.47</v>
      </c>
      <c r="G214" s="280" t="n">
        <v>0.63</v>
      </c>
      <c r="H214" s="206"/>
      <c r="I214" s="206"/>
      <c r="J214" s="206"/>
      <c r="K214" s="206"/>
      <c r="L214" s="206"/>
      <c r="M214" s="206"/>
      <c r="N214" s="206"/>
      <c r="O214" s="206"/>
      <c r="P214" s="206"/>
      <c r="Q214" s="206"/>
      <c r="R214" s="206"/>
      <c r="S214" s="206"/>
      <c r="T214" s="206"/>
      <c r="U214" s="206"/>
      <c r="V214" s="206"/>
      <c r="W214" s="206"/>
      <c r="X214" s="206"/>
      <c r="Y214" s="206"/>
      <c r="Z214" s="206"/>
    </row>
    <row r="215" customFormat="false" ht="15" hidden="false" customHeight="false" outlineLevel="0" collapsed="false">
      <c r="A215" s="198" t="s">
        <v>1040</v>
      </c>
      <c r="B215" s="199" t="s">
        <v>1288</v>
      </c>
      <c r="C215" s="198" t="s">
        <v>1255</v>
      </c>
      <c r="D215" s="199" t="s">
        <v>25</v>
      </c>
      <c r="E215" s="200" t="n">
        <v>0.0051</v>
      </c>
      <c r="F215" s="280" t="n">
        <v>15.77</v>
      </c>
      <c r="G215" s="280" t="n">
        <v>0.08</v>
      </c>
      <c r="H215" s="206"/>
      <c r="I215" s="206"/>
      <c r="J215" s="206"/>
      <c r="K215" s="206"/>
      <c r="L215" s="206"/>
      <c r="M215" s="206"/>
      <c r="N215" s="206"/>
      <c r="O215" s="206"/>
      <c r="P215" s="206"/>
      <c r="Q215" s="206"/>
      <c r="R215" s="206"/>
      <c r="S215" s="206"/>
      <c r="T215" s="206"/>
      <c r="U215" s="206"/>
      <c r="V215" s="206"/>
      <c r="W215" s="206"/>
      <c r="X215" s="206"/>
      <c r="Y215" s="206"/>
      <c r="Z215" s="206"/>
    </row>
    <row r="216" customFormat="false" ht="15" hidden="false" customHeight="false" outlineLevel="0" collapsed="false">
      <c r="A216" s="202" t="s">
        <v>1043</v>
      </c>
      <c r="B216" s="203" t="s">
        <v>1289</v>
      </c>
      <c r="C216" s="202" t="s">
        <v>1290</v>
      </c>
      <c r="D216" s="203" t="s">
        <v>65</v>
      </c>
      <c r="E216" s="204" t="n">
        <v>0.025</v>
      </c>
      <c r="F216" s="208" t="n">
        <v>26.9</v>
      </c>
      <c r="G216" s="208" t="n">
        <v>0.67</v>
      </c>
      <c r="H216" s="206"/>
      <c r="I216" s="206"/>
      <c r="J216" s="206"/>
      <c r="K216" s="206"/>
      <c r="L216" s="206"/>
      <c r="M216" s="206"/>
      <c r="N216" s="206"/>
      <c r="O216" s="206"/>
      <c r="P216" s="206"/>
      <c r="Q216" s="206"/>
      <c r="R216" s="206"/>
      <c r="S216" s="206"/>
      <c r="T216" s="206"/>
      <c r="U216" s="206"/>
      <c r="V216" s="206"/>
      <c r="W216" s="206"/>
      <c r="X216" s="206"/>
      <c r="Y216" s="206"/>
      <c r="Z216" s="206"/>
    </row>
    <row r="217" customFormat="false" ht="15" hidden="false" customHeight="false" outlineLevel="0" collapsed="false">
      <c r="A217" s="202" t="s">
        <v>1043</v>
      </c>
      <c r="B217" s="203" t="s">
        <v>1291</v>
      </c>
      <c r="C217" s="202" t="s">
        <v>1292</v>
      </c>
      <c r="D217" s="203" t="s">
        <v>7</v>
      </c>
      <c r="E217" s="204" t="n">
        <v>0.113</v>
      </c>
      <c r="F217" s="208" t="n">
        <v>0.2</v>
      </c>
      <c r="G217" s="208" t="n">
        <v>0.02</v>
      </c>
      <c r="H217" s="206"/>
      <c r="I217" s="206"/>
      <c r="J217" s="206"/>
      <c r="K217" s="206"/>
      <c r="L217" s="206"/>
      <c r="M217" s="206"/>
      <c r="N217" s="206"/>
      <c r="O217" s="206"/>
      <c r="P217" s="206"/>
      <c r="Q217" s="206"/>
      <c r="R217" s="206"/>
      <c r="S217" s="206"/>
      <c r="T217" s="206"/>
      <c r="U217" s="206"/>
      <c r="V217" s="206"/>
      <c r="W217" s="206"/>
      <c r="X217" s="206"/>
      <c r="Y217" s="206"/>
      <c r="Z217" s="206"/>
    </row>
    <row r="218" customFormat="false" ht="15" hidden="false" customHeight="false" outlineLevel="0" collapsed="false">
      <c r="A218" s="193"/>
      <c r="B218" s="194"/>
      <c r="C218" s="193"/>
      <c r="D218" s="193"/>
      <c r="E218" s="195"/>
      <c r="F218" s="193"/>
      <c r="G218" s="193"/>
      <c r="H218" s="206"/>
      <c r="I218" s="206"/>
      <c r="J218" s="206"/>
      <c r="K218" s="206"/>
      <c r="L218" s="206"/>
      <c r="M218" s="206"/>
      <c r="N218" s="206"/>
      <c r="O218" s="206"/>
      <c r="P218" s="206"/>
      <c r="Q218" s="206"/>
      <c r="R218" s="206"/>
      <c r="S218" s="206"/>
      <c r="T218" s="206"/>
      <c r="U218" s="206"/>
      <c r="V218" s="206"/>
      <c r="W218" s="206"/>
      <c r="X218" s="206"/>
      <c r="Y218" s="206"/>
      <c r="Z218" s="206"/>
    </row>
    <row r="219" customFormat="false" ht="15" hidden="false" customHeight="false" outlineLevel="0" collapsed="false">
      <c r="A219" s="183" t="s">
        <v>1323</v>
      </c>
      <c r="B219" s="184" t="s">
        <v>1028</v>
      </c>
      <c r="C219" s="183" t="s">
        <v>1029</v>
      </c>
      <c r="D219" s="184" t="s">
        <v>1030</v>
      </c>
      <c r="E219" s="185" t="s">
        <v>1031</v>
      </c>
      <c r="F219" s="209" t="s">
        <v>1032</v>
      </c>
      <c r="G219" s="209" t="s">
        <v>1033</v>
      </c>
      <c r="H219" s="206"/>
      <c r="I219" s="206"/>
      <c r="J219" s="206"/>
      <c r="K219" s="206"/>
      <c r="L219" s="206"/>
      <c r="M219" s="206"/>
      <c r="N219" s="206"/>
      <c r="O219" s="206"/>
      <c r="P219" s="206"/>
      <c r="Q219" s="206"/>
      <c r="R219" s="206"/>
      <c r="S219" s="206"/>
      <c r="T219" s="206"/>
      <c r="U219" s="206"/>
      <c r="V219" s="206"/>
      <c r="W219" s="206"/>
      <c r="X219" s="206"/>
      <c r="Y219" s="206"/>
      <c r="Z219" s="206"/>
    </row>
    <row r="220" customFormat="false" ht="15" hidden="false" customHeight="false" outlineLevel="0" collapsed="false">
      <c r="A220" s="189" t="s">
        <v>1034</v>
      </c>
      <c r="B220" s="190" t="s">
        <v>1324</v>
      </c>
      <c r="C220" s="189" t="s">
        <v>1325</v>
      </c>
      <c r="D220" s="190" t="s">
        <v>1100</v>
      </c>
      <c r="E220" s="191" t="n">
        <v>1</v>
      </c>
      <c r="F220" s="279" t="n">
        <v>44.92</v>
      </c>
      <c r="G220" s="279" t="n">
        <v>44.92</v>
      </c>
      <c r="H220" s="206"/>
      <c r="I220" s="206"/>
      <c r="J220" s="206"/>
      <c r="K220" s="206"/>
      <c r="L220" s="206"/>
      <c r="M220" s="206"/>
      <c r="N220" s="206"/>
      <c r="O220" s="206"/>
      <c r="P220" s="206"/>
      <c r="Q220" s="206"/>
      <c r="R220" s="206"/>
      <c r="S220" s="206"/>
      <c r="T220" s="206"/>
      <c r="U220" s="206"/>
      <c r="V220" s="206"/>
      <c r="W220" s="206"/>
      <c r="X220" s="206"/>
      <c r="Y220" s="206"/>
      <c r="Z220" s="206"/>
    </row>
    <row r="221" customFormat="false" ht="15" hidden="false" customHeight="false" outlineLevel="0" collapsed="false">
      <c r="A221" s="202" t="s">
        <v>1043</v>
      </c>
      <c r="B221" s="203" t="s">
        <v>1326</v>
      </c>
      <c r="C221" s="202" t="s">
        <v>1327</v>
      </c>
      <c r="D221" s="203" t="s">
        <v>1100</v>
      </c>
      <c r="E221" s="204" t="n">
        <v>0.536</v>
      </c>
      <c r="F221" s="208" t="n">
        <v>41.32</v>
      </c>
      <c r="G221" s="208" t="n">
        <v>22.14</v>
      </c>
      <c r="H221" s="206"/>
      <c r="I221" s="206"/>
      <c r="J221" s="206"/>
      <c r="K221" s="206"/>
      <c r="L221" s="206"/>
      <c r="M221" s="206"/>
      <c r="N221" s="206"/>
      <c r="O221" s="206"/>
      <c r="P221" s="206"/>
      <c r="Q221" s="206"/>
      <c r="R221" s="206"/>
      <c r="S221" s="206"/>
      <c r="T221" s="206"/>
      <c r="U221" s="206"/>
      <c r="V221" s="206"/>
      <c r="W221" s="206"/>
      <c r="X221" s="206"/>
      <c r="Y221" s="206"/>
      <c r="Z221" s="206"/>
    </row>
    <row r="222" customFormat="false" ht="15" hidden="false" customHeight="false" outlineLevel="0" collapsed="false">
      <c r="A222" s="202" t="s">
        <v>1043</v>
      </c>
      <c r="B222" s="203" t="s">
        <v>1328</v>
      </c>
      <c r="C222" s="202" t="s">
        <v>1329</v>
      </c>
      <c r="D222" s="203" t="s">
        <v>1100</v>
      </c>
      <c r="E222" s="204" t="n">
        <v>0.128</v>
      </c>
      <c r="F222" s="208" t="n">
        <v>51.44</v>
      </c>
      <c r="G222" s="208" t="n">
        <v>6.58</v>
      </c>
      <c r="H222" s="206"/>
      <c r="I222" s="206"/>
      <c r="J222" s="206"/>
      <c r="K222" s="206"/>
      <c r="L222" s="206"/>
      <c r="M222" s="206"/>
      <c r="N222" s="206"/>
      <c r="O222" s="206"/>
      <c r="P222" s="206"/>
      <c r="Q222" s="206"/>
      <c r="R222" s="206"/>
      <c r="S222" s="206"/>
      <c r="T222" s="206"/>
      <c r="U222" s="206"/>
      <c r="V222" s="206"/>
      <c r="W222" s="206"/>
      <c r="X222" s="206"/>
      <c r="Y222" s="206"/>
      <c r="Z222" s="206"/>
    </row>
    <row r="223" customFormat="false" ht="15" hidden="false" customHeight="false" outlineLevel="0" collapsed="false">
      <c r="A223" s="202" t="s">
        <v>1043</v>
      </c>
      <c r="B223" s="203" t="s">
        <v>1330</v>
      </c>
      <c r="C223" s="202" t="s">
        <v>1331</v>
      </c>
      <c r="D223" s="203" t="s">
        <v>1100</v>
      </c>
      <c r="E223" s="204" t="n">
        <v>0.336</v>
      </c>
      <c r="F223" s="208" t="n">
        <v>48.22</v>
      </c>
      <c r="G223" s="208" t="n">
        <v>16.2</v>
      </c>
      <c r="H223" s="206"/>
      <c r="I223" s="206"/>
      <c r="J223" s="206"/>
      <c r="K223" s="206"/>
      <c r="L223" s="206"/>
      <c r="M223" s="206"/>
      <c r="N223" s="206"/>
      <c r="O223" s="206"/>
      <c r="P223" s="206"/>
      <c r="Q223" s="206"/>
      <c r="R223" s="206"/>
      <c r="S223" s="206"/>
      <c r="T223" s="206"/>
      <c r="U223" s="206"/>
      <c r="V223" s="206"/>
      <c r="W223" s="206"/>
      <c r="X223" s="206"/>
      <c r="Y223" s="206"/>
      <c r="Z223" s="206"/>
    </row>
    <row r="224" customFormat="false" ht="15" hidden="false" customHeight="false" outlineLevel="0" collapsed="false">
      <c r="A224" s="193"/>
      <c r="B224" s="194"/>
      <c r="C224" s="193"/>
      <c r="D224" s="193"/>
      <c r="E224" s="195"/>
      <c r="F224" s="193"/>
      <c r="G224" s="193"/>
      <c r="H224" s="206"/>
      <c r="I224" s="206"/>
      <c r="J224" s="206"/>
      <c r="K224" s="206"/>
      <c r="L224" s="206"/>
      <c r="M224" s="206"/>
      <c r="N224" s="206"/>
      <c r="O224" s="206"/>
      <c r="P224" s="206"/>
      <c r="Q224" s="206"/>
      <c r="R224" s="206"/>
      <c r="S224" s="206"/>
      <c r="T224" s="206"/>
      <c r="U224" s="206"/>
      <c r="V224" s="206"/>
      <c r="W224" s="206"/>
      <c r="X224" s="206"/>
      <c r="Y224" s="206"/>
      <c r="Z224" s="206"/>
    </row>
    <row r="225" customFormat="false" ht="15" hidden="false" customHeight="false" outlineLevel="0" collapsed="false">
      <c r="A225" s="183" t="s">
        <v>1332</v>
      </c>
      <c r="B225" s="184" t="s">
        <v>1028</v>
      </c>
      <c r="C225" s="183" t="s">
        <v>1029</v>
      </c>
      <c r="D225" s="184" t="s">
        <v>1030</v>
      </c>
      <c r="E225" s="185" t="s">
        <v>1031</v>
      </c>
      <c r="F225" s="209" t="s">
        <v>1032</v>
      </c>
      <c r="G225" s="209" t="s">
        <v>1033</v>
      </c>
      <c r="H225" s="206"/>
      <c r="I225" s="206"/>
      <c r="J225" s="206"/>
      <c r="K225" s="206"/>
      <c r="L225" s="206"/>
      <c r="M225" s="206"/>
      <c r="N225" s="206"/>
      <c r="O225" s="206"/>
      <c r="P225" s="206"/>
      <c r="Q225" s="206"/>
      <c r="R225" s="206"/>
      <c r="S225" s="206"/>
      <c r="T225" s="206"/>
      <c r="U225" s="206"/>
      <c r="V225" s="206"/>
      <c r="W225" s="206"/>
      <c r="X225" s="206"/>
      <c r="Y225" s="206"/>
      <c r="Z225" s="206"/>
    </row>
    <row r="226" customFormat="false" ht="15" hidden="false" customHeight="false" outlineLevel="0" collapsed="false">
      <c r="A226" s="189" t="s">
        <v>1034</v>
      </c>
      <c r="B226" s="190" t="s">
        <v>1333</v>
      </c>
      <c r="C226" s="189" t="s">
        <v>1334</v>
      </c>
      <c r="D226" s="190" t="s">
        <v>1147</v>
      </c>
      <c r="E226" s="191" t="n">
        <v>1</v>
      </c>
      <c r="F226" s="279" t="n">
        <v>484.08</v>
      </c>
      <c r="G226" s="279" t="n">
        <v>484.08</v>
      </c>
      <c r="H226" s="206"/>
      <c r="I226" s="206"/>
      <c r="J226" s="206"/>
      <c r="K226" s="206"/>
      <c r="L226" s="206"/>
      <c r="M226" s="206"/>
      <c r="N226" s="206"/>
      <c r="O226" s="206"/>
      <c r="P226" s="206"/>
      <c r="Q226" s="206"/>
      <c r="R226" s="206"/>
      <c r="S226" s="206"/>
      <c r="T226" s="206"/>
      <c r="U226" s="206"/>
      <c r="V226" s="206"/>
      <c r="W226" s="206"/>
      <c r="X226" s="206"/>
      <c r="Y226" s="206"/>
      <c r="Z226" s="206"/>
    </row>
    <row r="227" customFormat="false" ht="15" hidden="false" customHeight="false" outlineLevel="0" collapsed="false">
      <c r="A227" s="198" t="s">
        <v>1040</v>
      </c>
      <c r="B227" s="199" t="s">
        <v>1335</v>
      </c>
      <c r="C227" s="198" t="s">
        <v>1336</v>
      </c>
      <c r="D227" s="199" t="s">
        <v>1147</v>
      </c>
      <c r="E227" s="200" t="n">
        <v>1</v>
      </c>
      <c r="F227" s="280" t="n">
        <v>11.06</v>
      </c>
      <c r="G227" s="280" t="n">
        <v>11.06</v>
      </c>
      <c r="H227" s="206"/>
      <c r="I227" s="206"/>
      <c r="J227" s="206"/>
      <c r="K227" s="206"/>
      <c r="L227" s="206"/>
      <c r="M227" s="206"/>
      <c r="N227" s="206"/>
      <c r="O227" s="206"/>
      <c r="P227" s="206"/>
      <c r="Q227" s="206"/>
      <c r="R227" s="206"/>
      <c r="S227" s="206"/>
      <c r="T227" s="206"/>
      <c r="U227" s="206"/>
      <c r="V227" s="206"/>
      <c r="W227" s="206"/>
      <c r="X227" s="206"/>
      <c r="Y227" s="206"/>
      <c r="Z227" s="206"/>
    </row>
    <row r="228" customFormat="false" ht="15" hidden="false" customHeight="false" outlineLevel="0" collapsed="false">
      <c r="A228" s="202" t="s">
        <v>1043</v>
      </c>
      <c r="B228" s="203" t="s">
        <v>1337</v>
      </c>
      <c r="C228" s="202" t="s">
        <v>1338</v>
      </c>
      <c r="D228" s="203" t="s">
        <v>1147</v>
      </c>
      <c r="E228" s="204" t="n">
        <v>1.05</v>
      </c>
      <c r="F228" s="208" t="n">
        <v>413.17</v>
      </c>
      <c r="G228" s="208" t="n">
        <v>433.82</v>
      </c>
      <c r="H228" s="206"/>
      <c r="I228" s="206"/>
      <c r="J228" s="206"/>
      <c r="K228" s="206"/>
      <c r="L228" s="206"/>
      <c r="M228" s="206"/>
      <c r="N228" s="206"/>
      <c r="O228" s="206"/>
      <c r="P228" s="206"/>
      <c r="Q228" s="206"/>
      <c r="R228" s="206"/>
      <c r="S228" s="206"/>
      <c r="T228" s="206"/>
      <c r="U228" s="206"/>
      <c r="V228" s="206"/>
      <c r="W228" s="206"/>
      <c r="X228" s="206"/>
      <c r="Y228" s="206"/>
      <c r="Z228" s="206"/>
    </row>
    <row r="229" customFormat="false" ht="15" hidden="false" customHeight="false" outlineLevel="0" collapsed="false">
      <c r="A229" s="202" t="s">
        <v>1043</v>
      </c>
      <c r="B229" s="203" t="s">
        <v>1339</v>
      </c>
      <c r="C229" s="202" t="s">
        <v>1340</v>
      </c>
      <c r="D229" s="203" t="s">
        <v>1147</v>
      </c>
      <c r="E229" s="204" t="n">
        <v>1</v>
      </c>
      <c r="F229" s="208" t="n">
        <v>39.2</v>
      </c>
      <c r="G229" s="208" t="n">
        <v>39.2</v>
      </c>
      <c r="H229" s="206"/>
      <c r="I229" s="206"/>
      <c r="J229" s="206"/>
      <c r="K229" s="206"/>
      <c r="L229" s="206"/>
      <c r="M229" s="206"/>
      <c r="N229" s="206"/>
      <c r="O229" s="206"/>
      <c r="P229" s="206"/>
      <c r="Q229" s="206"/>
      <c r="R229" s="206"/>
      <c r="S229" s="206"/>
      <c r="T229" s="206"/>
      <c r="U229" s="206"/>
      <c r="V229" s="206"/>
      <c r="W229" s="206"/>
      <c r="X229" s="206"/>
      <c r="Y229" s="206"/>
      <c r="Z229" s="206"/>
    </row>
    <row r="230" customFormat="false" ht="15" hidden="false" customHeight="false" outlineLevel="0" collapsed="false">
      <c r="A230" s="193"/>
      <c r="B230" s="194"/>
      <c r="C230" s="193"/>
      <c r="D230" s="193"/>
      <c r="E230" s="195"/>
      <c r="F230" s="193"/>
      <c r="G230" s="193"/>
      <c r="H230" s="206"/>
      <c r="I230" s="206"/>
      <c r="J230" s="206"/>
      <c r="K230" s="206"/>
      <c r="L230" s="206"/>
      <c r="M230" s="206"/>
      <c r="N230" s="206"/>
      <c r="O230" s="206"/>
      <c r="P230" s="206"/>
      <c r="Q230" s="206"/>
      <c r="R230" s="206"/>
      <c r="S230" s="206"/>
      <c r="T230" s="206"/>
      <c r="U230" s="206"/>
      <c r="V230" s="206"/>
      <c r="W230" s="206"/>
      <c r="X230" s="206"/>
      <c r="Y230" s="206"/>
      <c r="Z230" s="206"/>
    </row>
    <row r="231" customFormat="false" ht="15" hidden="false" customHeight="false" outlineLevel="0" collapsed="false">
      <c r="A231" s="183" t="s">
        <v>1341</v>
      </c>
      <c r="B231" s="184" t="s">
        <v>1028</v>
      </c>
      <c r="C231" s="183" t="s">
        <v>1029</v>
      </c>
      <c r="D231" s="184" t="s">
        <v>1030</v>
      </c>
      <c r="E231" s="185" t="s">
        <v>1031</v>
      </c>
      <c r="F231" s="209" t="s">
        <v>1032</v>
      </c>
      <c r="G231" s="209" t="s">
        <v>1033</v>
      </c>
      <c r="H231" s="206"/>
      <c r="I231" s="206"/>
      <c r="J231" s="206"/>
      <c r="K231" s="206"/>
      <c r="L231" s="206"/>
      <c r="M231" s="206"/>
      <c r="N231" s="206"/>
      <c r="O231" s="206"/>
      <c r="P231" s="206"/>
      <c r="Q231" s="206"/>
      <c r="R231" s="206"/>
      <c r="S231" s="206"/>
      <c r="T231" s="206"/>
      <c r="U231" s="206"/>
      <c r="V231" s="206"/>
      <c r="W231" s="206"/>
      <c r="X231" s="206"/>
      <c r="Y231" s="206"/>
      <c r="Z231" s="206"/>
    </row>
    <row r="232" customFormat="false" ht="15" hidden="false" customHeight="false" outlineLevel="0" collapsed="false">
      <c r="A232" s="189" t="s">
        <v>1034</v>
      </c>
      <c r="B232" s="190" t="s">
        <v>1283</v>
      </c>
      <c r="C232" s="189" t="s">
        <v>1284</v>
      </c>
      <c r="D232" s="190" t="s">
        <v>65</v>
      </c>
      <c r="E232" s="191" t="n">
        <v>1</v>
      </c>
      <c r="F232" s="279" t="n">
        <v>17.5</v>
      </c>
      <c r="G232" s="279" t="n">
        <v>17.5</v>
      </c>
      <c r="H232" s="206"/>
      <c r="I232" s="206"/>
      <c r="J232" s="206"/>
      <c r="K232" s="206"/>
      <c r="L232" s="206"/>
      <c r="M232" s="206"/>
      <c r="N232" s="206"/>
      <c r="O232" s="206"/>
      <c r="P232" s="206"/>
      <c r="Q232" s="206"/>
      <c r="R232" s="206"/>
      <c r="S232" s="206"/>
      <c r="T232" s="206"/>
      <c r="U232" s="206"/>
      <c r="V232" s="206"/>
      <c r="W232" s="206"/>
      <c r="X232" s="206"/>
      <c r="Y232" s="206"/>
      <c r="Z232" s="206"/>
    </row>
    <row r="233" customFormat="false" ht="15" hidden="false" customHeight="false" outlineLevel="0" collapsed="false">
      <c r="A233" s="198" t="s">
        <v>1040</v>
      </c>
      <c r="B233" s="199" t="s">
        <v>1285</v>
      </c>
      <c r="C233" s="198" t="s">
        <v>1286</v>
      </c>
      <c r="D233" s="199" t="s">
        <v>65</v>
      </c>
      <c r="E233" s="200" t="n">
        <v>1</v>
      </c>
      <c r="F233" s="280" t="n">
        <v>11.44</v>
      </c>
      <c r="G233" s="280" t="n">
        <v>11.44</v>
      </c>
      <c r="H233" s="206"/>
      <c r="I233" s="206"/>
      <c r="J233" s="206"/>
      <c r="K233" s="206"/>
      <c r="L233" s="206"/>
      <c r="M233" s="206"/>
      <c r="N233" s="206"/>
      <c r="O233" s="206"/>
      <c r="P233" s="206"/>
      <c r="Q233" s="206"/>
      <c r="R233" s="206"/>
      <c r="S233" s="206"/>
      <c r="T233" s="206"/>
      <c r="U233" s="206"/>
      <c r="V233" s="206"/>
      <c r="W233" s="206"/>
      <c r="X233" s="206"/>
      <c r="Y233" s="206"/>
      <c r="Z233" s="206"/>
    </row>
    <row r="234" customFormat="false" ht="15" hidden="false" customHeight="false" outlineLevel="0" collapsed="false">
      <c r="A234" s="198" t="s">
        <v>1040</v>
      </c>
      <c r="B234" s="199" t="s">
        <v>1287</v>
      </c>
      <c r="C234" s="198" t="s">
        <v>1257</v>
      </c>
      <c r="D234" s="199" t="s">
        <v>25</v>
      </c>
      <c r="E234" s="200" t="n">
        <v>0.2245</v>
      </c>
      <c r="F234" s="280" t="n">
        <v>20.47</v>
      </c>
      <c r="G234" s="280" t="n">
        <v>4.59</v>
      </c>
      <c r="H234" s="206"/>
      <c r="I234" s="206"/>
      <c r="J234" s="206"/>
      <c r="K234" s="206"/>
      <c r="L234" s="206"/>
      <c r="M234" s="206"/>
      <c r="N234" s="206"/>
      <c r="O234" s="206"/>
      <c r="P234" s="206"/>
      <c r="Q234" s="206"/>
      <c r="R234" s="206"/>
      <c r="S234" s="206"/>
      <c r="T234" s="206"/>
      <c r="U234" s="206"/>
      <c r="V234" s="206"/>
      <c r="W234" s="206"/>
      <c r="X234" s="206"/>
      <c r="Y234" s="206"/>
      <c r="Z234" s="206"/>
    </row>
    <row r="235" customFormat="false" ht="15" hidden="false" customHeight="false" outlineLevel="0" collapsed="false">
      <c r="A235" s="198" t="s">
        <v>1040</v>
      </c>
      <c r="B235" s="199" t="s">
        <v>1288</v>
      </c>
      <c r="C235" s="198" t="s">
        <v>1255</v>
      </c>
      <c r="D235" s="199" t="s">
        <v>25</v>
      </c>
      <c r="E235" s="200" t="n">
        <v>0.0367</v>
      </c>
      <c r="F235" s="280" t="n">
        <v>15.77</v>
      </c>
      <c r="G235" s="280" t="n">
        <v>0.57</v>
      </c>
      <c r="H235" s="206"/>
      <c r="I235" s="206"/>
      <c r="J235" s="206"/>
      <c r="K235" s="206"/>
      <c r="L235" s="206"/>
      <c r="M235" s="206"/>
      <c r="N235" s="206"/>
      <c r="O235" s="206"/>
      <c r="P235" s="206"/>
      <c r="Q235" s="206"/>
      <c r="R235" s="206"/>
      <c r="S235" s="206"/>
      <c r="T235" s="206"/>
      <c r="U235" s="206"/>
      <c r="V235" s="206"/>
      <c r="W235" s="206"/>
      <c r="X235" s="206"/>
      <c r="Y235" s="206"/>
      <c r="Z235" s="206"/>
    </row>
    <row r="236" customFormat="false" ht="15" hidden="false" customHeight="false" outlineLevel="0" collapsed="false">
      <c r="A236" s="202" t="s">
        <v>1043</v>
      </c>
      <c r="B236" s="203" t="s">
        <v>1289</v>
      </c>
      <c r="C236" s="202" t="s">
        <v>1290</v>
      </c>
      <c r="D236" s="203" t="s">
        <v>65</v>
      </c>
      <c r="E236" s="204" t="n">
        <v>0.025</v>
      </c>
      <c r="F236" s="208" t="n">
        <v>26.9</v>
      </c>
      <c r="G236" s="208" t="n">
        <v>0.67</v>
      </c>
      <c r="H236" s="206"/>
      <c r="I236" s="206"/>
      <c r="J236" s="206"/>
      <c r="K236" s="206"/>
      <c r="L236" s="206"/>
      <c r="M236" s="206"/>
      <c r="N236" s="206"/>
      <c r="O236" s="206"/>
      <c r="P236" s="206"/>
      <c r="Q236" s="206"/>
      <c r="R236" s="206"/>
      <c r="S236" s="206"/>
      <c r="T236" s="206"/>
      <c r="U236" s="206"/>
      <c r="V236" s="206"/>
      <c r="W236" s="206"/>
      <c r="X236" s="206"/>
      <c r="Y236" s="206"/>
      <c r="Z236" s="206"/>
    </row>
    <row r="237" customFormat="false" ht="15" hidden="false" customHeight="false" outlineLevel="0" collapsed="false">
      <c r="A237" s="202" t="s">
        <v>1043</v>
      </c>
      <c r="B237" s="203" t="s">
        <v>1291</v>
      </c>
      <c r="C237" s="202" t="s">
        <v>1292</v>
      </c>
      <c r="D237" s="203" t="s">
        <v>7</v>
      </c>
      <c r="E237" s="204" t="n">
        <v>1.19</v>
      </c>
      <c r="F237" s="208" t="n">
        <v>0.2</v>
      </c>
      <c r="G237" s="208" t="n">
        <v>0.23</v>
      </c>
      <c r="H237" s="206"/>
      <c r="I237" s="206"/>
      <c r="J237" s="206"/>
      <c r="K237" s="206"/>
      <c r="L237" s="206"/>
      <c r="M237" s="206"/>
      <c r="N237" s="206"/>
      <c r="O237" s="206"/>
      <c r="P237" s="206"/>
      <c r="Q237" s="206"/>
      <c r="R237" s="206"/>
      <c r="S237" s="206"/>
      <c r="T237" s="206"/>
      <c r="U237" s="206"/>
      <c r="V237" s="206"/>
      <c r="W237" s="206"/>
      <c r="X237" s="206"/>
      <c r="Y237" s="206"/>
      <c r="Z237" s="206"/>
    </row>
    <row r="238" customFormat="false" ht="15" hidden="false" customHeight="false" outlineLevel="0" collapsed="false">
      <c r="A238" s="193"/>
      <c r="B238" s="194"/>
      <c r="C238" s="193"/>
      <c r="D238" s="193"/>
      <c r="E238" s="195"/>
      <c r="F238" s="193"/>
      <c r="G238" s="193"/>
      <c r="H238" s="206"/>
      <c r="I238" s="206"/>
      <c r="J238" s="206"/>
      <c r="K238" s="206"/>
      <c r="L238" s="206"/>
      <c r="M238" s="206"/>
      <c r="N238" s="206"/>
      <c r="O238" s="206"/>
      <c r="P238" s="206"/>
      <c r="Q238" s="206"/>
      <c r="R238" s="206"/>
      <c r="S238" s="206"/>
      <c r="T238" s="206"/>
      <c r="U238" s="206"/>
      <c r="V238" s="206"/>
      <c r="W238" s="206"/>
      <c r="X238" s="206"/>
      <c r="Y238" s="206"/>
      <c r="Z238" s="206"/>
    </row>
    <row r="239" customFormat="false" ht="15" hidden="false" customHeight="false" outlineLevel="0" collapsed="false">
      <c r="A239" s="183" t="s">
        <v>1342</v>
      </c>
      <c r="B239" s="184" t="s">
        <v>1028</v>
      </c>
      <c r="C239" s="183" t="s">
        <v>1029</v>
      </c>
      <c r="D239" s="184" t="s">
        <v>1030</v>
      </c>
      <c r="E239" s="185" t="s">
        <v>1031</v>
      </c>
      <c r="F239" s="209" t="s">
        <v>1032</v>
      </c>
      <c r="G239" s="209" t="s">
        <v>1033</v>
      </c>
      <c r="H239" s="206"/>
      <c r="I239" s="206"/>
      <c r="J239" s="206"/>
      <c r="K239" s="206"/>
      <c r="L239" s="206"/>
      <c r="M239" s="206"/>
      <c r="N239" s="206"/>
      <c r="O239" s="206"/>
      <c r="P239" s="206"/>
      <c r="Q239" s="206"/>
      <c r="R239" s="206"/>
      <c r="S239" s="206"/>
      <c r="T239" s="206"/>
      <c r="U239" s="206"/>
      <c r="V239" s="206"/>
      <c r="W239" s="206"/>
      <c r="X239" s="206"/>
      <c r="Y239" s="206"/>
      <c r="Z239" s="206"/>
    </row>
    <row r="240" customFormat="false" ht="15" hidden="false" customHeight="false" outlineLevel="0" collapsed="false">
      <c r="A240" s="189" t="s">
        <v>1034</v>
      </c>
      <c r="B240" s="190" t="s">
        <v>1304</v>
      </c>
      <c r="C240" s="189" t="s">
        <v>1305</v>
      </c>
      <c r="D240" s="190" t="s">
        <v>65</v>
      </c>
      <c r="E240" s="191" t="n">
        <v>1</v>
      </c>
      <c r="F240" s="279" t="n">
        <v>13.86</v>
      </c>
      <c r="G240" s="279" t="n">
        <v>13.86</v>
      </c>
      <c r="H240" s="206"/>
      <c r="I240" s="206"/>
      <c r="J240" s="206"/>
      <c r="K240" s="206"/>
      <c r="L240" s="206"/>
      <c r="M240" s="206"/>
      <c r="N240" s="206"/>
      <c r="O240" s="206"/>
      <c r="P240" s="206"/>
      <c r="Q240" s="206"/>
      <c r="R240" s="206"/>
      <c r="S240" s="206"/>
      <c r="T240" s="206"/>
      <c r="U240" s="206"/>
      <c r="V240" s="206"/>
      <c r="W240" s="206"/>
      <c r="X240" s="206"/>
      <c r="Y240" s="206"/>
      <c r="Z240" s="206"/>
    </row>
    <row r="241" customFormat="false" ht="15" hidden="false" customHeight="false" outlineLevel="0" collapsed="false">
      <c r="A241" s="198" t="s">
        <v>1040</v>
      </c>
      <c r="B241" s="199" t="s">
        <v>1306</v>
      </c>
      <c r="C241" s="198" t="s">
        <v>1307</v>
      </c>
      <c r="D241" s="199" t="s">
        <v>65</v>
      </c>
      <c r="E241" s="200" t="n">
        <v>1</v>
      </c>
      <c r="F241" s="280" t="n">
        <v>10.9</v>
      </c>
      <c r="G241" s="280" t="n">
        <v>10.9</v>
      </c>
      <c r="H241" s="206"/>
      <c r="I241" s="206"/>
      <c r="J241" s="206"/>
      <c r="K241" s="206"/>
      <c r="L241" s="206"/>
      <c r="M241" s="206"/>
      <c r="N241" s="206"/>
      <c r="O241" s="206"/>
      <c r="P241" s="206"/>
      <c r="Q241" s="206"/>
      <c r="R241" s="206"/>
      <c r="S241" s="206"/>
      <c r="T241" s="206"/>
      <c r="U241" s="206"/>
      <c r="V241" s="206"/>
      <c r="W241" s="206"/>
      <c r="X241" s="206"/>
      <c r="Y241" s="206"/>
      <c r="Z241" s="206"/>
    </row>
    <row r="242" customFormat="false" ht="15" hidden="false" customHeight="false" outlineLevel="0" collapsed="false">
      <c r="A242" s="198" t="s">
        <v>1040</v>
      </c>
      <c r="B242" s="199" t="s">
        <v>1288</v>
      </c>
      <c r="C242" s="198" t="s">
        <v>1255</v>
      </c>
      <c r="D242" s="199" t="s">
        <v>25</v>
      </c>
      <c r="E242" s="200" t="n">
        <v>0.0156</v>
      </c>
      <c r="F242" s="280" t="n">
        <v>15.77</v>
      </c>
      <c r="G242" s="280" t="n">
        <v>0.24</v>
      </c>
      <c r="H242" s="206"/>
      <c r="I242" s="206"/>
      <c r="J242" s="206"/>
      <c r="K242" s="206"/>
      <c r="L242" s="206"/>
      <c r="M242" s="206"/>
      <c r="N242" s="206"/>
      <c r="O242" s="206"/>
      <c r="P242" s="206"/>
      <c r="Q242" s="206"/>
      <c r="R242" s="206"/>
      <c r="S242" s="206"/>
      <c r="T242" s="206"/>
      <c r="U242" s="206"/>
      <c r="V242" s="206"/>
      <c r="W242" s="206"/>
      <c r="X242" s="206"/>
      <c r="Y242" s="206"/>
      <c r="Z242" s="206"/>
    </row>
    <row r="243" customFormat="false" ht="15" hidden="false" customHeight="false" outlineLevel="0" collapsed="false">
      <c r="A243" s="198" t="s">
        <v>1040</v>
      </c>
      <c r="B243" s="199" t="s">
        <v>1287</v>
      </c>
      <c r="C243" s="198" t="s">
        <v>1257</v>
      </c>
      <c r="D243" s="199" t="s">
        <v>25</v>
      </c>
      <c r="E243" s="200" t="n">
        <v>0.0956</v>
      </c>
      <c r="F243" s="280" t="n">
        <v>20.47</v>
      </c>
      <c r="G243" s="280" t="n">
        <v>1.95</v>
      </c>
      <c r="H243" s="206"/>
      <c r="I243" s="206"/>
      <c r="J243" s="206"/>
      <c r="K243" s="206"/>
      <c r="L243" s="206"/>
      <c r="M243" s="206"/>
      <c r="N243" s="206"/>
      <c r="O243" s="206"/>
      <c r="P243" s="206"/>
      <c r="Q243" s="206"/>
      <c r="R243" s="206"/>
      <c r="S243" s="206"/>
      <c r="T243" s="206"/>
      <c r="U243" s="206"/>
      <c r="V243" s="206"/>
      <c r="W243" s="206"/>
      <c r="X243" s="206"/>
      <c r="Y243" s="206"/>
      <c r="Z243" s="206"/>
    </row>
    <row r="244" customFormat="false" ht="15" hidden="false" customHeight="false" outlineLevel="0" collapsed="false">
      <c r="A244" s="202" t="s">
        <v>1043</v>
      </c>
      <c r="B244" s="203" t="s">
        <v>1289</v>
      </c>
      <c r="C244" s="202" t="s">
        <v>1290</v>
      </c>
      <c r="D244" s="203" t="s">
        <v>65</v>
      </c>
      <c r="E244" s="204" t="n">
        <v>0.025</v>
      </c>
      <c r="F244" s="208" t="n">
        <v>26.9</v>
      </c>
      <c r="G244" s="208" t="n">
        <v>0.67</v>
      </c>
      <c r="H244" s="206"/>
      <c r="I244" s="206"/>
      <c r="J244" s="206"/>
      <c r="K244" s="206"/>
      <c r="L244" s="206"/>
      <c r="M244" s="206"/>
      <c r="N244" s="206"/>
      <c r="O244" s="206"/>
      <c r="P244" s="206"/>
      <c r="Q244" s="206"/>
      <c r="R244" s="206"/>
      <c r="S244" s="206"/>
      <c r="T244" s="206"/>
      <c r="U244" s="206"/>
      <c r="V244" s="206"/>
      <c r="W244" s="206"/>
      <c r="X244" s="206"/>
      <c r="Y244" s="206"/>
      <c r="Z244" s="206"/>
    </row>
    <row r="245" customFormat="false" ht="15" hidden="false" customHeight="false" outlineLevel="0" collapsed="false">
      <c r="A245" s="202" t="s">
        <v>1043</v>
      </c>
      <c r="B245" s="203" t="s">
        <v>1291</v>
      </c>
      <c r="C245" s="202" t="s">
        <v>1292</v>
      </c>
      <c r="D245" s="203" t="s">
        <v>7</v>
      </c>
      <c r="E245" s="204" t="n">
        <v>0.543</v>
      </c>
      <c r="F245" s="208" t="n">
        <v>0.2</v>
      </c>
      <c r="G245" s="208" t="n">
        <v>0.1</v>
      </c>
      <c r="H245" s="206"/>
      <c r="I245" s="206"/>
      <c r="J245" s="206"/>
      <c r="K245" s="206"/>
      <c r="L245" s="206"/>
      <c r="M245" s="206"/>
      <c r="N245" s="206"/>
      <c r="O245" s="206"/>
      <c r="P245" s="206"/>
      <c r="Q245" s="206"/>
      <c r="R245" s="206"/>
      <c r="S245" s="206"/>
      <c r="T245" s="206"/>
      <c r="U245" s="206"/>
      <c r="V245" s="206"/>
      <c r="W245" s="206"/>
      <c r="X245" s="206"/>
      <c r="Y245" s="206"/>
      <c r="Z245" s="206"/>
    </row>
    <row r="246" customFormat="false" ht="15" hidden="false" customHeight="false" outlineLevel="0" collapsed="false">
      <c r="A246" s="193"/>
      <c r="B246" s="194"/>
      <c r="C246" s="193"/>
      <c r="D246" s="193"/>
      <c r="E246" s="195"/>
      <c r="F246" s="193"/>
      <c r="G246" s="193"/>
      <c r="H246" s="206"/>
      <c r="I246" s="206"/>
      <c r="J246" s="206"/>
      <c r="K246" s="206"/>
      <c r="L246" s="206"/>
      <c r="M246" s="206"/>
      <c r="N246" s="206"/>
      <c r="O246" s="206"/>
      <c r="P246" s="206"/>
      <c r="Q246" s="206"/>
      <c r="R246" s="206"/>
      <c r="S246" s="206"/>
      <c r="T246" s="206"/>
      <c r="U246" s="206"/>
      <c r="V246" s="206"/>
      <c r="W246" s="206"/>
      <c r="X246" s="206"/>
      <c r="Y246" s="206"/>
      <c r="Z246" s="206"/>
    </row>
    <row r="247" customFormat="false" ht="15" hidden="false" customHeight="false" outlineLevel="0" collapsed="false">
      <c r="A247" s="183" t="s">
        <v>1343</v>
      </c>
      <c r="B247" s="184" t="s">
        <v>1028</v>
      </c>
      <c r="C247" s="183" t="s">
        <v>1029</v>
      </c>
      <c r="D247" s="184" t="s">
        <v>1030</v>
      </c>
      <c r="E247" s="185" t="s">
        <v>1031</v>
      </c>
      <c r="F247" s="209" t="s">
        <v>1032</v>
      </c>
      <c r="G247" s="209" t="s">
        <v>1033</v>
      </c>
      <c r="H247" s="206"/>
      <c r="I247" s="206"/>
      <c r="J247" s="206"/>
      <c r="K247" s="206"/>
      <c r="L247" s="206"/>
      <c r="M247" s="206"/>
      <c r="N247" s="206"/>
      <c r="O247" s="206"/>
      <c r="P247" s="206"/>
      <c r="Q247" s="206"/>
      <c r="R247" s="206"/>
      <c r="S247" s="206"/>
      <c r="T247" s="206"/>
      <c r="U247" s="206"/>
      <c r="V247" s="206"/>
      <c r="W247" s="206"/>
      <c r="X247" s="206"/>
      <c r="Y247" s="206"/>
      <c r="Z247" s="206"/>
    </row>
    <row r="248" customFormat="false" ht="15" hidden="false" customHeight="false" outlineLevel="0" collapsed="false">
      <c r="A248" s="189" t="s">
        <v>1034</v>
      </c>
      <c r="B248" s="190" t="s">
        <v>1324</v>
      </c>
      <c r="C248" s="189" t="s">
        <v>1325</v>
      </c>
      <c r="D248" s="190" t="s">
        <v>1100</v>
      </c>
      <c r="E248" s="191" t="n">
        <v>1</v>
      </c>
      <c r="F248" s="279" t="n">
        <v>44.92</v>
      </c>
      <c r="G248" s="279" t="n">
        <v>44.92</v>
      </c>
      <c r="H248" s="206"/>
      <c r="I248" s="206"/>
      <c r="J248" s="206"/>
      <c r="K248" s="206"/>
      <c r="L248" s="206"/>
      <c r="M248" s="206"/>
      <c r="N248" s="206"/>
      <c r="O248" s="206"/>
      <c r="P248" s="206"/>
      <c r="Q248" s="206"/>
      <c r="R248" s="206"/>
      <c r="S248" s="206"/>
      <c r="T248" s="206"/>
      <c r="U248" s="206"/>
      <c r="V248" s="206"/>
      <c r="W248" s="206"/>
      <c r="X248" s="206"/>
      <c r="Y248" s="206"/>
      <c r="Z248" s="206"/>
    </row>
    <row r="249" customFormat="false" ht="15" hidden="false" customHeight="false" outlineLevel="0" collapsed="false">
      <c r="A249" s="202" t="s">
        <v>1043</v>
      </c>
      <c r="B249" s="203" t="s">
        <v>1326</v>
      </c>
      <c r="C249" s="202" t="s">
        <v>1327</v>
      </c>
      <c r="D249" s="203" t="s">
        <v>1100</v>
      </c>
      <c r="E249" s="204" t="n">
        <v>0.536</v>
      </c>
      <c r="F249" s="208" t="n">
        <v>41.32</v>
      </c>
      <c r="G249" s="208" t="n">
        <v>22.14</v>
      </c>
      <c r="H249" s="206"/>
      <c r="I249" s="206"/>
      <c r="J249" s="206"/>
      <c r="K249" s="206"/>
      <c r="L249" s="206"/>
      <c r="M249" s="206"/>
      <c r="N249" s="206"/>
      <c r="O249" s="206"/>
      <c r="P249" s="206"/>
      <c r="Q249" s="206"/>
      <c r="R249" s="206"/>
      <c r="S249" s="206"/>
      <c r="T249" s="206"/>
      <c r="U249" s="206"/>
      <c r="V249" s="206"/>
      <c r="W249" s="206"/>
      <c r="X249" s="206"/>
      <c r="Y249" s="206"/>
      <c r="Z249" s="206"/>
    </row>
    <row r="250" customFormat="false" ht="15" hidden="false" customHeight="false" outlineLevel="0" collapsed="false">
      <c r="A250" s="202" t="s">
        <v>1043</v>
      </c>
      <c r="B250" s="203" t="s">
        <v>1328</v>
      </c>
      <c r="C250" s="202" t="s">
        <v>1329</v>
      </c>
      <c r="D250" s="203" t="s">
        <v>1100</v>
      </c>
      <c r="E250" s="204" t="n">
        <v>0.128</v>
      </c>
      <c r="F250" s="208" t="n">
        <v>51.44</v>
      </c>
      <c r="G250" s="208" t="n">
        <v>6.58</v>
      </c>
      <c r="H250" s="206"/>
      <c r="I250" s="206"/>
      <c r="J250" s="206"/>
      <c r="K250" s="206"/>
      <c r="L250" s="206"/>
      <c r="M250" s="206"/>
      <c r="N250" s="206"/>
      <c r="O250" s="206"/>
      <c r="P250" s="206"/>
      <c r="Q250" s="206"/>
      <c r="R250" s="206"/>
      <c r="S250" s="206"/>
      <c r="T250" s="206"/>
      <c r="U250" s="206"/>
      <c r="V250" s="206"/>
      <c r="W250" s="206"/>
      <c r="X250" s="206"/>
      <c r="Y250" s="206"/>
      <c r="Z250" s="206"/>
    </row>
    <row r="251" customFormat="false" ht="15" hidden="false" customHeight="false" outlineLevel="0" collapsed="false">
      <c r="A251" s="202" t="s">
        <v>1043</v>
      </c>
      <c r="B251" s="203" t="s">
        <v>1330</v>
      </c>
      <c r="C251" s="202" t="s">
        <v>1331</v>
      </c>
      <c r="D251" s="203" t="s">
        <v>1100</v>
      </c>
      <c r="E251" s="204" t="n">
        <v>0.336</v>
      </c>
      <c r="F251" s="208" t="n">
        <v>48.22</v>
      </c>
      <c r="G251" s="208" t="n">
        <v>16.2</v>
      </c>
      <c r="H251" s="206"/>
      <c r="I251" s="206"/>
      <c r="J251" s="206"/>
      <c r="K251" s="206"/>
      <c r="L251" s="206"/>
      <c r="M251" s="206"/>
      <c r="N251" s="206"/>
      <c r="O251" s="206"/>
      <c r="P251" s="206"/>
      <c r="Q251" s="206"/>
      <c r="R251" s="206"/>
      <c r="S251" s="206"/>
      <c r="T251" s="206"/>
      <c r="U251" s="206"/>
      <c r="V251" s="206"/>
      <c r="W251" s="206"/>
      <c r="X251" s="206"/>
      <c r="Y251" s="206"/>
      <c r="Z251" s="206"/>
    </row>
    <row r="252" customFormat="false" ht="15" hidden="false" customHeight="false" outlineLevel="0" collapsed="false">
      <c r="A252" s="193"/>
      <c r="B252" s="194"/>
      <c r="C252" s="193"/>
      <c r="D252" s="193"/>
      <c r="E252" s="195"/>
      <c r="F252" s="193"/>
      <c r="G252" s="193"/>
      <c r="H252" s="206"/>
      <c r="I252" s="206"/>
      <c r="J252" s="206"/>
      <c r="K252" s="206"/>
      <c r="L252" s="206"/>
      <c r="M252" s="206"/>
      <c r="N252" s="206"/>
      <c r="O252" s="206"/>
      <c r="P252" s="206"/>
      <c r="Q252" s="206"/>
      <c r="R252" s="206"/>
      <c r="S252" s="206"/>
      <c r="T252" s="206"/>
      <c r="U252" s="206"/>
      <c r="V252" s="206"/>
      <c r="W252" s="206"/>
      <c r="X252" s="206"/>
      <c r="Y252" s="206"/>
      <c r="Z252" s="206"/>
    </row>
    <row r="253" customFormat="false" ht="15" hidden="false" customHeight="false" outlineLevel="0" collapsed="false">
      <c r="A253" s="183" t="s">
        <v>1344</v>
      </c>
      <c r="B253" s="184" t="s">
        <v>1028</v>
      </c>
      <c r="C253" s="183" t="s">
        <v>1029</v>
      </c>
      <c r="D253" s="184" t="s">
        <v>1030</v>
      </c>
      <c r="E253" s="185" t="s">
        <v>1031</v>
      </c>
      <c r="F253" s="209" t="s">
        <v>1032</v>
      </c>
      <c r="G253" s="209" t="s">
        <v>1033</v>
      </c>
      <c r="H253" s="206"/>
      <c r="I253" s="206"/>
      <c r="J253" s="206"/>
      <c r="K253" s="206"/>
      <c r="L253" s="206"/>
      <c r="M253" s="206"/>
      <c r="N253" s="206"/>
      <c r="O253" s="206"/>
      <c r="P253" s="206"/>
      <c r="Q253" s="206"/>
      <c r="R253" s="206"/>
      <c r="S253" s="206"/>
      <c r="T253" s="206"/>
      <c r="U253" s="206"/>
      <c r="V253" s="206"/>
      <c r="W253" s="206"/>
      <c r="X253" s="206"/>
      <c r="Y253" s="206"/>
      <c r="Z253" s="206"/>
    </row>
    <row r="254" customFormat="false" ht="15" hidden="false" customHeight="false" outlineLevel="0" collapsed="false">
      <c r="A254" s="189" t="s">
        <v>1034</v>
      </c>
      <c r="B254" s="190" t="s">
        <v>1333</v>
      </c>
      <c r="C254" s="189" t="s">
        <v>1334</v>
      </c>
      <c r="D254" s="190" t="s">
        <v>1147</v>
      </c>
      <c r="E254" s="191" t="n">
        <v>1</v>
      </c>
      <c r="F254" s="279" t="n">
        <v>484.08</v>
      </c>
      <c r="G254" s="279" t="n">
        <v>484.08</v>
      </c>
      <c r="H254" s="206"/>
      <c r="I254" s="206"/>
      <c r="J254" s="206"/>
      <c r="K254" s="206"/>
      <c r="L254" s="206"/>
      <c r="M254" s="206"/>
      <c r="N254" s="206"/>
      <c r="O254" s="206"/>
      <c r="P254" s="206"/>
      <c r="Q254" s="206"/>
      <c r="R254" s="206"/>
      <c r="S254" s="206"/>
      <c r="T254" s="206"/>
      <c r="U254" s="206"/>
      <c r="V254" s="206"/>
      <c r="W254" s="206"/>
      <c r="X254" s="206"/>
      <c r="Y254" s="206"/>
      <c r="Z254" s="206"/>
    </row>
    <row r="255" customFormat="false" ht="15" hidden="false" customHeight="false" outlineLevel="0" collapsed="false">
      <c r="A255" s="198" t="s">
        <v>1040</v>
      </c>
      <c r="B255" s="199" t="s">
        <v>1335</v>
      </c>
      <c r="C255" s="198" t="s">
        <v>1336</v>
      </c>
      <c r="D255" s="199" t="s">
        <v>1147</v>
      </c>
      <c r="E255" s="200" t="n">
        <v>1</v>
      </c>
      <c r="F255" s="280" t="n">
        <v>11.06</v>
      </c>
      <c r="G255" s="280" t="n">
        <v>11.06</v>
      </c>
      <c r="H255" s="206"/>
      <c r="I255" s="206"/>
      <c r="J255" s="206"/>
      <c r="K255" s="206"/>
      <c r="L255" s="206"/>
      <c r="M255" s="206"/>
      <c r="N255" s="206"/>
      <c r="O255" s="206"/>
      <c r="P255" s="206"/>
      <c r="Q255" s="206"/>
      <c r="R255" s="206"/>
      <c r="S255" s="206"/>
      <c r="T255" s="206"/>
      <c r="U255" s="206"/>
      <c r="V255" s="206"/>
      <c r="W255" s="206"/>
      <c r="X255" s="206"/>
      <c r="Y255" s="206"/>
      <c r="Z255" s="206"/>
    </row>
    <row r="256" customFormat="false" ht="15" hidden="false" customHeight="false" outlineLevel="0" collapsed="false">
      <c r="A256" s="202" t="s">
        <v>1043</v>
      </c>
      <c r="B256" s="203" t="s">
        <v>1337</v>
      </c>
      <c r="C256" s="202" t="s">
        <v>1338</v>
      </c>
      <c r="D256" s="203" t="s">
        <v>1147</v>
      </c>
      <c r="E256" s="204" t="n">
        <v>1.05</v>
      </c>
      <c r="F256" s="208" t="n">
        <v>413.17</v>
      </c>
      <c r="G256" s="208" t="n">
        <v>433.82</v>
      </c>
      <c r="H256" s="206"/>
      <c r="I256" s="206"/>
      <c r="J256" s="206"/>
      <c r="K256" s="206"/>
      <c r="L256" s="206"/>
      <c r="M256" s="206"/>
      <c r="N256" s="206"/>
      <c r="O256" s="206"/>
      <c r="P256" s="206"/>
      <c r="Q256" s="206"/>
      <c r="R256" s="206"/>
      <c r="S256" s="206"/>
      <c r="T256" s="206"/>
      <c r="U256" s="206"/>
      <c r="V256" s="206"/>
      <c r="W256" s="206"/>
      <c r="X256" s="206"/>
      <c r="Y256" s="206"/>
      <c r="Z256" s="206"/>
    </row>
    <row r="257" customFormat="false" ht="15" hidden="false" customHeight="false" outlineLevel="0" collapsed="false">
      <c r="A257" s="202" t="s">
        <v>1043</v>
      </c>
      <c r="B257" s="203" t="s">
        <v>1339</v>
      </c>
      <c r="C257" s="202" t="s">
        <v>1340</v>
      </c>
      <c r="D257" s="203" t="s">
        <v>1147</v>
      </c>
      <c r="E257" s="204" t="n">
        <v>1</v>
      </c>
      <c r="F257" s="208" t="n">
        <v>39.2</v>
      </c>
      <c r="G257" s="208" t="n">
        <v>39.2</v>
      </c>
      <c r="H257" s="206"/>
      <c r="I257" s="206"/>
      <c r="J257" s="206"/>
      <c r="K257" s="206"/>
      <c r="L257" s="206"/>
      <c r="M257" s="206"/>
      <c r="N257" s="206"/>
      <c r="O257" s="206"/>
      <c r="P257" s="206"/>
      <c r="Q257" s="206"/>
      <c r="R257" s="206"/>
      <c r="S257" s="206"/>
      <c r="T257" s="206"/>
      <c r="U257" s="206"/>
      <c r="V257" s="206"/>
      <c r="W257" s="206"/>
      <c r="X257" s="206"/>
      <c r="Y257" s="206"/>
      <c r="Z257" s="206"/>
    </row>
    <row r="258" customFormat="false" ht="15" hidden="false" customHeight="false" outlineLevel="0" collapsed="false">
      <c r="A258" s="193"/>
      <c r="B258" s="194"/>
      <c r="C258" s="193"/>
      <c r="D258" s="193"/>
      <c r="E258" s="195"/>
      <c r="F258" s="193"/>
      <c r="G258" s="193"/>
      <c r="H258" s="206"/>
      <c r="I258" s="206"/>
      <c r="J258" s="206"/>
      <c r="K258" s="206"/>
      <c r="L258" s="206"/>
      <c r="M258" s="206"/>
      <c r="N258" s="206"/>
      <c r="O258" s="206"/>
      <c r="P258" s="206"/>
      <c r="Q258" s="206"/>
      <c r="R258" s="206"/>
      <c r="S258" s="206"/>
      <c r="T258" s="206"/>
      <c r="U258" s="206"/>
      <c r="V258" s="206"/>
      <c r="W258" s="206"/>
      <c r="X258" s="206"/>
      <c r="Y258" s="206"/>
      <c r="Z258" s="206"/>
    </row>
    <row r="259" customFormat="false" ht="15" hidden="false" customHeight="false" outlineLevel="0" collapsed="false">
      <c r="A259" s="183" t="s">
        <v>1345</v>
      </c>
      <c r="B259" s="184" t="s">
        <v>1028</v>
      </c>
      <c r="C259" s="183" t="s">
        <v>1029</v>
      </c>
      <c r="D259" s="184" t="s">
        <v>1030</v>
      </c>
      <c r="E259" s="185" t="s">
        <v>1031</v>
      </c>
      <c r="F259" s="209" t="s">
        <v>1032</v>
      </c>
      <c r="G259" s="209" t="s">
        <v>1033</v>
      </c>
      <c r="H259" s="206"/>
      <c r="I259" s="206"/>
      <c r="J259" s="206"/>
      <c r="K259" s="206"/>
      <c r="L259" s="206"/>
      <c r="M259" s="206"/>
      <c r="N259" s="206"/>
      <c r="O259" s="206"/>
      <c r="P259" s="206"/>
      <c r="Q259" s="206"/>
      <c r="R259" s="206"/>
      <c r="S259" s="206"/>
      <c r="T259" s="206"/>
      <c r="U259" s="206"/>
      <c r="V259" s="206"/>
      <c r="W259" s="206"/>
      <c r="X259" s="206"/>
      <c r="Y259" s="206"/>
      <c r="Z259" s="206"/>
    </row>
    <row r="260" customFormat="false" ht="15" hidden="false" customHeight="false" outlineLevel="0" collapsed="false">
      <c r="A260" s="189" t="s">
        <v>1034</v>
      </c>
      <c r="B260" s="190" t="s">
        <v>1346</v>
      </c>
      <c r="C260" s="189" t="s">
        <v>1347</v>
      </c>
      <c r="D260" s="190" t="s">
        <v>1100</v>
      </c>
      <c r="E260" s="191" t="n">
        <v>1</v>
      </c>
      <c r="F260" s="279" t="n">
        <v>73.92</v>
      </c>
      <c r="G260" s="279" t="n">
        <v>73.92</v>
      </c>
      <c r="H260" s="206"/>
      <c r="I260" s="206"/>
      <c r="J260" s="206"/>
      <c r="K260" s="206"/>
      <c r="L260" s="206"/>
      <c r="M260" s="206"/>
      <c r="N260" s="206"/>
      <c r="O260" s="206"/>
      <c r="P260" s="206"/>
      <c r="Q260" s="206"/>
      <c r="R260" s="206"/>
      <c r="S260" s="206"/>
      <c r="T260" s="206"/>
      <c r="U260" s="206"/>
      <c r="V260" s="206"/>
      <c r="W260" s="206"/>
      <c r="X260" s="206"/>
      <c r="Y260" s="206"/>
      <c r="Z260" s="206"/>
    </row>
    <row r="261" customFormat="false" ht="15" hidden="false" customHeight="false" outlineLevel="0" collapsed="false">
      <c r="A261" s="198" t="s">
        <v>1040</v>
      </c>
      <c r="B261" s="199" t="s">
        <v>1348</v>
      </c>
      <c r="C261" s="198" t="s">
        <v>1349</v>
      </c>
      <c r="D261" s="199" t="s">
        <v>1100</v>
      </c>
      <c r="E261" s="200" t="n">
        <v>0.111</v>
      </c>
      <c r="F261" s="280" t="n">
        <v>63.23</v>
      </c>
      <c r="G261" s="280" t="n">
        <v>7.01</v>
      </c>
      <c r="H261" s="206"/>
      <c r="I261" s="206"/>
      <c r="J261" s="206"/>
      <c r="K261" s="206"/>
      <c r="L261" s="206"/>
      <c r="M261" s="206"/>
      <c r="N261" s="206"/>
      <c r="O261" s="206"/>
      <c r="P261" s="206"/>
      <c r="Q261" s="206"/>
      <c r="R261" s="206"/>
      <c r="S261" s="206"/>
      <c r="T261" s="206"/>
      <c r="U261" s="206"/>
      <c r="V261" s="206"/>
      <c r="W261" s="206"/>
      <c r="X261" s="206"/>
      <c r="Y261" s="206"/>
      <c r="Z261" s="206"/>
    </row>
    <row r="262" customFormat="false" ht="15" hidden="false" customHeight="false" outlineLevel="0" collapsed="false">
      <c r="A262" s="198" t="s">
        <v>1040</v>
      </c>
      <c r="B262" s="199" t="s">
        <v>1226</v>
      </c>
      <c r="C262" s="198" t="s">
        <v>1227</v>
      </c>
      <c r="D262" s="199" t="s">
        <v>25</v>
      </c>
      <c r="E262" s="200" t="n">
        <v>0.198</v>
      </c>
      <c r="F262" s="280" t="n">
        <v>17.08</v>
      </c>
      <c r="G262" s="280" t="n">
        <v>3.38</v>
      </c>
      <c r="H262" s="206"/>
      <c r="I262" s="206"/>
      <c r="J262" s="206"/>
      <c r="K262" s="206"/>
      <c r="L262" s="206"/>
      <c r="M262" s="206"/>
      <c r="N262" s="206"/>
      <c r="O262" s="206"/>
      <c r="P262" s="206"/>
      <c r="Q262" s="206"/>
      <c r="R262" s="206"/>
      <c r="S262" s="206"/>
      <c r="T262" s="206"/>
      <c r="U262" s="206"/>
      <c r="V262" s="206"/>
      <c r="W262" s="206"/>
      <c r="X262" s="206"/>
      <c r="Y262" s="206"/>
      <c r="Z262" s="206"/>
    </row>
    <row r="263" customFormat="false" ht="15" hidden="false" customHeight="false" outlineLevel="0" collapsed="false">
      <c r="A263" s="198" t="s">
        <v>1040</v>
      </c>
      <c r="B263" s="199" t="s">
        <v>1111</v>
      </c>
      <c r="C263" s="198" t="s">
        <v>1112</v>
      </c>
      <c r="D263" s="199" t="s">
        <v>25</v>
      </c>
      <c r="E263" s="200" t="n">
        <v>1.079</v>
      </c>
      <c r="F263" s="280" t="n">
        <v>20.37</v>
      </c>
      <c r="G263" s="280" t="n">
        <v>21.97</v>
      </c>
      <c r="H263" s="206"/>
      <c r="I263" s="206"/>
      <c r="J263" s="206"/>
      <c r="K263" s="206"/>
      <c r="L263" s="206"/>
      <c r="M263" s="206"/>
      <c r="N263" s="206"/>
      <c r="O263" s="206"/>
      <c r="P263" s="206"/>
      <c r="Q263" s="206"/>
      <c r="R263" s="206"/>
      <c r="S263" s="206"/>
      <c r="T263" s="206"/>
      <c r="U263" s="206"/>
      <c r="V263" s="206"/>
      <c r="W263" s="206"/>
      <c r="X263" s="206"/>
      <c r="Y263" s="206"/>
      <c r="Z263" s="206"/>
    </row>
    <row r="264" customFormat="false" ht="15" hidden="false" customHeight="false" outlineLevel="0" collapsed="false">
      <c r="A264" s="202" t="s">
        <v>1043</v>
      </c>
      <c r="B264" s="203" t="s">
        <v>1350</v>
      </c>
      <c r="C264" s="202" t="s">
        <v>1351</v>
      </c>
      <c r="D264" s="203" t="s">
        <v>1352</v>
      </c>
      <c r="E264" s="204" t="n">
        <v>0.008</v>
      </c>
      <c r="F264" s="208" t="n">
        <v>4.84</v>
      </c>
      <c r="G264" s="208" t="n">
        <v>0.03</v>
      </c>
      <c r="H264" s="206"/>
      <c r="I264" s="206"/>
      <c r="J264" s="206"/>
      <c r="K264" s="206"/>
      <c r="L264" s="206"/>
      <c r="M264" s="206"/>
      <c r="N264" s="206"/>
      <c r="O264" s="206"/>
      <c r="P264" s="206"/>
      <c r="Q264" s="206"/>
      <c r="R264" s="206"/>
      <c r="S264" s="206"/>
      <c r="T264" s="206"/>
      <c r="U264" s="206"/>
      <c r="V264" s="206"/>
      <c r="W264" s="206"/>
      <c r="X264" s="206"/>
      <c r="Y264" s="206"/>
      <c r="Z264" s="206"/>
    </row>
    <row r="265" customFormat="false" ht="15" hidden="false" customHeight="false" outlineLevel="0" collapsed="false">
      <c r="A265" s="202" t="s">
        <v>1043</v>
      </c>
      <c r="B265" s="203" t="s">
        <v>1353</v>
      </c>
      <c r="C265" s="202" t="s">
        <v>1354</v>
      </c>
      <c r="D265" s="203" t="s">
        <v>1039</v>
      </c>
      <c r="E265" s="204" t="n">
        <v>1.03</v>
      </c>
      <c r="F265" s="208" t="n">
        <v>10.56</v>
      </c>
      <c r="G265" s="208" t="n">
        <v>10.87</v>
      </c>
      <c r="H265" s="206"/>
      <c r="I265" s="206"/>
      <c r="J265" s="206"/>
      <c r="K265" s="206"/>
      <c r="L265" s="206"/>
      <c r="M265" s="206"/>
      <c r="N265" s="206"/>
      <c r="O265" s="206"/>
      <c r="P265" s="206"/>
      <c r="Q265" s="206"/>
      <c r="R265" s="206"/>
      <c r="S265" s="206"/>
      <c r="T265" s="206"/>
      <c r="U265" s="206"/>
      <c r="V265" s="206"/>
      <c r="W265" s="206"/>
      <c r="X265" s="206"/>
      <c r="Y265" s="206"/>
      <c r="Z265" s="206"/>
    </row>
    <row r="266" customFormat="false" ht="15" hidden="false" customHeight="false" outlineLevel="0" collapsed="false">
      <c r="A266" s="202" t="s">
        <v>1043</v>
      </c>
      <c r="B266" s="203" t="s">
        <v>1355</v>
      </c>
      <c r="C266" s="202" t="s">
        <v>1356</v>
      </c>
      <c r="D266" s="203" t="s">
        <v>1039</v>
      </c>
      <c r="E266" s="204" t="n">
        <v>0.05</v>
      </c>
      <c r="F266" s="208" t="n">
        <v>558.15</v>
      </c>
      <c r="G266" s="208" t="n">
        <v>27.9</v>
      </c>
      <c r="H266" s="206"/>
      <c r="I266" s="206"/>
      <c r="J266" s="206"/>
      <c r="K266" s="206"/>
      <c r="L266" s="206"/>
      <c r="M266" s="206"/>
      <c r="N266" s="206"/>
      <c r="O266" s="206"/>
      <c r="P266" s="206"/>
      <c r="Q266" s="206"/>
      <c r="R266" s="206"/>
      <c r="S266" s="206"/>
      <c r="T266" s="206"/>
      <c r="U266" s="206"/>
      <c r="V266" s="206"/>
      <c r="W266" s="206"/>
      <c r="X266" s="206"/>
      <c r="Y266" s="206"/>
      <c r="Z266" s="206"/>
    </row>
    <row r="267" customFormat="false" ht="15" hidden="false" customHeight="false" outlineLevel="0" collapsed="false">
      <c r="A267" s="202" t="s">
        <v>1043</v>
      </c>
      <c r="B267" s="203" t="s">
        <v>1357</v>
      </c>
      <c r="C267" s="202" t="s">
        <v>1358</v>
      </c>
      <c r="D267" s="203" t="s">
        <v>152</v>
      </c>
      <c r="E267" s="204" t="n">
        <v>0.03</v>
      </c>
      <c r="F267" s="208" t="n">
        <v>92.18</v>
      </c>
      <c r="G267" s="208" t="n">
        <v>2.76</v>
      </c>
      <c r="H267" s="206"/>
      <c r="I267" s="206"/>
      <c r="J267" s="206"/>
      <c r="K267" s="206"/>
      <c r="L267" s="206"/>
      <c r="M267" s="206"/>
      <c r="N267" s="206"/>
      <c r="O267" s="206"/>
      <c r="P267" s="206"/>
      <c r="Q267" s="206"/>
      <c r="R267" s="206"/>
      <c r="S267" s="206"/>
      <c r="T267" s="206"/>
      <c r="U267" s="206"/>
      <c r="V267" s="206"/>
      <c r="W267" s="206"/>
      <c r="X267" s="206"/>
      <c r="Y267" s="206"/>
      <c r="Z267" s="206"/>
    </row>
    <row r="268" customFormat="false" ht="15" hidden="false" customHeight="false" outlineLevel="0" collapsed="false">
      <c r="A268" s="193"/>
      <c r="B268" s="194"/>
      <c r="C268" s="193"/>
      <c r="D268" s="193"/>
      <c r="E268" s="195"/>
      <c r="F268" s="193"/>
      <c r="G268" s="193"/>
      <c r="H268" s="206"/>
      <c r="I268" s="206"/>
      <c r="J268" s="206"/>
      <c r="K268" s="206"/>
      <c r="L268" s="206"/>
      <c r="M268" s="206"/>
      <c r="N268" s="206"/>
      <c r="O268" s="206"/>
      <c r="P268" s="206"/>
      <c r="Q268" s="206"/>
      <c r="R268" s="206"/>
      <c r="S268" s="206"/>
      <c r="T268" s="206"/>
      <c r="U268" s="206"/>
      <c r="V268" s="206"/>
      <c r="W268" s="206"/>
      <c r="X268" s="206"/>
      <c r="Y268" s="206"/>
      <c r="Z268" s="206"/>
    </row>
    <row r="269" customFormat="false" ht="15" hidden="false" customHeight="false" outlineLevel="0" collapsed="false">
      <c r="A269" s="183" t="s">
        <v>1359</v>
      </c>
      <c r="B269" s="184" t="s">
        <v>1028</v>
      </c>
      <c r="C269" s="183" t="s">
        <v>1029</v>
      </c>
      <c r="D269" s="184" t="s">
        <v>1030</v>
      </c>
      <c r="E269" s="185" t="s">
        <v>1031</v>
      </c>
      <c r="F269" s="209" t="s">
        <v>1032</v>
      </c>
      <c r="G269" s="209" t="s">
        <v>1033</v>
      </c>
      <c r="H269" s="206"/>
      <c r="I269" s="206"/>
      <c r="J269" s="206"/>
      <c r="K269" s="206"/>
      <c r="L269" s="206"/>
      <c r="M269" s="206"/>
      <c r="N269" s="206"/>
      <c r="O269" s="206"/>
      <c r="P269" s="206"/>
      <c r="Q269" s="206"/>
      <c r="R269" s="206"/>
      <c r="S269" s="206"/>
      <c r="T269" s="206"/>
      <c r="U269" s="206"/>
      <c r="V269" s="206"/>
      <c r="W269" s="206"/>
      <c r="X269" s="206"/>
      <c r="Y269" s="206"/>
      <c r="Z269" s="206"/>
    </row>
    <row r="270" customFormat="false" ht="15" hidden="false" customHeight="false" outlineLevel="0" collapsed="false">
      <c r="A270" s="189" t="s">
        <v>1034</v>
      </c>
      <c r="B270" s="190" t="s">
        <v>1360</v>
      </c>
      <c r="C270" s="189" t="s">
        <v>1361</v>
      </c>
      <c r="D270" s="190" t="s">
        <v>108</v>
      </c>
      <c r="E270" s="191" t="n">
        <v>1</v>
      </c>
      <c r="F270" s="279" t="n">
        <v>10.34</v>
      </c>
      <c r="G270" s="279" t="n">
        <v>10.34</v>
      </c>
      <c r="H270" s="206"/>
      <c r="I270" s="206"/>
      <c r="J270" s="206"/>
      <c r="K270" s="206"/>
      <c r="L270" s="206"/>
      <c r="M270" s="206"/>
      <c r="N270" s="206"/>
      <c r="O270" s="206"/>
      <c r="P270" s="206"/>
      <c r="Q270" s="206"/>
      <c r="R270" s="206"/>
      <c r="S270" s="206"/>
      <c r="T270" s="206"/>
      <c r="U270" s="206"/>
      <c r="V270" s="206"/>
      <c r="W270" s="206"/>
      <c r="X270" s="206"/>
      <c r="Y270" s="206"/>
      <c r="Z270" s="206"/>
    </row>
    <row r="271" customFormat="false" ht="15" hidden="false" customHeight="false" outlineLevel="0" collapsed="false">
      <c r="A271" s="202" t="s">
        <v>1043</v>
      </c>
      <c r="B271" s="203" t="s">
        <v>1362</v>
      </c>
      <c r="C271" s="202" t="s">
        <v>1363</v>
      </c>
      <c r="D271" s="203" t="s">
        <v>1100</v>
      </c>
      <c r="E271" s="204" t="n">
        <v>0.8875</v>
      </c>
      <c r="F271" s="208" t="n">
        <v>6.28</v>
      </c>
      <c r="G271" s="208" t="n">
        <v>5.57</v>
      </c>
      <c r="H271" s="206"/>
      <c r="I271" s="206"/>
      <c r="J271" s="206"/>
      <c r="K271" s="206"/>
      <c r="L271" s="206"/>
      <c r="M271" s="206"/>
      <c r="N271" s="206"/>
      <c r="O271" s="206"/>
      <c r="P271" s="206"/>
      <c r="Q271" s="206"/>
      <c r="R271" s="206"/>
      <c r="S271" s="206"/>
      <c r="T271" s="206"/>
      <c r="U271" s="206"/>
      <c r="V271" s="206"/>
      <c r="W271" s="206"/>
      <c r="X271" s="206"/>
      <c r="Y271" s="206"/>
      <c r="Z271" s="206"/>
    </row>
    <row r="272" customFormat="false" ht="15" hidden="false" customHeight="false" outlineLevel="0" collapsed="false">
      <c r="A272" s="202" t="s">
        <v>1043</v>
      </c>
      <c r="B272" s="203" t="s">
        <v>1364</v>
      </c>
      <c r="C272" s="202" t="s">
        <v>1365</v>
      </c>
      <c r="D272" s="203" t="s">
        <v>1100</v>
      </c>
      <c r="E272" s="204" t="n">
        <v>0.1125</v>
      </c>
      <c r="F272" s="208" t="n">
        <v>8.63</v>
      </c>
      <c r="G272" s="208" t="n">
        <v>0.97</v>
      </c>
      <c r="H272" s="206"/>
      <c r="I272" s="206"/>
      <c r="J272" s="206"/>
      <c r="K272" s="206"/>
      <c r="L272" s="206"/>
      <c r="M272" s="206"/>
      <c r="N272" s="206"/>
      <c r="O272" s="206"/>
      <c r="P272" s="206"/>
      <c r="Q272" s="206"/>
      <c r="R272" s="206"/>
      <c r="S272" s="206"/>
      <c r="T272" s="206"/>
      <c r="U272" s="206"/>
      <c r="V272" s="206"/>
      <c r="W272" s="206"/>
      <c r="X272" s="206"/>
      <c r="Y272" s="206"/>
      <c r="Z272" s="206"/>
    </row>
    <row r="273" customFormat="false" ht="15" hidden="false" customHeight="false" outlineLevel="0" collapsed="false">
      <c r="A273" s="202" t="s">
        <v>1043</v>
      </c>
      <c r="B273" s="203" t="s">
        <v>1366</v>
      </c>
      <c r="C273" s="202" t="s">
        <v>1367</v>
      </c>
      <c r="D273" s="203" t="s">
        <v>1100</v>
      </c>
      <c r="E273" s="204" t="n">
        <v>1</v>
      </c>
      <c r="F273" s="208" t="n">
        <v>3.8</v>
      </c>
      <c r="G273" s="208" t="n">
        <v>3.8</v>
      </c>
      <c r="H273" s="206"/>
      <c r="I273" s="206"/>
      <c r="J273" s="206"/>
      <c r="K273" s="206"/>
      <c r="L273" s="206"/>
      <c r="M273" s="206"/>
      <c r="N273" s="206"/>
      <c r="O273" s="206"/>
      <c r="P273" s="206"/>
      <c r="Q273" s="206"/>
      <c r="R273" s="206"/>
      <c r="S273" s="206"/>
      <c r="T273" s="206"/>
      <c r="U273" s="206"/>
      <c r="V273" s="206"/>
      <c r="W273" s="206"/>
      <c r="X273" s="206"/>
      <c r="Y273" s="206"/>
      <c r="Z273" s="206"/>
    </row>
    <row r="274" customFormat="false" ht="15" hidden="false" customHeight="false" outlineLevel="0" collapsed="false">
      <c r="A274" s="193"/>
      <c r="B274" s="194"/>
      <c r="C274" s="193"/>
      <c r="D274" s="193"/>
      <c r="E274" s="195"/>
      <c r="F274" s="193"/>
      <c r="G274" s="193"/>
      <c r="H274" s="206"/>
      <c r="I274" s="206"/>
      <c r="J274" s="206"/>
      <c r="K274" s="206"/>
      <c r="L274" s="206"/>
      <c r="M274" s="206"/>
      <c r="N274" s="206"/>
      <c r="O274" s="206"/>
      <c r="P274" s="206"/>
      <c r="Q274" s="206"/>
      <c r="R274" s="206"/>
      <c r="S274" s="206"/>
      <c r="T274" s="206"/>
      <c r="U274" s="206"/>
      <c r="V274" s="206"/>
      <c r="W274" s="206"/>
      <c r="X274" s="206"/>
      <c r="Y274" s="206"/>
      <c r="Z274" s="206"/>
    </row>
    <row r="275" customFormat="false" ht="15" hidden="false" customHeight="false" outlineLevel="0" collapsed="false">
      <c r="A275" s="183" t="s">
        <v>1368</v>
      </c>
      <c r="B275" s="184" t="s">
        <v>1028</v>
      </c>
      <c r="C275" s="183" t="s">
        <v>1029</v>
      </c>
      <c r="D275" s="184" t="s">
        <v>1030</v>
      </c>
      <c r="E275" s="185" t="s">
        <v>1031</v>
      </c>
      <c r="F275" s="209" t="s">
        <v>1032</v>
      </c>
      <c r="G275" s="209" t="s">
        <v>1033</v>
      </c>
      <c r="H275" s="206"/>
      <c r="I275" s="206"/>
      <c r="J275" s="206"/>
      <c r="K275" s="206"/>
      <c r="L275" s="206"/>
      <c r="M275" s="206"/>
      <c r="N275" s="206"/>
      <c r="O275" s="206"/>
      <c r="P275" s="206"/>
      <c r="Q275" s="206"/>
      <c r="R275" s="206"/>
      <c r="S275" s="206"/>
      <c r="T275" s="206"/>
      <c r="U275" s="206"/>
      <c r="V275" s="206"/>
      <c r="W275" s="206"/>
      <c r="X275" s="206"/>
      <c r="Y275" s="206"/>
      <c r="Z275" s="206"/>
    </row>
    <row r="276" customFormat="false" ht="15" hidden="false" customHeight="false" outlineLevel="0" collapsed="false">
      <c r="A276" s="189" t="s">
        <v>1034</v>
      </c>
      <c r="B276" s="190" t="s">
        <v>1369</v>
      </c>
      <c r="C276" s="189" t="s">
        <v>1370</v>
      </c>
      <c r="D276" s="190" t="s">
        <v>65</v>
      </c>
      <c r="E276" s="191" t="n">
        <v>1</v>
      </c>
      <c r="F276" s="279" t="n">
        <v>14.42</v>
      </c>
      <c r="G276" s="279" t="n">
        <v>14.42</v>
      </c>
      <c r="H276" s="206"/>
      <c r="I276" s="206"/>
      <c r="J276" s="206"/>
      <c r="K276" s="206"/>
      <c r="L276" s="206"/>
      <c r="M276" s="206"/>
      <c r="N276" s="206"/>
      <c r="O276" s="206"/>
      <c r="P276" s="206"/>
      <c r="Q276" s="206"/>
      <c r="R276" s="206"/>
      <c r="S276" s="206"/>
      <c r="T276" s="206"/>
      <c r="U276" s="206"/>
      <c r="V276" s="206"/>
      <c r="W276" s="206"/>
      <c r="X276" s="206"/>
      <c r="Y276" s="206"/>
      <c r="Z276" s="206"/>
    </row>
    <row r="277" customFormat="false" ht="15" hidden="false" customHeight="false" outlineLevel="0" collapsed="false">
      <c r="A277" s="198" t="s">
        <v>1040</v>
      </c>
      <c r="B277" s="199" t="s">
        <v>1371</v>
      </c>
      <c r="C277" s="198" t="s">
        <v>1372</v>
      </c>
      <c r="D277" s="199" t="s">
        <v>65</v>
      </c>
      <c r="E277" s="200" t="n">
        <v>1</v>
      </c>
      <c r="F277" s="280" t="n">
        <v>11.64</v>
      </c>
      <c r="G277" s="280" t="n">
        <v>11.64</v>
      </c>
      <c r="H277" s="206"/>
      <c r="I277" s="206"/>
      <c r="J277" s="206"/>
      <c r="K277" s="206"/>
      <c r="L277" s="206"/>
      <c r="M277" s="206"/>
      <c r="N277" s="206"/>
      <c r="O277" s="206"/>
      <c r="P277" s="206"/>
      <c r="Q277" s="206"/>
      <c r="R277" s="206"/>
      <c r="S277" s="206"/>
      <c r="T277" s="206"/>
      <c r="U277" s="206"/>
      <c r="V277" s="206"/>
      <c r="W277" s="206"/>
      <c r="X277" s="206"/>
      <c r="Y277" s="206"/>
      <c r="Z277" s="206"/>
    </row>
    <row r="278" customFormat="false" ht="15" hidden="false" customHeight="false" outlineLevel="0" collapsed="false">
      <c r="A278" s="198" t="s">
        <v>1040</v>
      </c>
      <c r="B278" s="199" t="s">
        <v>1287</v>
      </c>
      <c r="C278" s="198" t="s">
        <v>1257</v>
      </c>
      <c r="D278" s="199" t="s">
        <v>25</v>
      </c>
      <c r="E278" s="200" t="n">
        <v>0.0859</v>
      </c>
      <c r="F278" s="280" t="n">
        <v>20.47</v>
      </c>
      <c r="G278" s="280" t="n">
        <v>1.75</v>
      </c>
      <c r="H278" s="206"/>
      <c r="I278" s="206"/>
      <c r="J278" s="206"/>
      <c r="K278" s="206"/>
      <c r="L278" s="206"/>
      <c r="M278" s="206"/>
      <c r="N278" s="206"/>
      <c r="O278" s="206"/>
      <c r="P278" s="206"/>
      <c r="Q278" s="206"/>
      <c r="R278" s="206"/>
      <c r="S278" s="206"/>
      <c r="T278" s="206"/>
      <c r="U278" s="206"/>
      <c r="V278" s="206"/>
      <c r="W278" s="206"/>
      <c r="X278" s="206"/>
      <c r="Y278" s="206"/>
      <c r="Z278" s="206"/>
    </row>
    <row r="279" customFormat="false" ht="15" hidden="false" customHeight="false" outlineLevel="0" collapsed="false">
      <c r="A279" s="198" t="s">
        <v>1040</v>
      </c>
      <c r="B279" s="199" t="s">
        <v>1288</v>
      </c>
      <c r="C279" s="198" t="s">
        <v>1255</v>
      </c>
      <c r="D279" s="199" t="s">
        <v>25</v>
      </c>
      <c r="E279" s="200" t="n">
        <v>0.014</v>
      </c>
      <c r="F279" s="280" t="n">
        <v>15.77</v>
      </c>
      <c r="G279" s="280" t="n">
        <v>0.22</v>
      </c>
      <c r="H279" s="206"/>
      <c r="I279" s="206"/>
      <c r="J279" s="206"/>
      <c r="K279" s="206"/>
      <c r="L279" s="206"/>
      <c r="M279" s="206"/>
      <c r="N279" s="206"/>
      <c r="O279" s="206"/>
      <c r="P279" s="206"/>
      <c r="Q279" s="206"/>
      <c r="R279" s="206"/>
      <c r="S279" s="206"/>
      <c r="T279" s="206"/>
      <c r="U279" s="206"/>
      <c r="V279" s="206"/>
      <c r="W279" s="206"/>
      <c r="X279" s="206"/>
      <c r="Y279" s="206"/>
      <c r="Z279" s="206"/>
    </row>
    <row r="280" customFormat="false" ht="15" hidden="false" customHeight="false" outlineLevel="0" collapsed="false">
      <c r="A280" s="202" t="s">
        <v>1043</v>
      </c>
      <c r="B280" s="203" t="s">
        <v>1289</v>
      </c>
      <c r="C280" s="202" t="s">
        <v>1290</v>
      </c>
      <c r="D280" s="203" t="s">
        <v>65</v>
      </c>
      <c r="E280" s="204" t="n">
        <v>0.025</v>
      </c>
      <c r="F280" s="208" t="n">
        <v>26.9</v>
      </c>
      <c r="G280" s="208" t="n">
        <v>0.67</v>
      </c>
      <c r="H280" s="206"/>
      <c r="I280" s="206"/>
      <c r="J280" s="206"/>
      <c r="K280" s="206"/>
      <c r="L280" s="206"/>
      <c r="M280" s="206"/>
      <c r="N280" s="206"/>
      <c r="O280" s="206"/>
      <c r="P280" s="206"/>
      <c r="Q280" s="206"/>
      <c r="R280" s="206"/>
      <c r="S280" s="206"/>
      <c r="T280" s="206"/>
      <c r="U280" s="206"/>
      <c r="V280" s="206"/>
      <c r="W280" s="206"/>
      <c r="X280" s="206"/>
      <c r="Y280" s="206"/>
      <c r="Z280" s="206"/>
    </row>
    <row r="281" customFormat="false" ht="15" hidden="false" customHeight="false" outlineLevel="0" collapsed="false">
      <c r="A281" s="202" t="s">
        <v>1043</v>
      </c>
      <c r="B281" s="203" t="s">
        <v>1291</v>
      </c>
      <c r="C281" s="202" t="s">
        <v>1292</v>
      </c>
      <c r="D281" s="203" t="s">
        <v>7</v>
      </c>
      <c r="E281" s="204" t="n">
        <v>0.728</v>
      </c>
      <c r="F281" s="208" t="n">
        <v>0.2</v>
      </c>
      <c r="G281" s="208" t="n">
        <v>0.14</v>
      </c>
      <c r="H281" s="206"/>
      <c r="I281" s="206"/>
      <c r="J281" s="206"/>
      <c r="K281" s="206"/>
      <c r="L281" s="206"/>
      <c r="M281" s="206"/>
      <c r="N281" s="206"/>
      <c r="O281" s="206"/>
      <c r="P281" s="206"/>
      <c r="Q281" s="206"/>
      <c r="R281" s="206"/>
      <c r="S281" s="206"/>
      <c r="T281" s="206"/>
      <c r="U281" s="206"/>
      <c r="V281" s="206"/>
      <c r="W281" s="206"/>
      <c r="X281" s="206"/>
      <c r="Y281" s="206"/>
      <c r="Z281" s="206"/>
    </row>
    <row r="282" customFormat="false" ht="15" hidden="false" customHeight="false" outlineLevel="0" collapsed="false">
      <c r="A282" s="193"/>
      <c r="B282" s="194"/>
      <c r="C282" s="193"/>
      <c r="D282" s="193"/>
      <c r="E282" s="195"/>
      <c r="F282" s="193"/>
      <c r="G282" s="193"/>
      <c r="H282" s="206"/>
      <c r="I282" s="206"/>
      <c r="J282" s="206"/>
      <c r="K282" s="206"/>
      <c r="L282" s="206"/>
      <c r="M282" s="206"/>
      <c r="N282" s="206"/>
      <c r="O282" s="206"/>
      <c r="P282" s="206"/>
      <c r="Q282" s="206"/>
      <c r="R282" s="206"/>
      <c r="S282" s="206"/>
      <c r="T282" s="206"/>
      <c r="U282" s="206"/>
      <c r="V282" s="206"/>
      <c r="W282" s="206"/>
      <c r="X282" s="206"/>
      <c r="Y282" s="206"/>
      <c r="Z282" s="206"/>
    </row>
    <row r="283" customFormat="false" ht="15" hidden="false" customHeight="false" outlineLevel="0" collapsed="false">
      <c r="A283" s="183" t="s">
        <v>1373</v>
      </c>
      <c r="B283" s="184" t="s">
        <v>1028</v>
      </c>
      <c r="C283" s="183" t="s">
        <v>1029</v>
      </c>
      <c r="D283" s="184" t="s">
        <v>1030</v>
      </c>
      <c r="E283" s="185" t="s">
        <v>1031</v>
      </c>
      <c r="F283" s="209" t="s">
        <v>1032</v>
      </c>
      <c r="G283" s="209" t="s">
        <v>1033</v>
      </c>
      <c r="H283" s="206"/>
      <c r="I283" s="206"/>
      <c r="J283" s="206"/>
      <c r="K283" s="206"/>
      <c r="L283" s="206"/>
      <c r="M283" s="206"/>
      <c r="N283" s="206"/>
      <c r="O283" s="206"/>
      <c r="P283" s="206"/>
      <c r="Q283" s="206"/>
      <c r="R283" s="206"/>
      <c r="S283" s="206"/>
      <c r="T283" s="206"/>
      <c r="U283" s="206"/>
      <c r="V283" s="206"/>
      <c r="W283" s="206"/>
      <c r="X283" s="206"/>
      <c r="Y283" s="206"/>
      <c r="Z283" s="206"/>
    </row>
    <row r="284" customFormat="false" ht="15" hidden="false" customHeight="false" outlineLevel="0" collapsed="false">
      <c r="A284" s="189" t="s">
        <v>1034</v>
      </c>
      <c r="B284" s="190" t="s">
        <v>1374</v>
      </c>
      <c r="C284" s="189" t="s">
        <v>1375</v>
      </c>
      <c r="D284" s="190" t="s">
        <v>65</v>
      </c>
      <c r="E284" s="191" t="n">
        <v>1</v>
      </c>
      <c r="F284" s="279" t="n">
        <v>13</v>
      </c>
      <c r="G284" s="279" t="n">
        <v>13</v>
      </c>
      <c r="H284" s="206"/>
      <c r="I284" s="206"/>
      <c r="J284" s="206"/>
      <c r="K284" s="206"/>
      <c r="L284" s="206"/>
      <c r="M284" s="206"/>
      <c r="N284" s="206"/>
      <c r="O284" s="206"/>
      <c r="P284" s="206"/>
      <c r="Q284" s="206"/>
      <c r="R284" s="206"/>
      <c r="S284" s="206"/>
      <c r="T284" s="206"/>
      <c r="U284" s="206"/>
      <c r="V284" s="206"/>
      <c r="W284" s="206"/>
      <c r="X284" s="206"/>
      <c r="Y284" s="206"/>
      <c r="Z284" s="206"/>
    </row>
    <row r="285" customFormat="false" ht="15" hidden="false" customHeight="false" outlineLevel="0" collapsed="false">
      <c r="A285" s="198" t="s">
        <v>1040</v>
      </c>
      <c r="B285" s="199" t="s">
        <v>1376</v>
      </c>
      <c r="C285" s="198" t="s">
        <v>1377</v>
      </c>
      <c r="D285" s="199" t="s">
        <v>65</v>
      </c>
      <c r="E285" s="200" t="n">
        <v>1</v>
      </c>
      <c r="F285" s="280" t="n">
        <v>10.82</v>
      </c>
      <c r="G285" s="280" t="n">
        <v>10.82</v>
      </c>
      <c r="H285" s="206"/>
      <c r="I285" s="206"/>
      <c r="J285" s="206"/>
      <c r="K285" s="206"/>
      <c r="L285" s="206"/>
      <c r="M285" s="206"/>
      <c r="N285" s="206"/>
      <c r="O285" s="206"/>
      <c r="P285" s="206"/>
      <c r="Q285" s="206"/>
      <c r="R285" s="206"/>
      <c r="S285" s="206"/>
      <c r="T285" s="206"/>
      <c r="U285" s="206"/>
      <c r="V285" s="206"/>
      <c r="W285" s="206"/>
      <c r="X285" s="206"/>
      <c r="Y285" s="206"/>
      <c r="Z285" s="206"/>
    </row>
    <row r="286" customFormat="false" ht="15" hidden="false" customHeight="false" outlineLevel="0" collapsed="false">
      <c r="A286" s="198" t="s">
        <v>1040</v>
      </c>
      <c r="B286" s="199" t="s">
        <v>1287</v>
      </c>
      <c r="C286" s="198" t="s">
        <v>1257</v>
      </c>
      <c r="D286" s="199" t="s">
        <v>25</v>
      </c>
      <c r="E286" s="200" t="n">
        <v>0.0629</v>
      </c>
      <c r="F286" s="280" t="n">
        <v>20.47</v>
      </c>
      <c r="G286" s="280" t="n">
        <v>1.28</v>
      </c>
      <c r="H286" s="206"/>
      <c r="I286" s="206"/>
      <c r="J286" s="206"/>
      <c r="K286" s="206"/>
      <c r="L286" s="206"/>
      <c r="M286" s="206"/>
      <c r="N286" s="206"/>
      <c r="O286" s="206"/>
      <c r="P286" s="206"/>
      <c r="Q286" s="206"/>
      <c r="R286" s="206"/>
      <c r="S286" s="206"/>
      <c r="T286" s="206"/>
      <c r="U286" s="206"/>
      <c r="V286" s="206"/>
      <c r="W286" s="206"/>
      <c r="X286" s="206"/>
      <c r="Y286" s="206"/>
      <c r="Z286" s="206"/>
    </row>
    <row r="287" customFormat="false" ht="15" hidden="false" customHeight="false" outlineLevel="0" collapsed="false">
      <c r="A287" s="198" t="s">
        <v>1040</v>
      </c>
      <c r="B287" s="199" t="s">
        <v>1288</v>
      </c>
      <c r="C287" s="198" t="s">
        <v>1255</v>
      </c>
      <c r="D287" s="199" t="s">
        <v>25</v>
      </c>
      <c r="E287" s="200" t="n">
        <v>0.0103</v>
      </c>
      <c r="F287" s="280" t="n">
        <v>15.77</v>
      </c>
      <c r="G287" s="280" t="n">
        <v>0.16</v>
      </c>
      <c r="H287" s="206"/>
      <c r="I287" s="206"/>
      <c r="J287" s="206"/>
      <c r="K287" s="206"/>
      <c r="L287" s="206"/>
      <c r="M287" s="206"/>
      <c r="N287" s="206"/>
      <c r="O287" s="206"/>
      <c r="P287" s="206"/>
      <c r="Q287" s="206"/>
      <c r="R287" s="206"/>
      <c r="S287" s="206"/>
      <c r="T287" s="206"/>
      <c r="U287" s="206"/>
      <c r="V287" s="206"/>
      <c r="W287" s="206"/>
      <c r="X287" s="206"/>
      <c r="Y287" s="206"/>
      <c r="Z287" s="206"/>
    </row>
    <row r="288" customFormat="false" ht="15" hidden="false" customHeight="false" outlineLevel="0" collapsed="false">
      <c r="A288" s="202" t="s">
        <v>1043</v>
      </c>
      <c r="B288" s="203" t="s">
        <v>1289</v>
      </c>
      <c r="C288" s="202" t="s">
        <v>1290</v>
      </c>
      <c r="D288" s="203" t="s">
        <v>65</v>
      </c>
      <c r="E288" s="204" t="n">
        <v>0.025</v>
      </c>
      <c r="F288" s="208" t="n">
        <v>26.9</v>
      </c>
      <c r="G288" s="208" t="n">
        <v>0.67</v>
      </c>
      <c r="H288" s="206"/>
      <c r="I288" s="206"/>
      <c r="J288" s="206"/>
      <c r="K288" s="206"/>
      <c r="L288" s="206"/>
      <c r="M288" s="206"/>
      <c r="N288" s="206"/>
      <c r="O288" s="206"/>
      <c r="P288" s="206"/>
      <c r="Q288" s="206"/>
      <c r="R288" s="206"/>
      <c r="S288" s="206"/>
      <c r="T288" s="206"/>
      <c r="U288" s="206"/>
      <c r="V288" s="206"/>
      <c r="W288" s="206"/>
      <c r="X288" s="206"/>
      <c r="Y288" s="206"/>
      <c r="Z288" s="206"/>
    </row>
    <row r="289" customFormat="false" ht="15" hidden="false" customHeight="false" outlineLevel="0" collapsed="false">
      <c r="A289" s="202" t="s">
        <v>1043</v>
      </c>
      <c r="B289" s="203" t="s">
        <v>1291</v>
      </c>
      <c r="C289" s="202" t="s">
        <v>1292</v>
      </c>
      <c r="D289" s="203" t="s">
        <v>7</v>
      </c>
      <c r="E289" s="204" t="n">
        <v>0.357</v>
      </c>
      <c r="F289" s="208" t="n">
        <v>0.2</v>
      </c>
      <c r="G289" s="208" t="n">
        <v>0.07</v>
      </c>
      <c r="H289" s="206"/>
      <c r="I289" s="206"/>
      <c r="J289" s="206"/>
      <c r="K289" s="206"/>
      <c r="L289" s="206"/>
      <c r="M289" s="206"/>
      <c r="N289" s="206"/>
      <c r="O289" s="206"/>
      <c r="P289" s="206"/>
      <c r="Q289" s="206"/>
      <c r="R289" s="206"/>
      <c r="S289" s="206"/>
      <c r="T289" s="206"/>
      <c r="U289" s="206"/>
      <c r="V289" s="206"/>
      <c r="W289" s="206"/>
      <c r="X289" s="206"/>
      <c r="Y289" s="206"/>
      <c r="Z289" s="206"/>
    </row>
    <row r="290" customFormat="false" ht="15" hidden="false" customHeight="false" outlineLevel="0" collapsed="false">
      <c r="A290" s="193"/>
      <c r="B290" s="194"/>
      <c r="C290" s="193"/>
      <c r="D290" s="193"/>
      <c r="E290" s="195"/>
      <c r="F290" s="193"/>
      <c r="G290" s="193"/>
      <c r="H290" s="206"/>
      <c r="I290" s="206"/>
      <c r="J290" s="206"/>
      <c r="K290" s="206"/>
      <c r="L290" s="206"/>
      <c r="M290" s="206"/>
      <c r="N290" s="206"/>
      <c r="O290" s="206"/>
      <c r="P290" s="206"/>
      <c r="Q290" s="206"/>
      <c r="R290" s="206"/>
      <c r="S290" s="206"/>
      <c r="T290" s="206"/>
      <c r="U290" s="206"/>
      <c r="V290" s="206"/>
      <c r="W290" s="206"/>
      <c r="X290" s="206"/>
      <c r="Y290" s="206"/>
      <c r="Z290" s="206"/>
    </row>
    <row r="291" customFormat="false" ht="15" hidden="false" customHeight="false" outlineLevel="0" collapsed="false">
      <c r="A291" s="183" t="s">
        <v>1378</v>
      </c>
      <c r="B291" s="184" t="s">
        <v>1028</v>
      </c>
      <c r="C291" s="183" t="s">
        <v>1029</v>
      </c>
      <c r="D291" s="184" t="s">
        <v>1030</v>
      </c>
      <c r="E291" s="185" t="s">
        <v>1031</v>
      </c>
      <c r="F291" s="209" t="s">
        <v>1032</v>
      </c>
      <c r="G291" s="209" t="s">
        <v>1033</v>
      </c>
      <c r="H291" s="206"/>
      <c r="I291" s="206"/>
      <c r="J291" s="206"/>
      <c r="K291" s="206"/>
      <c r="L291" s="206"/>
      <c r="M291" s="206"/>
      <c r="N291" s="206"/>
      <c r="O291" s="206"/>
      <c r="P291" s="206"/>
      <c r="Q291" s="206"/>
      <c r="R291" s="206"/>
      <c r="S291" s="206"/>
      <c r="T291" s="206"/>
      <c r="U291" s="206"/>
      <c r="V291" s="206"/>
      <c r="W291" s="206"/>
      <c r="X291" s="206"/>
      <c r="Y291" s="206"/>
      <c r="Z291" s="206"/>
    </row>
    <row r="292" customFormat="false" ht="15" hidden="false" customHeight="false" outlineLevel="0" collapsed="false">
      <c r="A292" s="189" t="s">
        <v>1034</v>
      </c>
      <c r="B292" s="190" t="s">
        <v>1379</v>
      </c>
      <c r="C292" s="189" t="s">
        <v>1380</v>
      </c>
      <c r="D292" s="190" t="s">
        <v>65</v>
      </c>
      <c r="E292" s="191" t="n">
        <v>1</v>
      </c>
      <c r="F292" s="279" t="n">
        <v>11.02</v>
      </c>
      <c r="G292" s="279" t="n">
        <v>11.02</v>
      </c>
      <c r="H292" s="206"/>
      <c r="I292" s="206"/>
      <c r="J292" s="206"/>
      <c r="K292" s="206"/>
      <c r="L292" s="206"/>
      <c r="M292" s="206"/>
      <c r="N292" s="206"/>
      <c r="O292" s="206"/>
      <c r="P292" s="206"/>
      <c r="Q292" s="206"/>
      <c r="R292" s="206"/>
      <c r="S292" s="206"/>
      <c r="T292" s="206"/>
      <c r="U292" s="206"/>
      <c r="V292" s="206"/>
      <c r="W292" s="206"/>
      <c r="X292" s="206"/>
      <c r="Y292" s="206"/>
      <c r="Z292" s="206"/>
    </row>
    <row r="293" customFormat="false" ht="15" hidden="false" customHeight="false" outlineLevel="0" collapsed="false">
      <c r="A293" s="198" t="s">
        <v>1040</v>
      </c>
      <c r="B293" s="199" t="s">
        <v>1381</v>
      </c>
      <c r="C293" s="198" t="s">
        <v>1382</v>
      </c>
      <c r="D293" s="199" t="s">
        <v>65</v>
      </c>
      <c r="E293" s="200" t="n">
        <v>1</v>
      </c>
      <c r="F293" s="280" t="n">
        <v>9.31</v>
      </c>
      <c r="G293" s="280" t="n">
        <v>9.31</v>
      </c>
      <c r="H293" s="206"/>
      <c r="I293" s="206"/>
      <c r="J293" s="206"/>
      <c r="K293" s="206"/>
      <c r="L293" s="206"/>
      <c r="M293" s="206"/>
      <c r="N293" s="206"/>
      <c r="O293" s="206"/>
      <c r="P293" s="206"/>
      <c r="Q293" s="206"/>
      <c r="R293" s="206"/>
      <c r="S293" s="206"/>
      <c r="T293" s="206"/>
      <c r="U293" s="206"/>
      <c r="V293" s="206"/>
      <c r="W293" s="206"/>
      <c r="X293" s="206"/>
      <c r="Y293" s="206"/>
      <c r="Z293" s="206"/>
    </row>
    <row r="294" customFormat="false" ht="15" hidden="false" customHeight="false" outlineLevel="0" collapsed="false">
      <c r="A294" s="198" t="s">
        <v>1040</v>
      </c>
      <c r="B294" s="199" t="s">
        <v>1288</v>
      </c>
      <c r="C294" s="198" t="s">
        <v>1255</v>
      </c>
      <c r="D294" s="199" t="s">
        <v>25</v>
      </c>
      <c r="E294" s="200" t="n">
        <v>0.0073</v>
      </c>
      <c r="F294" s="280" t="n">
        <v>15.77</v>
      </c>
      <c r="G294" s="280" t="n">
        <v>0.11</v>
      </c>
      <c r="H294" s="206"/>
      <c r="I294" s="206"/>
      <c r="J294" s="206"/>
      <c r="K294" s="206"/>
      <c r="L294" s="206"/>
      <c r="M294" s="206"/>
      <c r="N294" s="206"/>
      <c r="O294" s="206"/>
      <c r="P294" s="206"/>
      <c r="Q294" s="206"/>
      <c r="R294" s="206"/>
      <c r="S294" s="206"/>
      <c r="T294" s="206"/>
      <c r="U294" s="206"/>
      <c r="V294" s="206"/>
      <c r="W294" s="206"/>
      <c r="X294" s="206"/>
      <c r="Y294" s="206"/>
      <c r="Z294" s="206"/>
    </row>
    <row r="295" customFormat="false" ht="15" hidden="false" customHeight="false" outlineLevel="0" collapsed="false">
      <c r="A295" s="198" t="s">
        <v>1040</v>
      </c>
      <c r="B295" s="199" t="s">
        <v>1287</v>
      </c>
      <c r="C295" s="198" t="s">
        <v>1257</v>
      </c>
      <c r="D295" s="199" t="s">
        <v>25</v>
      </c>
      <c r="E295" s="200" t="n">
        <v>0.0446</v>
      </c>
      <c r="F295" s="280" t="n">
        <v>20.47</v>
      </c>
      <c r="G295" s="280" t="n">
        <v>0.91</v>
      </c>
      <c r="H295" s="206"/>
      <c r="I295" s="206"/>
      <c r="J295" s="206"/>
      <c r="K295" s="206"/>
      <c r="L295" s="206"/>
      <c r="M295" s="206"/>
      <c r="N295" s="206"/>
      <c r="O295" s="206"/>
      <c r="P295" s="206"/>
      <c r="Q295" s="206"/>
      <c r="R295" s="206"/>
      <c r="S295" s="206"/>
      <c r="T295" s="206"/>
      <c r="U295" s="206"/>
      <c r="V295" s="206"/>
      <c r="W295" s="206"/>
      <c r="X295" s="206"/>
      <c r="Y295" s="206"/>
      <c r="Z295" s="206"/>
    </row>
    <row r="296" customFormat="false" ht="15" hidden="false" customHeight="false" outlineLevel="0" collapsed="false">
      <c r="A296" s="202" t="s">
        <v>1043</v>
      </c>
      <c r="B296" s="203" t="s">
        <v>1289</v>
      </c>
      <c r="C296" s="202" t="s">
        <v>1290</v>
      </c>
      <c r="D296" s="203" t="s">
        <v>65</v>
      </c>
      <c r="E296" s="204" t="n">
        <v>0.025</v>
      </c>
      <c r="F296" s="208" t="n">
        <v>26.9</v>
      </c>
      <c r="G296" s="208" t="n">
        <v>0.67</v>
      </c>
      <c r="H296" s="206"/>
      <c r="I296" s="206"/>
      <c r="J296" s="206"/>
      <c r="K296" s="206"/>
      <c r="L296" s="206"/>
      <c r="M296" s="206"/>
      <c r="N296" s="206"/>
      <c r="O296" s="206"/>
      <c r="P296" s="206"/>
      <c r="Q296" s="206"/>
      <c r="R296" s="206"/>
      <c r="S296" s="206"/>
      <c r="T296" s="206"/>
      <c r="U296" s="206"/>
      <c r="V296" s="206"/>
      <c r="W296" s="206"/>
      <c r="X296" s="206"/>
      <c r="Y296" s="206"/>
      <c r="Z296" s="206"/>
    </row>
    <row r="297" customFormat="false" ht="15" hidden="false" customHeight="false" outlineLevel="0" collapsed="false">
      <c r="A297" s="202" t="s">
        <v>1043</v>
      </c>
      <c r="B297" s="203" t="s">
        <v>1291</v>
      </c>
      <c r="C297" s="202" t="s">
        <v>1292</v>
      </c>
      <c r="D297" s="203" t="s">
        <v>7</v>
      </c>
      <c r="E297" s="204" t="n">
        <v>0.147</v>
      </c>
      <c r="F297" s="208" t="n">
        <v>0.2</v>
      </c>
      <c r="G297" s="208" t="n">
        <v>0.02</v>
      </c>
      <c r="H297" s="206"/>
      <c r="I297" s="206"/>
      <c r="J297" s="206"/>
      <c r="K297" s="206"/>
      <c r="L297" s="206"/>
      <c r="M297" s="206"/>
      <c r="N297" s="206"/>
      <c r="O297" s="206"/>
      <c r="P297" s="206"/>
      <c r="Q297" s="206"/>
      <c r="R297" s="206"/>
      <c r="S297" s="206"/>
      <c r="T297" s="206"/>
      <c r="U297" s="206"/>
      <c r="V297" s="206"/>
      <c r="W297" s="206"/>
      <c r="X297" s="206"/>
      <c r="Y297" s="206"/>
      <c r="Z297" s="206"/>
    </row>
    <row r="298" customFormat="false" ht="15" hidden="false" customHeight="false" outlineLevel="0" collapsed="false">
      <c r="A298" s="193"/>
      <c r="B298" s="194"/>
      <c r="C298" s="193"/>
      <c r="D298" s="193"/>
      <c r="E298" s="195"/>
      <c r="F298" s="193"/>
      <c r="G298" s="193"/>
      <c r="H298" s="206"/>
      <c r="I298" s="206"/>
      <c r="J298" s="206"/>
      <c r="K298" s="206"/>
      <c r="L298" s="206"/>
      <c r="M298" s="206"/>
      <c r="N298" s="206"/>
      <c r="O298" s="206"/>
      <c r="P298" s="206"/>
      <c r="Q298" s="206"/>
      <c r="R298" s="206"/>
      <c r="S298" s="206"/>
      <c r="T298" s="206"/>
      <c r="U298" s="206"/>
      <c r="V298" s="206"/>
      <c r="W298" s="206"/>
      <c r="X298" s="206"/>
      <c r="Y298" s="206"/>
      <c r="Z298" s="206"/>
    </row>
    <row r="299" customFormat="false" ht="15" hidden="false" customHeight="false" outlineLevel="0" collapsed="false">
      <c r="A299" s="183" t="s">
        <v>1383</v>
      </c>
      <c r="B299" s="184" t="s">
        <v>1028</v>
      </c>
      <c r="C299" s="183" t="s">
        <v>1029</v>
      </c>
      <c r="D299" s="184" t="s">
        <v>1030</v>
      </c>
      <c r="E299" s="185" t="s">
        <v>1031</v>
      </c>
      <c r="F299" s="209" t="s">
        <v>1032</v>
      </c>
      <c r="G299" s="209" t="s">
        <v>1033</v>
      </c>
      <c r="H299" s="206"/>
      <c r="I299" s="206"/>
      <c r="J299" s="206"/>
      <c r="K299" s="206"/>
      <c r="L299" s="206"/>
      <c r="M299" s="206"/>
      <c r="N299" s="206"/>
      <c r="O299" s="206"/>
      <c r="P299" s="206"/>
      <c r="Q299" s="206"/>
      <c r="R299" s="206"/>
      <c r="S299" s="206"/>
      <c r="T299" s="206"/>
      <c r="U299" s="206"/>
      <c r="V299" s="206"/>
      <c r="W299" s="206"/>
      <c r="X299" s="206"/>
      <c r="Y299" s="206"/>
      <c r="Z299" s="206"/>
    </row>
    <row r="300" customFormat="false" ht="15" hidden="false" customHeight="false" outlineLevel="0" collapsed="false">
      <c r="A300" s="189" t="s">
        <v>1034</v>
      </c>
      <c r="B300" s="190" t="s">
        <v>1384</v>
      </c>
      <c r="C300" s="189" t="s">
        <v>1385</v>
      </c>
      <c r="D300" s="190" t="s">
        <v>65</v>
      </c>
      <c r="E300" s="191" t="n">
        <v>1</v>
      </c>
      <c r="F300" s="279" t="n">
        <v>10.58</v>
      </c>
      <c r="G300" s="279" t="n">
        <v>10.58</v>
      </c>
      <c r="H300" s="206"/>
      <c r="I300" s="206"/>
      <c r="J300" s="206"/>
      <c r="K300" s="206"/>
      <c r="L300" s="206"/>
      <c r="M300" s="206"/>
      <c r="N300" s="206"/>
      <c r="O300" s="206"/>
      <c r="P300" s="206"/>
      <c r="Q300" s="206"/>
      <c r="R300" s="206"/>
      <c r="S300" s="206"/>
      <c r="T300" s="206"/>
      <c r="U300" s="206"/>
      <c r="V300" s="206"/>
      <c r="W300" s="206"/>
      <c r="X300" s="206"/>
      <c r="Y300" s="206"/>
      <c r="Z300" s="206"/>
    </row>
    <row r="301" customFormat="false" ht="15" hidden="false" customHeight="false" outlineLevel="0" collapsed="false">
      <c r="A301" s="198" t="s">
        <v>1040</v>
      </c>
      <c r="B301" s="199" t="s">
        <v>1386</v>
      </c>
      <c r="C301" s="198" t="s">
        <v>1387</v>
      </c>
      <c r="D301" s="199" t="s">
        <v>65</v>
      </c>
      <c r="E301" s="200" t="n">
        <v>1</v>
      </c>
      <c r="F301" s="280" t="n">
        <v>9.26</v>
      </c>
      <c r="G301" s="280" t="n">
        <v>9.26</v>
      </c>
      <c r="H301" s="206"/>
      <c r="I301" s="206"/>
      <c r="J301" s="206"/>
      <c r="K301" s="206"/>
      <c r="L301" s="206"/>
      <c r="M301" s="206"/>
      <c r="N301" s="206"/>
      <c r="O301" s="206"/>
      <c r="P301" s="206"/>
      <c r="Q301" s="206"/>
      <c r="R301" s="206"/>
      <c r="S301" s="206"/>
      <c r="T301" s="206"/>
      <c r="U301" s="206"/>
      <c r="V301" s="206"/>
      <c r="W301" s="206"/>
      <c r="X301" s="206"/>
      <c r="Y301" s="206"/>
      <c r="Z301" s="206"/>
    </row>
    <row r="302" customFormat="false" ht="15" hidden="false" customHeight="false" outlineLevel="0" collapsed="false">
      <c r="A302" s="198" t="s">
        <v>1040</v>
      </c>
      <c r="B302" s="199" t="s">
        <v>1287</v>
      </c>
      <c r="C302" s="198" t="s">
        <v>1257</v>
      </c>
      <c r="D302" s="199" t="s">
        <v>25</v>
      </c>
      <c r="E302" s="200" t="n">
        <v>0.0285</v>
      </c>
      <c r="F302" s="280" t="n">
        <v>20.47</v>
      </c>
      <c r="G302" s="280" t="n">
        <v>0.58</v>
      </c>
      <c r="H302" s="206"/>
      <c r="I302" s="206"/>
      <c r="J302" s="206"/>
      <c r="K302" s="206"/>
      <c r="L302" s="206"/>
      <c r="M302" s="206"/>
      <c r="N302" s="206"/>
      <c r="O302" s="206"/>
      <c r="P302" s="206"/>
      <c r="Q302" s="206"/>
      <c r="R302" s="206"/>
      <c r="S302" s="206"/>
      <c r="T302" s="206"/>
      <c r="U302" s="206"/>
      <c r="V302" s="206"/>
      <c r="W302" s="206"/>
      <c r="X302" s="206"/>
      <c r="Y302" s="206"/>
      <c r="Z302" s="206"/>
    </row>
    <row r="303" customFormat="false" ht="15" hidden="false" customHeight="false" outlineLevel="0" collapsed="false">
      <c r="A303" s="198" t="s">
        <v>1040</v>
      </c>
      <c r="B303" s="199" t="s">
        <v>1288</v>
      </c>
      <c r="C303" s="198" t="s">
        <v>1255</v>
      </c>
      <c r="D303" s="199" t="s">
        <v>25</v>
      </c>
      <c r="E303" s="200" t="n">
        <v>0.0047</v>
      </c>
      <c r="F303" s="280" t="n">
        <v>15.77</v>
      </c>
      <c r="G303" s="280" t="n">
        <v>0.07</v>
      </c>
      <c r="H303" s="206"/>
      <c r="I303" s="206"/>
      <c r="J303" s="206"/>
      <c r="K303" s="206"/>
      <c r="L303" s="206"/>
      <c r="M303" s="206"/>
      <c r="N303" s="206"/>
      <c r="O303" s="206"/>
      <c r="P303" s="206"/>
      <c r="Q303" s="206"/>
      <c r="R303" s="206"/>
      <c r="S303" s="206"/>
      <c r="T303" s="206"/>
      <c r="U303" s="206"/>
      <c r="V303" s="206"/>
      <c r="W303" s="206"/>
      <c r="X303" s="206"/>
      <c r="Y303" s="206"/>
      <c r="Z303" s="206"/>
    </row>
    <row r="304" customFormat="false" ht="15" hidden="false" customHeight="false" outlineLevel="0" collapsed="false">
      <c r="A304" s="202" t="s">
        <v>1043</v>
      </c>
      <c r="B304" s="203" t="s">
        <v>1289</v>
      </c>
      <c r="C304" s="202" t="s">
        <v>1290</v>
      </c>
      <c r="D304" s="203" t="s">
        <v>65</v>
      </c>
      <c r="E304" s="204" t="n">
        <v>0.025</v>
      </c>
      <c r="F304" s="208" t="n">
        <v>26.9</v>
      </c>
      <c r="G304" s="208" t="n">
        <v>0.67</v>
      </c>
      <c r="H304" s="206"/>
      <c r="I304" s="206"/>
      <c r="J304" s="206"/>
      <c r="K304" s="206"/>
      <c r="L304" s="206"/>
      <c r="M304" s="206"/>
      <c r="N304" s="206"/>
      <c r="O304" s="206"/>
      <c r="P304" s="206"/>
      <c r="Q304" s="206"/>
      <c r="R304" s="206"/>
      <c r="S304" s="206"/>
      <c r="T304" s="206"/>
      <c r="U304" s="206"/>
      <c r="V304" s="206"/>
      <c r="W304" s="206"/>
      <c r="X304" s="206"/>
      <c r="Y304" s="206"/>
      <c r="Z304" s="206"/>
    </row>
    <row r="305" customFormat="false" ht="15" hidden="false" customHeight="false" outlineLevel="0" collapsed="false">
      <c r="A305" s="193"/>
      <c r="B305" s="194"/>
      <c r="C305" s="193"/>
      <c r="D305" s="193"/>
      <c r="E305" s="195"/>
      <c r="F305" s="193"/>
      <c r="G305" s="193"/>
      <c r="H305" s="206"/>
      <c r="I305" s="206"/>
      <c r="J305" s="206"/>
      <c r="K305" s="206"/>
      <c r="L305" s="206"/>
      <c r="M305" s="206"/>
      <c r="N305" s="206"/>
      <c r="O305" s="206"/>
      <c r="P305" s="206"/>
      <c r="Q305" s="206"/>
      <c r="R305" s="206"/>
      <c r="S305" s="206"/>
      <c r="T305" s="206"/>
      <c r="U305" s="206"/>
      <c r="V305" s="206"/>
      <c r="W305" s="206"/>
      <c r="X305" s="206"/>
      <c r="Y305" s="206"/>
      <c r="Z305" s="206"/>
    </row>
    <row r="306" customFormat="false" ht="15" hidden="false" customHeight="false" outlineLevel="0" collapsed="false">
      <c r="A306" s="183" t="s">
        <v>1388</v>
      </c>
      <c r="B306" s="184" t="s">
        <v>1028</v>
      </c>
      <c r="C306" s="183" t="s">
        <v>1029</v>
      </c>
      <c r="D306" s="184" t="s">
        <v>1030</v>
      </c>
      <c r="E306" s="185" t="s">
        <v>1031</v>
      </c>
      <c r="F306" s="209" t="s">
        <v>1032</v>
      </c>
      <c r="G306" s="209" t="s">
        <v>1033</v>
      </c>
      <c r="H306" s="206"/>
      <c r="I306" s="206"/>
      <c r="J306" s="206"/>
      <c r="K306" s="206"/>
      <c r="L306" s="206"/>
      <c r="M306" s="206"/>
      <c r="N306" s="206"/>
      <c r="O306" s="206"/>
      <c r="P306" s="206"/>
      <c r="Q306" s="206"/>
      <c r="R306" s="206"/>
      <c r="S306" s="206"/>
      <c r="T306" s="206"/>
      <c r="U306" s="206"/>
      <c r="V306" s="206"/>
      <c r="W306" s="206"/>
      <c r="X306" s="206"/>
      <c r="Y306" s="206"/>
      <c r="Z306" s="206"/>
    </row>
    <row r="307" customFormat="false" ht="15" hidden="false" customHeight="false" outlineLevel="0" collapsed="false">
      <c r="A307" s="189" t="s">
        <v>1034</v>
      </c>
      <c r="B307" s="190" t="s">
        <v>1389</v>
      </c>
      <c r="C307" s="189" t="s">
        <v>1390</v>
      </c>
      <c r="D307" s="190" t="s">
        <v>65</v>
      </c>
      <c r="E307" s="191" t="n">
        <v>1</v>
      </c>
      <c r="F307" s="279" t="n">
        <v>11.98</v>
      </c>
      <c r="G307" s="279" t="n">
        <v>11.98</v>
      </c>
      <c r="H307" s="206"/>
      <c r="I307" s="206"/>
      <c r="J307" s="206"/>
      <c r="K307" s="206"/>
      <c r="L307" s="206"/>
      <c r="M307" s="206"/>
      <c r="N307" s="206"/>
      <c r="O307" s="206"/>
      <c r="P307" s="206"/>
      <c r="Q307" s="206"/>
      <c r="R307" s="206"/>
      <c r="S307" s="206"/>
      <c r="T307" s="206"/>
      <c r="U307" s="206"/>
      <c r="V307" s="206"/>
      <c r="W307" s="206"/>
      <c r="X307" s="206"/>
      <c r="Y307" s="206"/>
      <c r="Z307" s="206"/>
    </row>
    <row r="308" customFormat="false" ht="15" hidden="false" customHeight="false" outlineLevel="0" collapsed="false">
      <c r="A308" s="198" t="s">
        <v>1040</v>
      </c>
      <c r="B308" s="199" t="s">
        <v>1391</v>
      </c>
      <c r="C308" s="198" t="s">
        <v>1392</v>
      </c>
      <c r="D308" s="199" t="s">
        <v>65</v>
      </c>
      <c r="E308" s="200" t="n">
        <v>1</v>
      </c>
      <c r="F308" s="280" t="n">
        <v>10.92</v>
      </c>
      <c r="G308" s="280" t="n">
        <v>10.92</v>
      </c>
      <c r="H308" s="206"/>
      <c r="I308" s="206"/>
      <c r="J308" s="206"/>
      <c r="K308" s="206"/>
      <c r="L308" s="206"/>
      <c r="M308" s="206"/>
      <c r="N308" s="206"/>
      <c r="O308" s="206"/>
      <c r="P308" s="206"/>
      <c r="Q308" s="206"/>
      <c r="R308" s="206"/>
      <c r="S308" s="206"/>
      <c r="T308" s="206"/>
      <c r="U308" s="206"/>
      <c r="V308" s="206"/>
      <c r="W308" s="206"/>
      <c r="X308" s="206"/>
      <c r="Y308" s="206"/>
      <c r="Z308" s="206"/>
    </row>
    <row r="309" customFormat="false" ht="15" hidden="false" customHeight="false" outlineLevel="0" collapsed="false">
      <c r="A309" s="198" t="s">
        <v>1040</v>
      </c>
      <c r="B309" s="199" t="s">
        <v>1287</v>
      </c>
      <c r="C309" s="198" t="s">
        <v>1257</v>
      </c>
      <c r="D309" s="199" t="s">
        <v>25</v>
      </c>
      <c r="E309" s="200" t="n">
        <v>0.0171</v>
      </c>
      <c r="F309" s="280" t="n">
        <v>20.47</v>
      </c>
      <c r="G309" s="280" t="n">
        <v>0.35</v>
      </c>
      <c r="H309" s="206"/>
      <c r="I309" s="206"/>
      <c r="J309" s="206"/>
      <c r="K309" s="206"/>
      <c r="L309" s="206"/>
      <c r="M309" s="206"/>
      <c r="N309" s="206"/>
      <c r="O309" s="206"/>
      <c r="P309" s="206"/>
      <c r="Q309" s="206"/>
      <c r="R309" s="206"/>
      <c r="S309" s="206"/>
      <c r="T309" s="206"/>
      <c r="U309" s="206"/>
      <c r="V309" s="206"/>
      <c r="W309" s="206"/>
      <c r="X309" s="206"/>
      <c r="Y309" s="206"/>
      <c r="Z309" s="206"/>
    </row>
    <row r="310" customFormat="false" ht="15" hidden="false" customHeight="false" outlineLevel="0" collapsed="false">
      <c r="A310" s="198" t="s">
        <v>1040</v>
      </c>
      <c r="B310" s="199" t="s">
        <v>1288</v>
      </c>
      <c r="C310" s="198" t="s">
        <v>1255</v>
      </c>
      <c r="D310" s="199" t="s">
        <v>25</v>
      </c>
      <c r="E310" s="200" t="n">
        <v>0.0028</v>
      </c>
      <c r="F310" s="280" t="n">
        <v>15.77</v>
      </c>
      <c r="G310" s="280" t="n">
        <v>0.04</v>
      </c>
      <c r="H310" s="206"/>
      <c r="I310" s="206"/>
      <c r="J310" s="206"/>
      <c r="K310" s="206"/>
      <c r="L310" s="206"/>
      <c r="M310" s="206"/>
      <c r="N310" s="206"/>
      <c r="O310" s="206"/>
      <c r="P310" s="206"/>
      <c r="Q310" s="206"/>
      <c r="R310" s="206"/>
      <c r="S310" s="206"/>
      <c r="T310" s="206"/>
      <c r="U310" s="206"/>
      <c r="V310" s="206"/>
      <c r="W310" s="206"/>
      <c r="X310" s="206"/>
      <c r="Y310" s="206"/>
      <c r="Z310" s="206"/>
    </row>
    <row r="311" customFormat="false" ht="15" hidden="false" customHeight="false" outlineLevel="0" collapsed="false">
      <c r="A311" s="202" t="s">
        <v>1043</v>
      </c>
      <c r="B311" s="203" t="s">
        <v>1289</v>
      </c>
      <c r="C311" s="202" t="s">
        <v>1290</v>
      </c>
      <c r="D311" s="203" t="s">
        <v>65</v>
      </c>
      <c r="E311" s="204" t="n">
        <v>0.025</v>
      </c>
      <c r="F311" s="208" t="n">
        <v>26.9</v>
      </c>
      <c r="G311" s="208" t="n">
        <v>0.67</v>
      </c>
      <c r="H311" s="206"/>
      <c r="I311" s="206"/>
      <c r="J311" s="206"/>
      <c r="K311" s="206"/>
      <c r="L311" s="206"/>
      <c r="M311" s="206"/>
      <c r="N311" s="206"/>
      <c r="O311" s="206"/>
      <c r="P311" s="206"/>
      <c r="Q311" s="206"/>
      <c r="R311" s="206"/>
      <c r="S311" s="206"/>
      <c r="T311" s="206"/>
      <c r="U311" s="206"/>
      <c r="V311" s="206"/>
      <c r="W311" s="206"/>
      <c r="X311" s="206"/>
      <c r="Y311" s="206"/>
      <c r="Z311" s="206"/>
    </row>
    <row r="312" customFormat="false" ht="15" hidden="false" customHeight="false" outlineLevel="0" collapsed="false">
      <c r="A312" s="193"/>
      <c r="B312" s="194"/>
      <c r="C312" s="193"/>
      <c r="D312" s="193"/>
      <c r="E312" s="195"/>
      <c r="F312" s="193"/>
      <c r="G312" s="193"/>
      <c r="H312" s="206"/>
      <c r="I312" s="206"/>
      <c r="J312" s="206"/>
      <c r="K312" s="206"/>
      <c r="L312" s="206"/>
      <c r="M312" s="206"/>
      <c r="N312" s="206"/>
      <c r="O312" s="206"/>
      <c r="P312" s="206"/>
      <c r="Q312" s="206"/>
      <c r="R312" s="206"/>
      <c r="S312" s="206"/>
      <c r="T312" s="206"/>
      <c r="U312" s="206"/>
      <c r="V312" s="206"/>
      <c r="W312" s="206"/>
      <c r="X312" s="206"/>
      <c r="Y312" s="206"/>
      <c r="Z312" s="206"/>
    </row>
    <row r="313" customFormat="false" ht="15" hidden="false" customHeight="false" outlineLevel="0" collapsed="false">
      <c r="A313" s="183" t="s">
        <v>1393</v>
      </c>
      <c r="B313" s="184" t="s">
        <v>1028</v>
      </c>
      <c r="C313" s="183" t="s">
        <v>1029</v>
      </c>
      <c r="D313" s="184" t="s">
        <v>1030</v>
      </c>
      <c r="E313" s="185" t="s">
        <v>1031</v>
      </c>
      <c r="F313" s="209" t="s">
        <v>1032</v>
      </c>
      <c r="G313" s="209" t="s">
        <v>1033</v>
      </c>
      <c r="H313" s="206"/>
      <c r="I313" s="206"/>
      <c r="J313" s="206"/>
      <c r="K313" s="206"/>
      <c r="L313" s="206"/>
      <c r="M313" s="206"/>
      <c r="N313" s="206"/>
      <c r="O313" s="206"/>
      <c r="P313" s="206"/>
      <c r="Q313" s="206"/>
      <c r="R313" s="206"/>
      <c r="S313" s="206"/>
      <c r="T313" s="206"/>
      <c r="U313" s="206"/>
      <c r="V313" s="206"/>
      <c r="W313" s="206"/>
      <c r="X313" s="206"/>
      <c r="Y313" s="206"/>
      <c r="Z313" s="206"/>
    </row>
    <row r="314" customFormat="false" ht="15" hidden="false" customHeight="false" outlineLevel="0" collapsed="false">
      <c r="A314" s="189" t="s">
        <v>1034</v>
      </c>
      <c r="B314" s="190" t="s">
        <v>1253</v>
      </c>
      <c r="C314" s="189" t="s">
        <v>64</v>
      </c>
      <c r="D314" s="190" t="s">
        <v>65</v>
      </c>
      <c r="E314" s="191" t="n">
        <v>1</v>
      </c>
      <c r="F314" s="279" t="n">
        <v>15.8</v>
      </c>
      <c r="G314" s="279" t="n">
        <v>15.8</v>
      </c>
      <c r="H314" s="206"/>
      <c r="I314" s="206"/>
      <c r="J314" s="206"/>
      <c r="K314" s="206"/>
      <c r="L314" s="206"/>
      <c r="M314" s="206"/>
      <c r="N314" s="206"/>
      <c r="O314" s="206"/>
      <c r="P314" s="206"/>
      <c r="Q314" s="206"/>
      <c r="R314" s="206"/>
      <c r="S314" s="206"/>
      <c r="T314" s="206"/>
      <c r="U314" s="206"/>
      <c r="V314" s="206"/>
      <c r="W314" s="206"/>
      <c r="X314" s="206"/>
      <c r="Y314" s="206"/>
      <c r="Z314" s="206"/>
    </row>
    <row r="315" customFormat="false" ht="15" hidden="false" customHeight="false" outlineLevel="0" collapsed="false">
      <c r="A315" s="198" t="s">
        <v>1040</v>
      </c>
      <c r="B315" s="199" t="s">
        <v>1254</v>
      </c>
      <c r="C315" s="198" t="s">
        <v>1255</v>
      </c>
      <c r="D315" s="199" t="s">
        <v>1192</v>
      </c>
      <c r="E315" s="200" t="n">
        <v>0.0564102</v>
      </c>
      <c r="F315" s="280" t="n">
        <v>15.64</v>
      </c>
      <c r="G315" s="280" t="n">
        <v>0.88</v>
      </c>
      <c r="H315" s="206"/>
      <c r="I315" s="206"/>
      <c r="J315" s="206"/>
      <c r="K315" s="206"/>
      <c r="L315" s="206"/>
      <c r="M315" s="206"/>
      <c r="N315" s="206"/>
      <c r="O315" s="206"/>
      <c r="P315" s="206"/>
      <c r="Q315" s="206"/>
      <c r="R315" s="206"/>
      <c r="S315" s="206"/>
      <c r="T315" s="206"/>
      <c r="U315" s="206"/>
      <c r="V315" s="206"/>
      <c r="W315" s="206"/>
      <c r="X315" s="206"/>
      <c r="Y315" s="206"/>
      <c r="Z315" s="206"/>
    </row>
    <row r="316" customFormat="false" ht="15" hidden="false" customHeight="false" outlineLevel="0" collapsed="false">
      <c r="A316" s="198" t="s">
        <v>1040</v>
      </c>
      <c r="B316" s="199" t="s">
        <v>1256</v>
      </c>
      <c r="C316" s="198" t="s">
        <v>1257</v>
      </c>
      <c r="D316" s="199" t="s">
        <v>1192</v>
      </c>
      <c r="E316" s="200" t="n">
        <v>0.0282051</v>
      </c>
      <c r="F316" s="280" t="n">
        <v>20.34</v>
      </c>
      <c r="G316" s="280" t="n">
        <v>0.57</v>
      </c>
      <c r="H316" s="206"/>
      <c r="I316" s="206"/>
      <c r="J316" s="206"/>
      <c r="K316" s="206"/>
      <c r="L316" s="206"/>
      <c r="M316" s="206"/>
      <c r="N316" s="206"/>
      <c r="O316" s="206"/>
      <c r="P316" s="206"/>
      <c r="Q316" s="206"/>
      <c r="R316" s="206"/>
      <c r="S316" s="206"/>
      <c r="T316" s="206"/>
      <c r="U316" s="206"/>
      <c r="V316" s="206"/>
      <c r="W316" s="206"/>
      <c r="X316" s="206"/>
      <c r="Y316" s="206"/>
      <c r="Z316" s="206"/>
    </row>
    <row r="317" customFormat="false" ht="15" hidden="false" customHeight="false" outlineLevel="0" collapsed="false">
      <c r="A317" s="202" t="s">
        <v>1043</v>
      </c>
      <c r="B317" s="203" t="s">
        <v>1258</v>
      </c>
      <c r="C317" s="202" t="s">
        <v>1259</v>
      </c>
      <c r="D317" s="203" t="s">
        <v>1260</v>
      </c>
      <c r="E317" s="204" t="n">
        <v>0.01</v>
      </c>
      <c r="F317" s="208" t="n">
        <v>20.3</v>
      </c>
      <c r="G317" s="208" t="n">
        <v>0.2</v>
      </c>
      <c r="H317" s="206"/>
      <c r="I317" s="206"/>
      <c r="J317" s="206"/>
      <c r="K317" s="206"/>
      <c r="L317" s="206"/>
      <c r="M317" s="206"/>
      <c r="N317" s="206"/>
      <c r="O317" s="206"/>
      <c r="P317" s="206"/>
      <c r="Q317" s="206"/>
      <c r="R317" s="206"/>
      <c r="S317" s="206"/>
      <c r="T317" s="206"/>
      <c r="U317" s="206"/>
      <c r="V317" s="206"/>
      <c r="W317" s="206"/>
      <c r="X317" s="206"/>
      <c r="Y317" s="206"/>
      <c r="Z317" s="206"/>
    </row>
    <row r="318" customFormat="false" ht="15" hidden="false" customHeight="false" outlineLevel="0" collapsed="false">
      <c r="A318" s="202" t="s">
        <v>1043</v>
      </c>
      <c r="B318" s="203" t="s">
        <v>1261</v>
      </c>
      <c r="C318" s="202" t="s">
        <v>1262</v>
      </c>
      <c r="D318" s="203" t="s">
        <v>1199</v>
      </c>
      <c r="E318" s="204" t="n">
        <v>5</v>
      </c>
      <c r="F318" s="208" t="n">
        <v>0.24</v>
      </c>
      <c r="G318" s="208" t="n">
        <v>1.2</v>
      </c>
      <c r="H318" s="206"/>
      <c r="I318" s="206"/>
      <c r="J318" s="206"/>
      <c r="K318" s="206"/>
      <c r="L318" s="206"/>
      <c r="M318" s="206"/>
      <c r="N318" s="206"/>
      <c r="O318" s="206"/>
      <c r="P318" s="206"/>
      <c r="Q318" s="206"/>
      <c r="R318" s="206"/>
      <c r="S318" s="206"/>
      <c r="T318" s="206"/>
      <c r="U318" s="206"/>
      <c r="V318" s="206"/>
      <c r="W318" s="206"/>
      <c r="X318" s="206"/>
      <c r="Y318" s="206"/>
      <c r="Z318" s="206"/>
    </row>
    <row r="319" customFormat="false" ht="15" hidden="false" customHeight="false" outlineLevel="0" collapsed="false">
      <c r="A319" s="202" t="s">
        <v>1043</v>
      </c>
      <c r="B319" s="203" t="s">
        <v>1263</v>
      </c>
      <c r="C319" s="202" t="s">
        <v>1264</v>
      </c>
      <c r="D319" s="203" t="s">
        <v>1260</v>
      </c>
      <c r="E319" s="204" t="n">
        <v>1.03</v>
      </c>
      <c r="F319" s="208" t="n">
        <v>12.58</v>
      </c>
      <c r="G319" s="208" t="n">
        <v>12.95</v>
      </c>
      <c r="H319" s="206"/>
      <c r="I319" s="206"/>
      <c r="J319" s="206"/>
      <c r="K319" s="206"/>
      <c r="L319" s="206"/>
      <c r="M319" s="206"/>
      <c r="N319" s="206"/>
      <c r="O319" s="206"/>
      <c r="P319" s="206"/>
      <c r="Q319" s="206"/>
      <c r="R319" s="206"/>
      <c r="S319" s="206"/>
      <c r="T319" s="206"/>
      <c r="U319" s="206"/>
      <c r="V319" s="206"/>
      <c r="W319" s="206"/>
      <c r="X319" s="206"/>
      <c r="Y319" s="206"/>
      <c r="Z319" s="206"/>
    </row>
    <row r="320" customFormat="false" ht="15" hidden="false" customHeight="false" outlineLevel="0" collapsed="false">
      <c r="A320" s="193"/>
      <c r="B320" s="194"/>
      <c r="C320" s="193"/>
      <c r="D320" s="193"/>
      <c r="E320" s="195"/>
      <c r="F320" s="193"/>
      <c r="G320" s="193"/>
      <c r="H320" s="206"/>
      <c r="I320" s="206"/>
      <c r="J320" s="206"/>
      <c r="K320" s="206"/>
      <c r="L320" s="206"/>
      <c r="M320" s="206"/>
      <c r="N320" s="206"/>
      <c r="O320" s="206"/>
      <c r="P320" s="206"/>
      <c r="Q320" s="206"/>
      <c r="R320" s="206"/>
      <c r="S320" s="206"/>
      <c r="T320" s="206"/>
      <c r="U320" s="206"/>
      <c r="V320" s="206"/>
      <c r="W320" s="206"/>
      <c r="X320" s="206"/>
      <c r="Y320" s="206"/>
      <c r="Z320" s="206"/>
    </row>
    <row r="321" customFormat="false" ht="15" hidden="false" customHeight="false" outlineLevel="0" collapsed="false">
      <c r="A321" s="183" t="s">
        <v>1394</v>
      </c>
      <c r="B321" s="184" t="s">
        <v>1028</v>
      </c>
      <c r="C321" s="183" t="s">
        <v>1029</v>
      </c>
      <c r="D321" s="184" t="s">
        <v>1030</v>
      </c>
      <c r="E321" s="185" t="s">
        <v>1031</v>
      </c>
      <c r="F321" s="209" t="s">
        <v>1032</v>
      </c>
      <c r="G321" s="209" t="s">
        <v>1033</v>
      </c>
      <c r="H321" s="206"/>
      <c r="I321" s="206"/>
      <c r="J321" s="206"/>
      <c r="K321" s="206"/>
      <c r="L321" s="206"/>
      <c r="M321" s="206"/>
      <c r="N321" s="206"/>
      <c r="O321" s="206"/>
      <c r="P321" s="206"/>
      <c r="Q321" s="206"/>
      <c r="R321" s="206"/>
      <c r="S321" s="206"/>
      <c r="T321" s="206"/>
      <c r="U321" s="206"/>
      <c r="V321" s="206"/>
      <c r="W321" s="206"/>
      <c r="X321" s="206"/>
      <c r="Y321" s="206"/>
      <c r="Z321" s="206"/>
    </row>
    <row r="322" customFormat="false" ht="15" hidden="false" customHeight="false" outlineLevel="0" collapsed="false">
      <c r="A322" s="189" t="s">
        <v>1034</v>
      </c>
      <c r="B322" s="190" t="s">
        <v>1333</v>
      </c>
      <c r="C322" s="189" t="s">
        <v>1334</v>
      </c>
      <c r="D322" s="190" t="s">
        <v>1147</v>
      </c>
      <c r="E322" s="191" t="n">
        <v>1</v>
      </c>
      <c r="F322" s="279" t="n">
        <v>484.08</v>
      </c>
      <c r="G322" s="279" t="n">
        <v>484.08</v>
      </c>
      <c r="H322" s="206"/>
      <c r="I322" s="206"/>
      <c r="J322" s="206"/>
      <c r="K322" s="206"/>
      <c r="L322" s="206"/>
      <c r="M322" s="206"/>
      <c r="N322" s="206"/>
      <c r="O322" s="206"/>
      <c r="P322" s="206"/>
      <c r="Q322" s="206"/>
      <c r="R322" s="206"/>
      <c r="S322" s="206"/>
      <c r="T322" s="206"/>
      <c r="U322" s="206"/>
      <c r="V322" s="206"/>
      <c r="W322" s="206"/>
      <c r="X322" s="206"/>
      <c r="Y322" s="206"/>
      <c r="Z322" s="206"/>
    </row>
    <row r="323" customFormat="false" ht="15" hidden="false" customHeight="false" outlineLevel="0" collapsed="false">
      <c r="A323" s="198" t="s">
        <v>1040</v>
      </c>
      <c r="B323" s="199" t="s">
        <v>1335</v>
      </c>
      <c r="C323" s="198" t="s">
        <v>1336</v>
      </c>
      <c r="D323" s="199" t="s">
        <v>1147</v>
      </c>
      <c r="E323" s="200" t="n">
        <v>1</v>
      </c>
      <c r="F323" s="280" t="n">
        <v>11.06</v>
      </c>
      <c r="G323" s="280" t="n">
        <v>11.06</v>
      </c>
      <c r="H323" s="206"/>
      <c r="I323" s="206"/>
      <c r="J323" s="206"/>
      <c r="K323" s="206"/>
      <c r="L323" s="206"/>
      <c r="M323" s="206"/>
      <c r="N323" s="206"/>
      <c r="O323" s="206"/>
      <c r="P323" s="206"/>
      <c r="Q323" s="206"/>
      <c r="R323" s="206"/>
      <c r="S323" s="206"/>
      <c r="T323" s="206"/>
      <c r="U323" s="206"/>
      <c r="V323" s="206"/>
      <c r="W323" s="206"/>
      <c r="X323" s="206"/>
      <c r="Y323" s="206"/>
      <c r="Z323" s="206"/>
    </row>
    <row r="324" customFormat="false" ht="15" hidden="false" customHeight="false" outlineLevel="0" collapsed="false">
      <c r="A324" s="202" t="s">
        <v>1043</v>
      </c>
      <c r="B324" s="203" t="s">
        <v>1337</v>
      </c>
      <c r="C324" s="202" t="s">
        <v>1338</v>
      </c>
      <c r="D324" s="203" t="s">
        <v>1147</v>
      </c>
      <c r="E324" s="204" t="n">
        <v>1.05</v>
      </c>
      <c r="F324" s="208" t="n">
        <v>413.17</v>
      </c>
      <c r="G324" s="208" t="n">
        <v>433.82</v>
      </c>
      <c r="H324" s="206"/>
      <c r="I324" s="206"/>
      <c r="J324" s="206"/>
      <c r="K324" s="206"/>
      <c r="L324" s="206"/>
      <c r="M324" s="206"/>
      <c r="N324" s="206"/>
      <c r="O324" s="206"/>
      <c r="P324" s="206"/>
      <c r="Q324" s="206"/>
      <c r="R324" s="206"/>
      <c r="S324" s="206"/>
      <c r="T324" s="206"/>
      <c r="U324" s="206"/>
      <c r="V324" s="206"/>
      <c r="W324" s="206"/>
      <c r="X324" s="206"/>
      <c r="Y324" s="206"/>
      <c r="Z324" s="206"/>
    </row>
    <row r="325" customFormat="false" ht="15" hidden="false" customHeight="false" outlineLevel="0" collapsed="false">
      <c r="A325" s="202" t="s">
        <v>1043</v>
      </c>
      <c r="B325" s="203" t="s">
        <v>1339</v>
      </c>
      <c r="C325" s="202" t="s">
        <v>1340</v>
      </c>
      <c r="D325" s="203" t="s">
        <v>1147</v>
      </c>
      <c r="E325" s="204" t="n">
        <v>1</v>
      </c>
      <c r="F325" s="208" t="n">
        <v>39.2</v>
      </c>
      <c r="G325" s="208" t="n">
        <v>39.2</v>
      </c>
      <c r="H325" s="206"/>
      <c r="I325" s="206"/>
      <c r="J325" s="206"/>
      <c r="K325" s="206"/>
      <c r="L325" s="206"/>
      <c r="M325" s="206"/>
      <c r="N325" s="206"/>
      <c r="O325" s="206"/>
      <c r="P325" s="206"/>
      <c r="Q325" s="206"/>
      <c r="R325" s="206"/>
      <c r="S325" s="206"/>
      <c r="T325" s="206"/>
      <c r="U325" s="206"/>
      <c r="V325" s="206"/>
      <c r="W325" s="206"/>
      <c r="X325" s="206"/>
      <c r="Y325" s="206"/>
      <c r="Z325" s="206"/>
    </row>
    <row r="326" customFormat="false" ht="15" hidden="false" customHeight="false" outlineLevel="0" collapsed="false">
      <c r="A326" s="193"/>
      <c r="B326" s="194"/>
      <c r="C326" s="193"/>
      <c r="D326" s="193"/>
      <c r="E326" s="195"/>
      <c r="F326" s="193"/>
      <c r="G326" s="193"/>
      <c r="H326" s="206"/>
      <c r="I326" s="206"/>
      <c r="J326" s="206"/>
      <c r="K326" s="206"/>
      <c r="L326" s="206"/>
      <c r="M326" s="206"/>
      <c r="N326" s="206"/>
      <c r="O326" s="206"/>
      <c r="P326" s="206"/>
      <c r="Q326" s="206"/>
      <c r="R326" s="206"/>
      <c r="S326" s="206"/>
      <c r="T326" s="206"/>
      <c r="U326" s="206"/>
      <c r="V326" s="206"/>
      <c r="W326" s="206"/>
      <c r="X326" s="206"/>
      <c r="Y326" s="206"/>
      <c r="Z326" s="206"/>
    </row>
    <row r="327" customFormat="false" ht="15" hidden="false" customHeight="false" outlineLevel="0" collapsed="false">
      <c r="A327" s="183" t="s">
        <v>1395</v>
      </c>
      <c r="B327" s="184" t="s">
        <v>1028</v>
      </c>
      <c r="C327" s="183" t="s">
        <v>1029</v>
      </c>
      <c r="D327" s="184" t="s">
        <v>1030</v>
      </c>
      <c r="E327" s="185" t="s">
        <v>1031</v>
      </c>
      <c r="F327" s="209" t="s">
        <v>1032</v>
      </c>
      <c r="G327" s="209" t="s">
        <v>1033</v>
      </c>
      <c r="H327" s="206"/>
      <c r="I327" s="206"/>
      <c r="J327" s="206"/>
      <c r="K327" s="206"/>
      <c r="L327" s="206"/>
      <c r="M327" s="206"/>
      <c r="N327" s="206"/>
      <c r="O327" s="206"/>
      <c r="P327" s="206"/>
      <c r="Q327" s="206"/>
      <c r="R327" s="206"/>
      <c r="S327" s="206"/>
      <c r="T327" s="206"/>
      <c r="U327" s="206"/>
      <c r="V327" s="206"/>
      <c r="W327" s="206"/>
      <c r="X327" s="206"/>
      <c r="Y327" s="206"/>
      <c r="Z327" s="206"/>
    </row>
    <row r="328" customFormat="false" ht="15" hidden="false" customHeight="false" outlineLevel="0" collapsed="false">
      <c r="A328" s="189" t="s">
        <v>1034</v>
      </c>
      <c r="B328" s="190" t="s">
        <v>1374</v>
      </c>
      <c r="C328" s="189" t="s">
        <v>1375</v>
      </c>
      <c r="D328" s="190" t="s">
        <v>65</v>
      </c>
      <c r="E328" s="191" t="n">
        <v>1</v>
      </c>
      <c r="F328" s="279" t="n">
        <v>13</v>
      </c>
      <c r="G328" s="279" t="n">
        <v>13</v>
      </c>
      <c r="H328" s="206"/>
      <c r="I328" s="206"/>
      <c r="J328" s="206"/>
      <c r="K328" s="206"/>
      <c r="L328" s="206"/>
      <c r="M328" s="206"/>
      <c r="N328" s="206"/>
      <c r="O328" s="206"/>
      <c r="P328" s="206"/>
      <c r="Q328" s="206"/>
      <c r="R328" s="206"/>
      <c r="S328" s="206"/>
      <c r="T328" s="206"/>
      <c r="U328" s="206"/>
      <c r="V328" s="206"/>
      <c r="W328" s="206"/>
      <c r="X328" s="206"/>
      <c r="Y328" s="206"/>
      <c r="Z328" s="206"/>
    </row>
    <row r="329" customFormat="false" ht="15" hidden="false" customHeight="false" outlineLevel="0" collapsed="false">
      <c r="A329" s="198" t="s">
        <v>1040</v>
      </c>
      <c r="B329" s="199" t="s">
        <v>1376</v>
      </c>
      <c r="C329" s="198" t="s">
        <v>1377</v>
      </c>
      <c r="D329" s="199" t="s">
        <v>65</v>
      </c>
      <c r="E329" s="200" t="n">
        <v>1</v>
      </c>
      <c r="F329" s="280" t="n">
        <v>10.82</v>
      </c>
      <c r="G329" s="280" t="n">
        <v>10.82</v>
      </c>
      <c r="H329" s="206"/>
      <c r="I329" s="206"/>
      <c r="J329" s="206"/>
      <c r="K329" s="206"/>
      <c r="L329" s="206"/>
      <c r="M329" s="206"/>
      <c r="N329" s="206"/>
      <c r="O329" s="206"/>
      <c r="P329" s="206"/>
      <c r="Q329" s="206"/>
      <c r="R329" s="206"/>
      <c r="S329" s="206"/>
      <c r="T329" s="206"/>
      <c r="U329" s="206"/>
      <c r="V329" s="206"/>
      <c r="W329" s="206"/>
      <c r="X329" s="206"/>
      <c r="Y329" s="206"/>
      <c r="Z329" s="206"/>
    </row>
    <row r="330" customFormat="false" ht="15" hidden="false" customHeight="false" outlineLevel="0" collapsed="false">
      <c r="A330" s="198" t="s">
        <v>1040</v>
      </c>
      <c r="B330" s="199" t="s">
        <v>1287</v>
      </c>
      <c r="C330" s="198" t="s">
        <v>1257</v>
      </c>
      <c r="D330" s="199" t="s">
        <v>25</v>
      </c>
      <c r="E330" s="200" t="n">
        <v>0.0629</v>
      </c>
      <c r="F330" s="280" t="n">
        <v>20.47</v>
      </c>
      <c r="G330" s="280" t="n">
        <v>1.28</v>
      </c>
      <c r="H330" s="206"/>
      <c r="I330" s="206"/>
      <c r="J330" s="206"/>
      <c r="K330" s="206"/>
      <c r="L330" s="206"/>
      <c r="M330" s="206"/>
      <c r="N330" s="206"/>
      <c r="O330" s="206"/>
      <c r="P330" s="206"/>
      <c r="Q330" s="206"/>
      <c r="R330" s="206"/>
      <c r="S330" s="206"/>
      <c r="T330" s="206"/>
      <c r="U330" s="206"/>
      <c r="V330" s="206"/>
      <c r="W330" s="206"/>
      <c r="X330" s="206"/>
      <c r="Y330" s="206"/>
      <c r="Z330" s="206"/>
    </row>
    <row r="331" customFormat="false" ht="15" hidden="false" customHeight="false" outlineLevel="0" collapsed="false">
      <c r="A331" s="198" t="s">
        <v>1040</v>
      </c>
      <c r="B331" s="199" t="s">
        <v>1288</v>
      </c>
      <c r="C331" s="198" t="s">
        <v>1255</v>
      </c>
      <c r="D331" s="199" t="s">
        <v>25</v>
      </c>
      <c r="E331" s="200" t="n">
        <v>0.0103</v>
      </c>
      <c r="F331" s="280" t="n">
        <v>15.77</v>
      </c>
      <c r="G331" s="280" t="n">
        <v>0.16</v>
      </c>
      <c r="H331" s="206"/>
      <c r="I331" s="206"/>
      <c r="J331" s="206"/>
      <c r="K331" s="206"/>
      <c r="L331" s="206"/>
      <c r="M331" s="206"/>
      <c r="N331" s="206"/>
      <c r="O331" s="206"/>
      <c r="P331" s="206"/>
      <c r="Q331" s="206"/>
      <c r="R331" s="206"/>
      <c r="S331" s="206"/>
      <c r="T331" s="206"/>
      <c r="U331" s="206"/>
      <c r="V331" s="206"/>
      <c r="W331" s="206"/>
      <c r="X331" s="206"/>
      <c r="Y331" s="206"/>
      <c r="Z331" s="206"/>
    </row>
    <row r="332" customFormat="false" ht="15" hidden="false" customHeight="false" outlineLevel="0" collapsed="false">
      <c r="A332" s="202" t="s">
        <v>1043</v>
      </c>
      <c r="B332" s="203" t="s">
        <v>1289</v>
      </c>
      <c r="C332" s="202" t="s">
        <v>1290</v>
      </c>
      <c r="D332" s="203" t="s">
        <v>65</v>
      </c>
      <c r="E332" s="204" t="n">
        <v>0.025</v>
      </c>
      <c r="F332" s="208" t="n">
        <v>26.9</v>
      </c>
      <c r="G332" s="208" t="n">
        <v>0.67</v>
      </c>
      <c r="H332" s="206"/>
      <c r="I332" s="206"/>
      <c r="J332" s="206"/>
      <c r="K332" s="206"/>
      <c r="L332" s="206"/>
      <c r="M332" s="206"/>
      <c r="N332" s="206"/>
      <c r="O332" s="206"/>
      <c r="P332" s="206"/>
      <c r="Q332" s="206"/>
      <c r="R332" s="206"/>
      <c r="S332" s="206"/>
      <c r="T332" s="206"/>
      <c r="U332" s="206"/>
      <c r="V332" s="206"/>
      <c r="W332" s="206"/>
      <c r="X332" s="206"/>
      <c r="Y332" s="206"/>
      <c r="Z332" s="206"/>
    </row>
    <row r="333" customFormat="false" ht="15" hidden="false" customHeight="false" outlineLevel="0" collapsed="false">
      <c r="A333" s="202" t="s">
        <v>1043</v>
      </c>
      <c r="B333" s="203" t="s">
        <v>1291</v>
      </c>
      <c r="C333" s="202" t="s">
        <v>1292</v>
      </c>
      <c r="D333" s="203" t="s">
        <v>7</v>
      </c>
      <c r="E333" s="204" t="n">
        <v>0.357</v>
      </c>
      <c r="F333" s="208" t="n">
        <v>0.2</v>
      </c>
      <c r="G333" s="208" t="n">
        <v>0.07</v>
      </c>
      <c r="H333" s="206"/>
      <c r="I333" s="206"/>
      <c r="J333" s="206"/>
      <c r="K333" s="206"/>
      <c r="L333" s="206"/>
      <c r="M333" s="206"/>
      <c r="N333" s="206"/>
      <c r="O333" s="206"/>
      <c r="P333" s="206"/>
      <c r="Q333" s="206"/>
      <c r="R333" s="206"/>
      <c r="S333" s="206"/>
      <c r="T333" s="206"/>
      <c r="U333" s="206"/>
      <c r="V333" s="206"/>
      <c r="W333" s="206"/>
      <c r="X333" s="206"/>
      <c r="Y333" s="206"/>
      <c r="Z333" s="206"/>
    </row>
    <row r="334" customFormat="false" ht="15" hidden="false" customHeight="false" outlineLevel="0" collapsed="false">
      <c r="A334" s="193"/>
      <c r="B334" s="194"/>
      <c r="C334" s="193"/>
      <c r="D334" s="193"/>
      <c r="E334" s="195"/>
      <c r="F334" s="193"/>
      <c r="G334" s="193"/>
      <c r="H334" s="206"/>
      <c r="I334" s="206"/>
      <c r="J334" s="206"/>
      <c r="K334" s="206"/>
      <c r="L334" s="206"/>
      <c r="M334" s="206"/>
      <c r="N334" s="206"/>
      <c r="O334" s="206"/>
      <c r="P334" s="206"/>
      <c r="Q334" s="206"/>
      <c r="R334" s="206"/>
      <c r="S334" s="206"/>
      <c r="T334" s="206"/>
      <c r="U334" s="206"/>
      <c r="V334" s="206"/>
      <c r="W334" s="206"/>
      <c r="X334" s="206"/>
      <c r="Y334" s="206"/>
      <c r="Z334" s="206"/>
    </row>
    <row r="335" customFormat="false" ht="15" hidden="false" customHeight="false" outlineLevel="0" collapsed="false">
      <c r="A335" s="183" t="s">
        <v>1396</v>
      </c>
      <c r="B335" s="184" t="s">
        <v>1028</v>
      </c>
      <c r="C335" s="183" t="s">
        <v>1029</v>
      </c>
      <c r="D335" s="184" t="s">
        <v>1030</v>
      </c>
      <c r="E335" s="185" t="s">
        <v>1031</v>
      </c>
      <c r="F335" s="209" t="s">
        <v>1032</v>
      </c>
      <c r="G335" s="209" t="s">
        <v>1033</v>
      </c>
      <c r="H335" s="206"/>
      <c r="I335" s="206"/>
      <c r="J335" s="206"/>
      <c r="K335" s="206"/>
      <c r="L335" s="206"/>
      <c r="M335" s="206"/>
      <c r="N335" s="206"/>
      <c r="O335" s="206"/>
      <c r="P335" s="206"/>
      <c r="Q335" s="206"/>
      <c r="R335" s="206"/>
      <c r="S335" s="206"/>
      <c r="T335" s="206"/>
      <c r="U335" s="206"/>
      <c r="V335" s="206"/>
      <c r="W335" s="206"/>
      <c r="X335" s="206"/>
      <c r="Y335" s="206"/>
      <c r="Z335" s="206"/>
    </row>
    <row r="336" customFormat="false" ht="15" hidden="false" customHeight="false" outlineLevel="0" collapsed="false">
      <c r="A336" s="189" t="s">
        <v>1034</v>
      </c>
      <c r="B336" s="190" t="s">
        <v>1379</v>
      </c>
      <c r="C336" s="189" t="s">
        <v>1380</v>
      </c>
      <c r="D336" s="190" t="s">
        <v>65</v>
      </c>
      <c r="E336" s="191" t="n">
        <v>1</v>
      </c>
      <c r="F336" s="279" t="n">
        <v>11.02</v>
      </c>
      <c r="G336" s="279" t="n">
        <v>11.02</v>
      </c>
      <c r="H336" s="206"/>
      <c r="I336" s="206"/>
      <c r="J336" s="206"/>
      <c r="K336" s="206"/>
      <c r="L336" s="206"/>
      <c r="M336" s="206"/>
      <c r="N336" s="206"/>
      <c r="O336" s="206"/>
      <c r="P336" s="206"/>
      <c r="Q336" s="206"/>
      <c r="R336" s="206"/>
      <c r="S336" s="206"/>
      <c r="T336" s="206"/>
      <c r="U336" s="206"/>
      <c r="V336" s="206"/>
      <c r="W336" s="206"/>
      <c r="X336" s="206"/>
      <c r="Y336" s="206"/>
      <c r="Z336" s="206"/>
    </row>
    <row r="337" customFormat="false" ht="15" hidden="false" customHeight="false" outlineLevel="0" collapsed="false">
      <c r="A337" s="198" t="s">
        <v>1040</v>
      </c>
      <c r="B337" s="199" t="s">
        <v>1381</v>
      </c>
      <c r="C337" s="198" t="s">
        <v>1382</v>
      </c>
      <c r="D337" s="199" t="s">
        <v>65</v>
      </c>
      <c r="E337" s="200" t="n">
        <v>1</v>
      </c>
      <c r="F337" s="280" t="n">
        <v>9.31</v>
      </c>
      <c r="G337" s="280" t="n">
        <v>9.31</v>
      </c>
      <c r="H337" s="206"/>
      <c r="I337" s="206"/>
      <c r="J337" s="206"/>
      <c r="K337" s="206"/>
      <c r="L337" s="206"/>
      <c r="M337" s="206"/>
      <c r="N337" s="206"/>
      <c r="O337" s="206"/>
      <c r="P337" s="206"/>
      <c r="Q337" s="206"/>
      <c r="R337" s="206"/>
      <c r="S337" s="206"/>
      <c r="T337" s="206"/>
      <c r="U337" s="206"/>
      <c r="V337" s="206"/>
      <c r="W337" s="206"/>
      <c r="X337" s="206"/>
      <c r="Y337" s="206"/>
      <c r="Z337" s="206"/>
    </row>
    <row r="338" customFormat="false" ht="15" hidden="false" customHeight="false" outlineLevel="0" collapsed="false">
      <c r="A338" s="198" t="s">
        <v>1040</v>
      </c>
      <c r="B338" s="199" t="s">
        <v>1288</v>
      </c>
      <c r="C338" s="198" t="s">
        <v>1255</v>
      </c>
      <c r="D338" s="199" t="s">
        <v>25</v>
      </c>
      <c r="E338" s="200" t="n">
        <v>0.0073</v>
      </c>
      <c r="F338" s="280" t="n">
        <v>15.77</v>
      </c>
      <c r="G338" s="280" t="n">
        <v>0.11</v>
      </c>
      <c r="H338" s="206"/>
      <c r="I338" s="206"/>
      <c r="J338" s="206"/>
      <c r="K338" s="206"/>
      <c r="L338" s="206"/>
      <c r="M338" s="206"/>
      <c r="N338" s="206"/>
      <c r="O338" s="206"/>
      <c r="P338" s="206"/>
      <c r="Q338" s="206"/>
      <c r="R338" s="206"/>
      <c r="S338" s="206"/>
      <c r="T338" s="206"/>
      <c r="U338" s="206"/>
      <c r="V338" s="206"/>
      <c r="W338" s="206"/>
      <c r="X338" s="206"/>
      <c r="Y338" s="206"/>
      <c r="Z338" s="206"/>
    </row>
    <row r="339" customFormat="false" ht="15" hidden="false" customHeight="false" outlineLevel="0" collapsed="false">
      <c r="A339" s="198" t="s">
        <v>1040</v>
      </c>
      <c r="B339" s="199" t="s">
        <v>1287</v>
      </c>
      <c r="C339" s="198" t="s">
        <v>1257</v>
      </c>
      <c r="D339" s="199" t="s">
        <v>25</v>
      </c>
      <c r="E339" s="200" t="n">
        <v>0.0446</v>
      </c>
      <c r="F339" s="280" t="n">
        <v>20.47</v>
      </c>
      <c r="G339" s="280" t="n">
        <v>0.91</v>
      </c>
      <c r="H339" s="206"/>
      <c r="I339" s="206"/>
      <c r="J339" s="206"/>
      <c r="K339" s="206"/>
      <c r="L339" s="206"/>
      <c r="M339" s="206"/>
      <c r="N339" s="206"/>
      <c r="O339" s="206"/>
      <c r="P339" s="206"/>
      <c r="Q339" s="206"/>
      <c r="R339" s="206"/>
      <c r="S339" s="206"/>
      <c r="T339" s="206"/>
      <c r="U339" s="206"/>
      <c r="V339" s="206"/>
      <c r="W339" s="206"/>
      <c r="X339" s="206"/>
      <c r="Y339" s="206"/>
      <c r="Z339" s="206"/>
    </row>
    <row r="340" customFormat="false" ht="15" hidden="false" customHeight="false" outlineLevel="0" collapsed="false">
      <c r="A340" s="202" t="s">
        <v>1043</v>
      </c>
      <c r="B340" s="203" t="s">
        <v>1289</v>
      </c>
      <c r="C340" s="202" t="s">
        <v>1290</v>
      </c>
      <c r="D340" s="203" t="s">
        <v>65</v>
      </c>
      <c r="E340" s="204" t="n">
        <v>0.025</v>
      </c>
      <c r="F340" s="208" t="n">
        <v>26.9</v>
      </c>
      <c r="G340" s="208" t="n">
        <v>0.67</v>
      </c>
      <c r="H340" s="206"/>
      <c r="I340" s="206"/>
      <c r="J340" s="206"/>
      <c r="K340" s="206"/>
      <c r="L340" s="206"/>
      <c r="M340" s="206"/>
      <c r="N340" s="206"/>
      <c r="O340" s="206"/>
      <c r="P340" s="206"/>
      <c r="Q340" s="206"/>
      <c r="R340" s="206"/>
      <c r="S340" s="206"/>
      <c r="T340" s="206"/>
      <c r="U340" s="206"/>
      <c r="V340" s="206"/>
      <c r="W340" s="206"/>
      <c r="X340" s="206"/>
      <c r="Y340" s="206"/>
      <c r="Z340" s="206"/>
    </row>
    <row r="341" customFormat="false" ht="15" hidden="false" customHeight="false" outlineLevel="0" collapsed="false">
      <c r="A341" s="202" t="s">
        <v>1043</v>
      </c>
      <c r="B341" s="203" t="s">
        <v>1291</v>
      </c>
      <c r="C341" s="202" t="s">
        <v>1292</v>
      </c>
      <c r="D341" s="203" t="s">
        <v>7</v>
      </c>
      <c r="E341" s="204" t="n">
        <v>0.147</v>
      </c>
      <c r="F341" s="208" t="n">
        <v>0.2</v>
      </c>
      <c r="G341" s="208" t="n">
        <v>0.02</v>
      </c>
      <c r="H341" s="206"/>
      <c r="I341" s="206"/>
      <c r="J341" s="206"/>
      <c r="K341" s="206"/>
      <c r="L341" s="206"/>
      <c r="M341" s="206"/>
      <c r="N341" s="206"/>
      <c r="O341" s="206"/>
      <c r="P341" s="206"/>
      <c r="Q341" s="206"/>
      <c r="R341" s="206"/>
      <c r="S341" s="206"/>
      <c r="T341" s="206"/>
      <c r="U341" s="206"/>
      <c r="V341" s="206"/>
      <c r="W341" s="206"/>
      <c r="X341" s="206"/>
      <c r="Y341" s="206"/>
      <c r="Z341" s="206"/>
    </row>
    <row r="342" customFormat="false" ht="15" hidden="false" customHeight="false" outlineLevel="0" collapsed="false">
      <c r="A342" s="193"/>
      <c r="B342" s="194"/>
      <c r="C342" s="193"/>
      <c r="D342" s="193"/>
      <c r="E342" s="195"/>
      <c r="F342" s="193"/>
      <c r="G342" s="193"/>
      <c r="H342" s="206"/>
      <c r="I342" s="206"/>
      <c r="J342" s="206"/>
      <c r="K342" s="206"/>
      <c r="L342" s="206"/>
      <c r="M342" s="206"/>
      <c r="N342" s="206"/>
      <c r="O342" s="206"/>
      <c r="P342" s="206"/>
      <c r="Q342" s="206"/>
      <c r="R342" s="206"/>
      <c r="S342" s="206"/>
      <c r="T342" s="206"/>
      <c r="U342" s="206"/>
      <c r="V342" s="206"/>
      <c r="W342" s="206"/>
      <c r="X342" s="206"/>
      <c r="Y342" s="206"/>
      <c r="Z342" s="206"/>
    </row>
    <row r="343" customFormat="false" ht="15" hidden="false" customHeight="false" outlineLevel="0" collapsed="false">
      <c r="A343" s="183" t="s">
        <v>1397</v>
      </c>
      <c r="B343" s="184" t="s">
        <v>1028</v>
      </c>
      <c r="C343" s="183" t="s">
        <v>1029</v>
      </c>
      <c r="D343" s="184" t="s">
        <v>1030</v>
      </c>
      <c r="E343" s="185" t="s">
        <v>1031</v>
      </c>
      <c r="F343" s="209" t="s">
        <v>1032</v>
      </c>
      <c r="G343" s="209" t="s">
        <v>1033</v>
      </c>
      <c r="H343" s="206"/>
      <c r="I343" s="206"/>
      <c r="J343" s="206"/>
      <c r="K343" s="206"/>
      <c r="L343" s="206"/>
      <c r="M343" s="206"/>
      <c r="N343" s="206"/>
      <c r="O343" s="206"/>
      <c r="P343" s="206"/>
      <c r="Q343" s="206"/>
      <c r="R343" s="206"/>
      <c r="S343" s="206"/>
      <c r="T343" s="206"/>
      <c r="U343" s="206"/>
      <c r="V343" s="206"/>
      <c r="W343" s="206"/>
      <c r="X343" s="206"/>
      <c r="Y343" s="206"/>
      <c r="Z343" s="206"/>
    </row>
    <row r="344" customFormat="false" ht="15" hidden="false" customHeight="false" outlineLevel="0" collapsed="false">
      <c r="A344" s="189" t="s">
        <v>1034</v>
      </c>
      <c r="B344" s="190" t="s">
        <v>1384</v>
      </c>
      <c r="C344" s="189" t="s">
        <v>1385</v>
      </c>
      <c r="D344" s="190" t="s">
        <v>65</v>
      </c>
      <c r="E344" s="191" t="n">
        <v>1</v>
      </c>
      <c r="F344" s="279" t="n">
        <v>10.58</v>
      </c>
      <c r="G344" s="279" t="n">
        <v>10.58</v>
      </c>
      <c r="H344" s="206"/>
      <c r="I344" s="206"/>
      <c r="J344" s="206"/>
      <c r="K344" s="206"/>
      <c r="L344" s="206"/>
      <c r="M344" s="206"/>
      <c r="N344" s="206"/>
      <c r="O344" s="206"/>
      <c r="P344" s="206"/>
      <c r="Q344" s="206"/>
      <c r="R344" s="206"/>
      <c r="S344" s="206"/>
      <c r="T344" s="206"/>
      <c r="U344" s="206"/>
      <c r="V344" s="206"/>
      <c r="W344" s="206"/>
      <c r="X344" s="206"/>
      <c r="Y344" s="206"/>
      <c r="Z344" s="206"/>
    </row>
    <row r="345" customFormat="false" ht="15" hidden="false" customHeight="false" outlineLevel="0" collapsed="false">
      <c r="A345" s="198" t="s">
        <v>1040</v>
      </c>
      <c r="B345" s="199" t="s">
        <v>1386</v>
      </c>
      <c r="C345" s="198" t="s">
        <v>1387</v>
      </c>
      <c r="D345" s="199" t="s">
        <v>65</v>
      </c>
      <c r="E345" s="200" t="n">
        <v>1</v>
      </c>
      <c r="F345" s="280" t="n">
        <v>9.26</v>
      </c>
      <c r="G345" s="280" t="n">
        <v>9.26</v>
      </c>
      <c r="H345" s="206"/>
      <c r="I345" s="206"/>
      <c r="J345" s="206"/>
      <c r="K345" s="206"/>
      <c r="L345" s="206"/>
      <c r="M345" s="206"/>
      <c r="N345" s="206"/>
      <c r="O345" s="206"/>
      <c r="P345" s="206"/>
      <c r="Q345" s="206"/>
      <c r="R345" s="206"/>
      <c r="S345" s="206"/>
      <c r="T345" s="206"/>
      <c r="U345" s="206"/>
      <c r="V345" s="206"/>
      <c r="W345" s="206"/>
      <c r="X345" s="206"/>
      <c r="Y345" s="206"/>
      <c r="Z345" s="206"/>
    </row>
    <row r="346" customFormat="false" ht="15" hidden="false" customHeight="false" outlineLevel="0" collapsed="false">
      <c r="A346" s="198" t="s">
        <v>1040</v>
      </c>
      <c r="B346" s="199" t="s">
        <v>1287</v>
      </c>
      <c r="C346" s="198" t="s">
        <v>1257</v>
      </c>
      <c r="D346" s="199" t="s">
        <v>25</v>
      </c>
      <c r="E346" s="200" t="n">
        <v>0.0285</v>
      </c>
      <c r="F346" s="280" t="n">
        <v>20.47</v>
      </c>
      <c r="G346" s="280" t="n">
        <v>0.58</v>
      </c>
      <c r="H346" s="206"/>
      <c r="I346" s="206"/>
      <c r="J346" s="206"/>
      <c r="K346" s="206"/>
      <c r="L346" s="206"/>
      <c r="M346" s="206"/>
      <c r="N346" s="206"/>
      <c r="O346" s="206"/>
      <c r="P346" s="206"/>
      <c r="Q346" s="206"/>
      <c r="R346" s="206"/>
      <c r="S346" s="206"/>
      <c r="T346" s="206"/>
      <c r="U346" s="206"/>
      <c r="V346" s="206"/>
      <c r="W346" s="206"/>
      <c r="X346" s="206"/>
      <c r="Y346" s="206"/>
      <c r="Z346" s="206"/>
    </row>
    <row r="347" customFormat="false" ht="15" hidden="false" customHeight="false" outlineLevel="0" collapsed="false">
      <c r="A347" s="198" t="s">
        <v>1040</v>
      </c>
      <c r="B347" s="199" t="s">
        <v>1288</v>
      </c>
      <c r="C347" s="198" t="s">
        <v>1255</v>
      </c>
      <c r="D347" s="199" t="s">
        <v>25</v>
      </c>
      <c r="E347" s="200" t="n">
        <v>0.0047</v>
      </c>
      <c r="F347" s="280" t="n">
        <v>15.77</v>
      </c>
      <c r="G347" s="280" t="n">
        <v>0.07</v>
      </c>
      <c r="H347" s="206"/>
      <c r="I347" s="206"/>
      <c r="J347" s="206"/>
      <c r="K347" s="206"/>
      <c r="L347" s="206"/>
      <c r="M347" s="206"/>
      <c r="N347" s="206"/>
      <c r="O347" s="206"/>
      <c r="P347" s="206"/>
      <c r="Q347" s="206"/>
      <c r="R347" s="206"/>
      <c r="S347" s="206"/>
      <c r="T347" s="206"/>
      <c r="U347" s="206"/>
      <c r="V347" s="206"/>
      <c r="W347" s="206"/>
      <c r="X347" s="206"/>
      <c r="Y347" s="206"/>
      <c r="Z347" s="206"/>
    </row>
    <row r="348" customFormat="false" ht="15" hidden="false" customHeight="false" outlineLevel="0" collapsed="false">
      <c r="A348" s="202" t="s">
        <v>1043</v>
      </c>
      <c r="B348" s="203" t="s">
        <v>1289</v>
      </c>
      <c r="C348" s="202" t="s">
        <v>1290</v>
      </c>
      <c r="D348" s="203" t="s">
        <v>65</v>
      </c>
      <c r="E348" s="204" t="n">
        <v>0.025</v>
      </c>
      <c r="F348" s="208" t="n">
        <v>26.9</v>
      </c>
      <c r="G348" s="208" t="n">
        <v>0.67</v>
      </c>
      <c r="H348" s="206"/>
      <c r="I348" s="206"/>
      <c r="J348" s="206"/>
      <c r="K348" s="206"/>
      <c r="L348" s="206"/>
      <c r="M348" s="206"/>
      <c r="N348" s="206"/>
      <c r="O348" s="206"/>
      <c r="P348" s="206"/>
      <c r="Q348" s="206"/>
      <c r="R348" s="206"/>
      <c r="S348" s="206"/>
      <c r="T348" s="206"/>
      <c r="U348" s="206"/>
      <c r="V348" s="206"/>
      <c r="W348" s="206"/>
      <c r="X348" s="206"/>
      <c r="Y348" s="206"/>
      <c r="Z348" s="206"/>
    </row>
    <row r="349" customFormat="false" ht="15" hidden="false" customHeight="false" outlineLevel="0" collapsed="false">
      <c r="A349" s="193"/>
      <c r="B349" s="194"/>
      <c r="C349" s="193"/>
      <c r="D349" s="193"/>
      <c r="E349" s="195"/>
      <c r="F349" s="193"/>
      <c r="G349" s="193"/>
      <c r="H349" s="206"/>
      <c r="I349" s="206"/>
      <c r="J349" s="206"/>
      <c r="K349" s="206"/>
      <c r="L349" s="206"/>
      <c r="M349" s="206"/>
      <c r="N349" s="206"/>
      <c r="O349" s="206"/>
      <c r="P349" s="206"/>
      <c r="Q349" s="206"/>
      <c r="R349" s="206"/>
      <c r="S349" s="206"/>
      <c r="T349" s="206"/>
      <c r="U349" s="206"/>
      <c r="V349" s="206"/>
      <c r="W349" s="206"/>
      <c r="X349" s="206"/>
      <c r="Y349" s="206"/>
      <c r="Z349" s="206"/>
    </row>
    <row r="350" customFormat="false" ht="15" hidden="false" customHeight="false" outlineLevel="0" collapsed="false">
      <c r="A350" s="183" t="s">
        <v>1398</v>
      </c>
      <c r="B350" s="184" t="s">
        <v>1028</v>
      </c>
      <c r="C350" s="183" t="s">
        <v>1029</v>
      </c>
      <c r="D350" s="184" t="s">
        <v>1030</v>
      </c>
      <c r="E350" s="185" t="s">
        <v>1031</v>
      </c>
      <c r="F350" s="209" t="s">
        <v>1032</v>
      </c>
      <c r="G350" s="209" t="s">
        <v>1033</v>
      </c>
      <c r="H350" s="206"/>
      <c r="I350" s="206"/>
      <c r="J350" s="206"/>
      <c r="K350" s="206"/>
      <c r="L350" s="206"/>
      <c r="M350" s="206"/>
      <c r="N350" s="206"/>
      <c r="O350" s="206"/>
      <c r="P350" s="206"/>
      <c r="Q350" s="206"/>
      <c r="R350" s="206"/>
      <c r="S350" s="206"/>
      <c r="T350" s="206"/>
      <c r="U350" s="206"/>
      <c r="V350" s="206"/>
      <c r="W350" s="206"/>
      <c r="X350" s="206"/>
      <c r="Y350" s="206"/>
      <c r="Z350" s="206"/>
    </row>
    <row r="351" customFormat="false" ht="15" hidden="false" customHeight="false" outlineLevel="0" collapsed="false">
      <c r="A351" s="189" t="s">
        <v>1034</v>
      </c>
      <c r="B351" s="190" t="s">
        <v>1324</v>
      </c>
      <c r="C351" s="189" t="s">
        <v>1325</v>
      </c>
      <c r="D351" s="190" t="s">
        <v>1100</v>
      </c>
      <c r="E351" s="191" t="n">
        <v>1</v>
      </c>
      <c r="F351" s="279" t="n">
        <v>44.92</v>
      </c>
      <c r="G351" s="279" t="n">
        <v>44.92</v>
      </c>
      <c r="H351" s="206"/>
      <c r="I351" s="206"/>
      <c r="J351" s="206"/>
      <c r="K351" s="206"/>
      <c r="L351" s="206"/>
      <c r="M351" s="206"/>
      <c r="N351" s="206"/>
      <c r="O351" s="206"/>
      <c r="P351" s="206"/>
      <c r="Q351" s="206"/>
      <c r="R351" s="206"/>
      <c r="S351" s="206"/>
      <c r="T351" s="206"/>
      <c r="U351" s="206"/>
      <c r="V351" s="206"/>
      <c r="W351" s="206"/>
      <c r="X351" s="206"/>
      <c r="Y351" s="206"/>
      <c r="Z351" s="206"/>
    </row>
    <row r="352" customFormat="false" ht="15" hidden="false" customHeight="false" outlineLevel="0" collapsed="false">
      <c r="A352" s="202" t="s">
        <v>1043</v>
      </c>
      <c r="B352" s="203" t="s">
        <v>1326</v>
      </c>
      <c r="C352" s="202" t="s">
        <v>1327</v>
      </c>
      <c r="D352" s="203" t="s">
        <v>1100</v>
      </c>
      <c r="E352" s="204" t="n">
        <v>0.536</v>
      </c>
      <c r="F352" s="208" t="n">
        <v>41.32</v>
      </c>
      <c r="G352" s="208" t="n">
        <v>22.14</v>
      </c>
      <c r="H352" s="206"/>
      <c r="I352" s="206"/>
      <c r="J352" s="206"/>
      <c r="K352" s="206"/>
      <c r="L352" s="206"/>
      <c r="M352" s="206"/>
      <c r="N352" s="206"/>
      <c r="O352" s="206"/>
      <c r="P352" s="206"/>
      <c r="Q352" s="206"/>
      <c r="R352" s="206"/>
      <c r="S352" s="206"/>
      <c r="T352" s="206"/>
      <c r="U352" s="206"/>
      <c r="V352" s="206"/>
      <c r="W352" s="206"/>
      <c r="X352" s="206"/>
      <c r="Y352" s="206"/>
      <c r="Z352" s="206"/>
    </row>
    <row r="353" customFormat="false" ht="15" hidden="false" customHeight="false" outlineLevel="0" collapsed="false">
      <c r="A353" s="202" t="s">
        <v>1043</v>
      </c>
      <c r="B353" s="203" t="s">
        <v>1328</v>
      </c>
      <c r="C353" s="202" t="s">
        <v>1329</v>
      </c>
      <c r="D353" s="203" t="s">
        <v>1100</v>
      </c>
      <c r="E353" s="204" t="n">
        <v>0.128</v>
      </c>
      <c r="F353" s="208" t="n">
        <v>51.44</v>
      </c>
      <c r="G353" s="208" t="n">
        <v>6.58</v>
      </c>
      <c r="H353" s="206"/>
      <c r="I353" s="206"/>
      <c r="J353" s="206"/>
      <c r="K353" s="206"/>
      <c r="L353" s="206"/>
      <c r="M353" s="206"/>
      <c r="N353" s="206"/>
      <c r="O353" s="206"/>
      <c r="P353" s="206"/>
      <c r="Q353" s="206"/>
      <c r="R353" s="206"/>
      <c r="S353" s="206"/>
      <c r="T353" s="206"/>
      <c r="U353" s="206"/>
      <c r="V353" s="206"/>
      <c r="W353" s="206"/>
      <c r="X353" s="206"/>
      <c r="Y353" s="206"/>
      <c r="Z353" s="206"/>
    </row>
    <row r="354" customFormat="false" ht="15" hidden="false" customHeight="false" outlineLevel="0" collapsed="false">
      <c r="A354" s="202" t="s">
        <v>1043</v>
      </c>
      <c r="B354" s="203" t="s">
        <v>1330</v>
      </c>
      <c r="C354" s="202" t="s">
        <v>1331</v>
      </c>
      <c r="D354" s="203" t="s">
        <v>1100</v>
      </c>
      <c r="E354" s="204" t="n">
        <v>0.336</v>
      </c>
      <c r="F354" s="208" t="n">
        <v>48.22</v>
      </c>
      <c r="G354" s="208" t="n">
        <v>16.2</v>
      </c>
      <c r="H354" s="206"/>
      <c r="I354" s="206"/>
      <c r="J354" s="206"/>
      <c r="K354" s="206"/>
      <c r="L354" s="206"/>
      <c r="M354" s="206"/>
      <c r="N354" s="206"/>
      <c r="O354" s="206"/>
      <c r="P354" s="206"/>
      <c r="Q354" s="206"/>
      <c r="R354" s="206"/>
      <c r="S354" s="206"/>
      <c r="T354" s="206"/>
      <c r="U354" s="206"/>
      <c r="V354" s="206"/>
      <c r="W354" s="206"/>
      <c r="X354" s="206"/>
      <c r="Y354" s="206"/>
      <c r="Z354" s="206"/>
    </row>
    <row r="355" customFormat="false" ht="15" hidden="false" customHeight="false" outlineLevel="0" collapsed="false">
      <c r="A355" s="193"/>
      <c r="B355" s="194"/>
      <c r="C355" s="193"/>
      <c r="D355" s="193"/>
      <c r="E355" s="195"/>
      <c r="F355" s="193"/>
      <c r="G355" s="193"/>
      <c r="H355" s="206"/>
      <c r="I355" s="206"/>
      <c r="J355" s="206"/>
      <c r="K355" s="206"/>
      <c r="L355" s="206"/>
      <c r="M355" s="206"/>
      <c r="N355" s="206"/>
      <c r="O355" s="206"/>
      <c r="P355" s="206"/>
      <c r="Q355" s="206"/>
      <c r="R355" s="206"/>
      <c r="S355" s="206"/>
      <c r="T355" s="206"/>
      <c r="U355" s="206"/>
      <c r="V355" s="206"/>
      <c r="W355" s="206"/>
      <c r="X355" s="206"/>
      <c r="Y355" s="206"/>
      <c r="Z355" s="206"/>
    </row>
    <row r="356" customFormat="false" ht="15" hidden="false" customHeight="false" outlineLevel="0" collapsed="false">
      <c r="A356" s="183" t="s">
        <v>1399</v>
      </c>
      <c r="B356" s="184" t="s">
        <v>1028</v>
      </c>
      <c r="C356" s="183" t="s">
        <v>1029</v>
      </c>
      <c r="D356" s="184" t="s">
        <v>1030</v>
      </c>
      <c r="E356" s="185" t="s">
        <v>1031</v>
      </c>
      <c r="F356" s="209" t="s">
        <v>1032</v>
      </c>
      <c r="G356" s="209" t="s">
        <v>1033</v>
      </c>
      <c r="H356" s="206"/>
      <c r="I356" s="206"/>
      <c r="J356" s="206"/>
      <c r="K356" s="206"/>
      <c r="L356" s="206"/>
      <c r="M356" s="206"/>
      <c r="N356" s="206"/>
      <c r="O356" s="206"/>
      <c r="P356" s="206"/>
      <c r="Q356" s="206"/>
      <c r="R356" s="206"/>
      <c r="S356" s="206"/>
      <c r="T356" s="206"/>
      <c r="U356" s="206"/>
      <c r="V356" s="206"/>
      <c r="W356" s="206"/>
      <c r="X356" s="206"/>
      <c r="Y356" s="206"/>
      <c r="Z356" s="206"/>
    </row>
    <row r="357" customFormat="false" ht="15" hidden="false" customHeight="false" outlineLevel="0" collapsed="false">
      <c r="A357" s="189" t="s">
        <v>1034</v>
      </c>
      <c r="B357" s="190" t="s">
        <v>1360</v>
      </c>
      <c r="C357" s="189" t="s">
        <v>1361</v>
      </c>
      <c r="D357" s="190" t="s">
        <v>108</v>
      </c>
      <c r="E357" s="191" t="n">
        <v>1</v>
      </c>
      <c r="F357" s="279" t="n">
        <v>10.34</v>
      </c>
      <c r="G357" s="279" t="n">
        <v>10.34</v>
      </c>
      <c r="H357" s="206"/>
      <c r="I357" s="206"/>
      <c r="J357" s="206"/>
      <c r="K357" s="206"/>
      <c r="L357" s="206"/>
      <c r="M357" s="206"/>
      <c r="N357" s="206"/>
      <c r="O357" s="206"/>
      <c r="P357" s="206"/>
      <c r="Q357" s="206"/>
      <c r="R357" s="206"/>
      <c r="S357" s="206"/>
      <c r="T357" s="206"/>
      <c r="U357" s="206"/>
      <c r="V357" s="206"/>
      <c r="W357" s="206"/>
      <c r="X357" s="206"/>
      <c r="Y357" s="206"/>
      <c r="Z357" s="206"/>
    </row>
    <row r="358" customFormat="false" ht="15" hidden="false" customHeight="false" outlineLevel="0" collapsed="false">
      <c r="A358" s="202" t="s">
        <v>1043</v>
      </c>
      <c r="B358" s="203" t="s">
        <v>1362</v>
      </c>
      <c r="C358" s="202" t="s">
        <v>1363</v>
      </c>
      <c r="D358" s="203" t="s">
        <v>1100</v>
      </c>
      <c r="E358" s="204" t="n">
        <v>0.8875</v>
      </c>
      <c r="F358" s="208" t="n">
        <v>6.28</v>
      </c>
      <c r="G358" s="208" t="n">
        <v>5.57</v>
      </c>
      <c r="H358" s="206"/>
      <c r="I358" s="206"/>
      <c r="J358" s="206"/>
      <c r="K358" s="206"/>
      <c r="L358" s="206"/>
      <c r="M358" s="206"/>
      <c r="N358" s="206"/>
      <c r="O358" s="206"/>
      <c r="P358" s="206"/>
      <c r="Q358" s="206"/>
      <c r="R358" s="206"/>
      <c r="S358" s="206"/>
      <c r="T358" s="206"/>
      <c r="U358" s="206"/>
      <c r="V358" s="206"/>
      <c r="W358" s="206"/>
      <c r="X358" s="206"/>
      <c r="Y358" s="206"/>
      <c r="Z358" s="206"/>
    </row>
    <row r="359" customFormat="false" ht="15" hidden="false" customHeight="false" outlineLevel="0" collapsed="false">
      <c r="A359" s="202" t="s">
        <v>1043</v>
      </c>
      <c r="B359" s="203" t="s">
        <v>1364</v>
      </c>
      <c r="C359" s="202" t="s">
        <v>1365</v>
      </c>
      <c r="D359" s="203" t="s">
        <v>1100</v>
      </c>
      <c r="E359" s="204" t="n">
        <v>0.1125</v>
      </c>
      <c r="F359" s="208" t="n">
        <v>8.63</v>
      </c>
      <c r="G359" s="208" t="n">
        <v>0.97</v>
      </c>
      <c r="H359" s="206"/>
      <c r="I359" s="206"/>
      <c r="J359" s="206"/>
      <c r="K359" s="206"/>
      <c r="L359" s="206"/>
      <c r="M359" s="206"/>
      <c r="N359" s="206"/>
      <c r="O359" s="206"/>
      <c r="P359" s="206"/>
      <c r="Q359" s="206"/>
      <c r="R359" s="206"/>
      <c r="S359" s="206"/>
      <c r="T359" s="206"/>
      <c r="U359" s="206"/>
      <c r="V359" s="206"/>
      <c r="W359" s="206"/>
      <c r="X359" s="206"/>
      <c r="Y359" s="206"/>
      <c r="Z359" s="206"/>
    </row>
    <row r="360" customFormat="false" ht="15" hidden="false" customHeight="false" outlineLevel="0" collapsed="false">
      <c r="A360" s="202" t="s">
        <v>1043</v>
      </c>
      <c r="B360" s="203" t="s">
        <v>1366</v>
      </c>
      <c r="C360" s="202" t="s">
        <v>1367</v>
      </c>
      <c r="D360" s="203" t="s">
        <v>1100</v>
      </c>
      <c r="E360" s="204" t="n">
        <v>1</v>
      </c>
      <c r="F360" s="208" t="n">
        <v>3.8</v>
      </c>
      <c r="G360" s="208" t="n">
        <v>3.8</v>
      </c>
      <c r="H360" s="206"/>
      <c r="I360" s="206"/>
      <c r="J360" s="206"/>
      <c r="K360" s="206"/>
      <c r="L360" s="206"/>
      <c r="M360" s="206"/>
      <c r="N360" s="206"/>
      <c r="O360" s="206"/>
      <c r="P360" s="206"/>
      <c r="Q360" s="206"/>
      <c r="R360" s="206"/>
      <c r="S360" s="206"/>
      <c r="T360" s="206"/>
      <c r="U360" s="206"/>
      <c r="V360" s="206"/>
      <c r="W360" s="206"/>
      <c r="X360" s="206"/>
      <c r="Y360" s="206"/>
      <c r="Z360" s="206"/>
    </row>
    <row r="361" customFormat="false" ht="15" hidden="false" customHeight="false" outlineLevel="0" collapsed="false">
      <c r="A361" s="193"/>
      <c r="B361" s="194"/>
      <c r="C361" s="193"/>
      <c r="D361" s="193"/>
      <c r="E361" s="195"/>
      <c r="F361" s="193"/>
      <c r="G361" s="193"/>
      <c r="H361" s="206"/>
      <c r="I361" s="206"/>
      <c r="J361" s="206"/>
      <c r="K361" s="206"/>
      <c r="L361" s="206"/>
      <c r="M361" s="206"/>
      <c r="N361" s="206"/>
      <c r="O361" s="206"/>
      <c r="P361" s="206"/>
      <c r="Q361" s="206"/>
      <c r="R361" s="206"/>
      <c r="S361" s="206"/>
      <c r="T361" s="206"/>
      <c r="U361" s="206"/>
      <c r="V361" s="206"/>
      <c r="W361" s="206"/>
      <c r="X361" s="206"/>
      <c r="Y361" s="206"/>
      <c r="Z361" s="206"/>
    </row>
    <row r="362" customFormat="false" ht="15" hidden="false" customHeight="false" outlineLevel="0" collapsed="false">
      <c r="A362" s="183" t="s">
        <v>1400</v>
      </c>
      <c r="B362" s="184" t="s">
        <v>1028</v>
      </c>
      <c r="C362" s="183" t="s">
        <v>1029</v>
      </c>
      <c r="D362" s="184" t="s">
        <v>1030</v>
      </c>
      <c r="E362" s="185" t="s">
        <v>1031</v>
      </c>
      <c r="F362" s="209" t="s">
        <v>1032</v>
      </c>
      <c r="G362" s="209" t="s">
        <v>1033</v>
      </c>
      <c r="H362" s="206"/>
      <c r="I362" s="206"/>
      <c r="J362" s="206"/>
      <c r="K362" s="206"/>
      <c r="L362" s="206"/>
      <c r="M362" s="206"/>
      <c r="N362" s="206"/>
      <c r="O362" s="206"/>
      <c r="P362" s="206"/>
      <c r="Q362" s="206"/>
      <c r="R362" s="206"/>
      <c r="S362" s="206"/>
      <c r="T362" s="206"/>
      <c r="U362" s="206"/>
      <c r="V362" s="206"/>
      <c r="W362" s="206"/>
      <c r="X362" s="206"/>
      <c r="Y362" s="206"/>
      <c r="Z362" s="206"/>
    </row>
    <row r="363" customFormat="false" ht="15" hidden="false" customHeight="false" outlineLevel="0" collapsed="false">
      <c r="A363" s="189" t="s">
        <v>1034</v>
      </c>
      <c r="B363" s="190" t="s">
        <v>1333</v>
      </c>
      <c r="C363" s="189" t="s">
        <v>1334</v>
      </c>
      <c r="D363" s="190" t="s">
        <v>1147</v>
      </c>
      <c r="E363" s="191" t="n">
        <v>1</v>
      </c>
      <c r="F363" s="279" t="n">
        <v>484.08</v>
      </c>
      <c r="G363" s="279" t="n">
        <v>484.08</v>
      </c>
      <c r="H363" s="206"/>
      <c r="I363" s="206"/>
      <c r="J363" s="206"/>
      <c r="K363" s="206"/>
      <c r="L363" s="206"/>
      <c r="M363" s="206"/>
      <c r="N363" s="206"/>
      <c r="O363" s="206"/>
      <c r="P363" s="206"/>
      <c r="Q363" s="206"/>
      <c r="R363" s="206"/>
      <c r="S363" s="206"/>
      <c r="T363" s="206"/>
      <c r="U363" s="206"/>
      <c r="V363" s="206"/>
      <c r="W363" s="206"/>
      <c r="X363" s="206"/>
      <c r="Y363" s="206"/>
      <c r="Z363" s="206"/>
    </row>
    <row r="364" customFormat="false" ht="15" hidden="false" customHeight="false" outlineLevel="0" collapsed="false">
      <c r="A364" s="198" t="s">
        <v>1040</v>
      </c>
      <c r="B364" s="199" t="s">
        <v>1335</v>
      </c>
      <c r="C364" s="198" t="s">
        <v>1336</v>
      </c>
      <c r="D364" s="199" t="s">
        <v>1147</v>
      </c>
      <c r="E364" s="200" t="n">
        <v>1</v>
      </c>
      <c r="F364" s="280" t="n">
        <v>11.06</v>
      </c>
      <c r="G364" s="280" t="n">
        <v>11.06</v>
      </c>
      <c r="H364" s="206"/>
      <c r="I364" s="206"/>
      <c r="J364" s="206"/>
      <c r="K364" s="206"/>
      <c r="L364" s="206"/>
      <c r="M364" s="206"/>
      <c r="N364" s="206"/>
      <c r="O364" s="206"/>
      <c r="P364" s="206"/>
      <c r="Q364" s="206"/>
      <c r="R364" s="206"/>
      <c r="S364" s="206"/>
      <c r="T364" s="206"/>
      <c r="U364" s="206"/>
      <c r="V364" s="206"/>
      <c r="W364" s="206"/>
      <c r="X364" s="206"/>
      <c r="Y364" s="206"/>
      <c r="Z364" s="206"/>
    </row>
    <row r="365" customFormat="false" ht="15" hidden="false" customHeight="false" outlineLevel="0" collapsed="false">
      <c r="A365" s="202" t="s">
        <v>1043</v>
      </c>
      <c r="B365" s="203" t="s">
        <v>1337</v>
      </c>
      <c r="C365" s="202" t="s">
        <v>1338</v>
      </c>
      <c r="D365" s="203" t="s">
        <v>1147</v>
      </c>
      <c r="E365" s="204" t="n">
        <v>1.05</v>
      </c>
      <c r="F365" s="208" t="n">
        <v>413.17</v>
      </c>
      <c r="G365" s="208" t="n">
        <v>433.82</v>
      </c>
      <c r="H365" s="206"/>
      <c r="I365" s="206"/>
      <c r="J365" s="206"/>
      <c r="K365" s="206"/>
      <c r="L365" s="206"/>
      <c r="M365" s="206"/>
      <c r="N365" s="206"/>
      <c r="O365" s="206"/>
      <c r="P365" s="206"/>
      <c r="Q365" s="206"/>
      <c r="R365" s="206"/>
      <c r="S365" s="206"/>
      <c r="T365" s="206"/>
      <c r="U365" s="206"/>
      <c r="V365" s="206"/>
      <c r="W365" s="206"/>
      <c r="X365" s="206"/>
      <c r="Y365" s="206"/>
      <c r="Z365" s="206"/>
    </row>
    <row r="366" customFormat="false" ht="15" hidden="false" customHeight="false" outlineLevel="0" collapsed="false">
      <c r="A366" s="202" t="s">
        <v>1043</v>
      </c>
      <c r="B366" s="203" t="s">
        <v>1339</v>
      </c>
      <c r="C366" s="202" t="s">
        <v>1340</v>
      </c>
      <c r="D366" s="203" t="s">
        <v>1147</v>
      </c>
      <c r="E366" s="204" t="n">
        <v>1</v>
      </c>
      <c r="F366" s="208" t="n">
        <v>39.2</v>
      </c>
      <c r="G366" s="208" t="n">
        <v>39.2</v>
      </c>
      <c r="H366" s="206"/>
      <c r="I366" s="206"/>
      <c r="J366" s="206"/>
      <c r="K366" s="206"/>
      <c r="L366" s="206"/>
      <c r="M366" s="206"/>
      <c r="N366" s="206"/>
      <c r="O366" s="206"/>
      <c r="P366" s="206"/>
      <c r="Q366" s="206"/>
      <c r="R366" s="206"/>
      <c r="S366" s="206"/>
      <c r="T366" s="206"/>
      <c r="U366" s="206"/>
      <c r="V366" s="206"/>
      <c r="W366" s="206"/>
      <c r="X366" s="206"/>
      <c r="Y366" s="206"/>
      <c r="Z366" s="206"/>
    </row>
    <row r="367" customFormat="false" ht="15" hidden="false" customHeight="false" outlineLevel="0" collapsed="false">
      <c r="A367" s="193"/>
      <c r="B367" s="194"/>
      <c r="C367" s="193"/>
      <c r="D367" s="193"/>
      <c r="E367" s="195"/>
      <c r="F367" s="193"/>
      <c r="G367" s="193"/>
      <c r="H367" s="206"/>
      <c r="I367" s="206"/>
      <c r="J367" s="206"/>
      <c r="K367" s="206"/>
      <c r="L367" s="206"/>
      <c r="M367" s="206"/>
      <c r="N367" s="206"/>
      <c r="O367" s="206"/>
      <c r="P367" s="206"/>
      <c r="Q367" s="206"/>
      <c r="R367" s="206"/>
      <c r="S367" s="206"/>
      <c r="T367" s="206"/>
      <c r="U367" s="206"/>
      <c r="V367" s="206"/>
      <c r="W367" s="206"/>
      <c r="X367" s="206"/>
      <c r="Y367" s="206"/>
      <c r="Z367" s="206"/>
    </row>
    <row r="368" customFormat="false" ht="15" hidden="false" customHeight="false" outlineLevel="0" collapsed="false">
      <c r="A368" s="183" t="s">
        <v>1401</v>
      </c>
      <c r="B368" s="184" t="s">
        <v>1028</v>
      </c>
      <c r="C368" s="183" t="s">
        <v>1029</v>
      </c>
      <c r="D368" s="184" t="s">
        <v>1030</v>
      </c>
      <c r="E368" s="185" t="s">
        <v>1031</v>
      </c>
      <c r="F368" s="209" t="s">
        <v>1032</v>
      </c>
      <c r="G368" s="209" t="s">
        <v>1033</v>
      </c>
      <c r="H368" s="206"/>
      <c r="I368" s="206"/>
      <c r="J368" s="206"/>
      <c r="K368" s="206"/>
      <c r="L368" s="206"/>
      <c r="M368" s="206"/>
      <c r="N368" s="206"/>
      <c r="O368" s="206"/>
      <c r="P368" s="206"/>
      <c r="Q368" s="206"/>
      <c r="R368" s="206"/>
      <c r="S368" s="206"/>
      <c r="T368" s="206"/>
      <c r="U368" s="206"/>
      <c r="V368" s="206"/>
      <c r="W368" s="206"/>
      <c r="X368" s="206"/>
      <c r="Y368" s="206"/>
      <c r="Z368" s="206"/>
    </row>
    <row r="369" customFormat="false" ht="15" hidden="false" customHeight="false" outlineLevel="0" collapsed="false">
      <c r="A369" s="189" t="s">
        <v>1034</v>
      </c>
      <c r="B369" s="190" t="s">
        <v>1402</v>
      </c>
      <c r="C369" s="189" t="s">
        <v>1403</v>
      </c>
      <c r="D369" s="190" t="s">
        <v>1100</v>
      </c>
      <c r="E369" s="191" t="n">
        <v>1</v>
      </c>
      <c r="F369" s="279" t="n">
        <v>85.07</v>
      </c>
      <c r="G369" s="279" t="n">
        <v>85.07</v>
      </c>
      <c r="H369" s="206"/>
      <c r="I369" s="206"/>
      <c r="J369" s="206"/>
      <c r="K369" s="206"/>
      <c r="L369" s="206"/>
      <c r="M369" s="206"/>
      <c r="N369" s="206"/>
      <c r="O369" s="206"/>
      <c r="P369" s="206"/>
      <c r="Q369" s="206"/>
      <c r="R369" s="206"/>
      <c r="S369" s="206"/>
      <c r="T369" s="206"/>
      <c r="U369" s="206"/>
      <c r="V369" s="206"/>
      <c r="W369" s="206"/>
      <c r="X369" s="206"/>
      <c r="Y369" s="206"/>
      <c r="Z369" s="206"/>
    </row>
    <row r="370" customFormat="false" ht="15" hidden="false" customHeight="false" outlineLevel="0" collapsed="false">
      <c r="A370" s="198" t="s">
        <v>1040</v>
      </c>
      <c r="B370" s="199" t="s">
        <v>1404</v>
      </c>
      <c r="C370" s="198" t="s">
        <v>1405</v>
      </c>
      <c r="D370" s="199" t="s">
        <v>25</v>
      </c>
      <c r="E370" s="200" t="n">
        <v>0.192</v>
      </c>
      <c r="F370" s="280" t="n">
        <v>18.01</v>
      </c>
      <c r="G370" s="280" t="n">
        <v>3.45</v>
      </c>
      <c r="H370" s="206"/>
      <c r="I370" s="206"/>
      <c r="J370" s="206"/>
      <c r="K370" s="206"/>
      <c r="L370" s="206"/>
      <c r="M370" s="206"/>
      <c r="N370" s="206"/>
      <c r="O370" s="206"/>
      <c r="P370" s="206"/>
      <c r="Q370" s="206"/>
      <c r="R370" s="206"/>
      <c r="S370" s="206"/>
      <c r="T370" s="206"/>
      <c r="U370" s="206"/>
      <c r="V370" s="206"/>
      <c r="W370" s="206"/>
      <c r="X370" s="206"/>
      <c r="Y370" s="206"/>
      <c r="Z370" s="206"/>
    </row>
    <row r="371" customFormat="false" ht="15" hidden="false" customHeight="false" outlineLevel="0" collapsed="false">
      <c r="A371" s="198" t="s">
        <v>1040</v>
      </c>
      <c r="B371" s="199" t="s">
        <v>1406</v>
      </c>
      <c r="C371" s="198" t="s">
        <v>1407</v>
      </c>
      <c r="D371" s="199" t="s">
        <v>25</v>
      </c>
      <c r="E371" s="200" t="n">
        <v>0.948</v>
      </c>
      <c r="F371" s="280" t="n">
        <v>20.59</v>
      </c>
      <c r="G371" s="280" t="n">
        <v>19.51</v>
      </c>
      <c r="H371" s="206"/>
      <c r="I371" s="206"/>
      <c r="J371" s="206"/>
      <c r="K371" s="206"/>
      <c r="L371" s="206"/>
      <c r="M371" s="206"/>
      <c r="N371" s="206"/>
      <c r="O371" s="206"/>
      <c r="P371" s="206"/>
      <c r="Q371" s="206"/>
      <c r="R371" s="206"/>
      <c r="S371" s="206"/>
      <c r="T371" s="206"/>
      <c r="U371" s="206"/>
      <c r="V371" s="206"/>
      <c r="W371" s="206"/>
      <c r="X371" s="206"/>
      <c r="Y371" s="206"/>
      <c r="Z371" s="206"/>
    </row>
    <row r="372" customFormat="false" ht="15" hidden="false" customHeight="false" outlineLevel="0" collapsed="false">
      <c r="A372" s="202" t="s">
        <v>1043</v>
      </c>
      <c r="B372" s="203" t="s">
        <v>1408</v>
      </c>
      <c r="C372" s="202" t="s">
        <v>1409</v>
      </c>
      <c r="D372" s="203" t="s">
        <v>65</v>
      </c>
      <c r="E372" s="204" t="n">
        <v>0.26</v>
      </c>
      <c r="F372" s="208" t="n">
        <v>8.07</v>
      </c>
      <c r="G372" s="208" t="n">
        <v>2.09</v>
      </c>
      <c r="H372" s="206"/>
      <c r="I372" s="206"/>
      <c r="J372" s="206"/>
      <c r="K372" s="206"/>
      <c r="L372" s="206"/>
      <c r="M372" s="206"/>
      <c r="N372" s="206"/>
      <c r="O372" s="206"/>
      <c r="P372" s="206"/>
      <c r="Q372" s="206"/>
      <c r="R372" s="206"/>
      <c r="S372" s="206"/>
      <c r="T372" s="206"/>
      <c r="U372" s="206"/>
      <c r="V372" s="206"/>
      <c r="W372" s="206"/>
      <c r="X372" s="206"/>
      <c r="Y372" s="206"/>
      <c r="Z372" s="206"/>
    </row>
    <row r="373" customFormat="false" ht="15" hidden="false" customHeight="false" outlineLevel="0" collapsed="false">
      <c r="A373" s="202" t="s">
        <v>1043</v>
      </c>
      <c r="B373" s="203" t="s">
        <v>1410</v>
      </c>
      <c r="C373" s="202" t="s">
        <v>1411</v>
      </c>
      <c r="D373" s="203" t="s">
        <v>1100</v>
      </c>
      <c r="E373" s="204" t="n">
        <v>1.125</v>
      </c>
      <c r="F373" s="208" t="n">
        <v>45.7</v>
      </c>
      <c r="G373" s="208" t="n">
        <v>51.41</v>
      </c>
      <c r="H373" s="206"/>
      <c r="I373" s="206"/>
      <c r="J373" s="206"/>
      <c r="K373" s="206"/>
      <c r="L373" s="206"/>
      <c r="M373" s="206"/>
      <c r="N373" s="206"/>
      <c r="O373" s="206"/>
      <c r="P373" s="206"/>
      <c r="Q373" s="206"/>
      <c r="R373" s="206"/>
      <c r="S373" s="206"/>
      <c r="T373" s="206"/>
      <c r="U373" s="206"/>
      <c r="V373" s="206"/>
      <c r="W373" s="206"/>
      <c r="X373" s="206"/>
      <c r="Y373" s="206"/>
      <c r="Z373" s="206"/>
    </row>
    <row r="374" customFormat="false" ht="15" hidden="false" customHeight="false" outlineLevel="0" collapsed="false">
      <c r="A374" s="202" t="s">
        <v>1043</v>
      </c>
      <c r="B374" s="203" t="s">
        <v>1412</v>
      </c>
      <c r="C374" s="202" t="s">
        <v>1413</v>
      </c>
      <c r="D374" s="203" t="s">
        <v>1352</v>
      </c>
      <c r="E374" s="204" t="n">
        <v>0.615</v>
      </c>
      <c r="F374" s="208" t="n">
        <v>14</v>
      </c>
      <c r="G374" s="208" t="n">
        <v>8.61</v>
      </c>
      <c r="H374" s="206"/>
      <c r="I374" s="206"/>
      <c r="J374" s="206"/>
      <c r="K374" s="206"/>
      <c r="L374" s="206"/>
      <c r="M374" s="206"/>
      <c r="N374" s="206"/>
      <c r="O374" s="206"/>
      <c r="P374" s="206"/>
      <c r="Q374" s="206"/>
      <c r="R374" s="206"/>
      <c r="S374" s="206"/>
      <c r="T374" s="206"/>
      <c r="U374" s="206"/>
      <c r="V374" s="206"/>
      <c r="W374" s="206"/>
      <c r="X374" s="206"/>
      <c r="Y374" s="206"/>
      <c r="Z374" s="206"/>
    </row>
    <row r="375" customFormat="false" ht="15" hidden="false" customHeight="false" outlineLevel="0" collapsed="false">
      <c r="A375" s="193"/>
      <c r="B375" s="194"/>
      <c r="C375" s="193"/>
      <c r="D375" s="193"/>
      <c r="E375" s="195"/>
      <c r="F375" s="193"/>
      <c r="G375" s="193"/>
      <c r="H375" s="206"/>
      <c r="I375" s="206"/>
      <c r="J375" s="206"/>
      <c r="K375" s="206"/>
      <c r="L375" s="206"/>
      <c r="M375" s="206"/>
      <c r="N375" s="206"/>
      <c r="O375" s="206"/>
      <c r="P375" s="206"/>
      <c r="Q375" s="206"/>
      <c r="R375" s="206"/>
      <c r="S375" s="206"/>
      <c r="T375" s="206"/>
      <c r="U375" s="206"/>
      <c r="V375" s="206"/>
      <c r="W375" s="206"/>
      <c r="X375" s="206"/>
      <c r="Y375" s="206"/>
      <c r="Z375" s="206"/>
    </row>
    <row r="376" customFormat="false" ht="15" hidden="false" customHeight="false" outlineLevel="0" collapsed="false">
      <c r="A376" s="183" t="s">
        <v>1414</v>
      </c>
      <c r="B376" s="184" t="s">
        <v>1028</v>
      </c>
      <c r="C376" s="183" t="s">
        <v>1029</v>
      </c>
      <c r="D376" s="184" t="s">
        <v>1030</v>
      </c>
      <c r="E376" s="185" t="s">
        <v>1031</v>
      </c>
      <c r="F376" s="209" t="s">
        <v>1032</v>
      </c>
      <c r="G376" s="209" t="s">
        <v>1033</v>
      </c>
      <c r="H376" s="206"/>
      <c r="I376" s="206"/>
      <c r="J376" s="206"/>
      <c r="K376" s="206"/>
      <c r="L376" s="206"/>
      <c r="M376" s="206"/>
      <c r="N376" s="206"/>
      <c r="O376" s="206"/>
      <c r="P376" s="206"/>
      <c r="Q376" s="206"/>
      <c r="R376" s="206"/>
      <c r="S376" s="206"/>
      <c r="T376" s="206"/>
      <c r="U376" s="206"/>
      <c r="V376" s="206"/>
      <c r="W376" s="206"/>
      <c r="X376" s="206"/>
      <c r="Y376" s="206"/>
      <c r="Z376" s="206"/>
    </row>
    <row r="377" customFormat="false" ht="15" hidden="false" customHeight="false" outlineLevel="0" collapsed="false">
      <c r="A377" s="189" t="s">
        <v>1034</v>
      </c>
      <c r="B377" s="190" t="s">
        <v>1415</v>
      </c>
      <c r="C377" s="189" t="s">
        <v>137</v>
      </c>
      <c r="D377" s="190" t="s">
        <v>65</v>
      </c>
      <c r="E377" s="191" t="n">
        <v>1</v>
      </c>
      <c r="F377" s="279" t="n">
        <v>21.22</v>
      </c>
      <c r="G377" s="279" t="n">
        <v>21.22</v>
      </c>
      <c r="H377" s="206"/>
      <c r="I377" s="206"/>
      <c r="J377" s="206"/>
      <c r="K377" s="206"/>
      <c r="L377" s="206"/>
      <c r="M377" s="206"/>
      <c r="N377" s="206"/>
      <c r="O377" s="206"/>
      <c r="P377" s="206"/>
      <c r="Q377" s="206"/>
      <c r="R377" s="206"/>
      <c r="S377" s="206"/>
      <c r="T377" s="206"/>
      <c r="U377" s="206"/>
      <c r="V377" s="206"/>
      <c r="W377" s="206"/>
      <c r="X377" s="206"/>
      <c r="Y377" s="206"/>
      <c r="Z377" s="206"/>
    </row>
    <row r="378" customFormat="false" ht="15" hidden="false" customHeight="false" outlineLevel="0" collapsed="false">
      <c r="A378" s="198" t="s">
        <v>1040</v>
      </c>
      <c r="B378" s="199" t="s">
        <v>1416</v>
      </c>
      <c r="C378" s="198" t="s">
        <v>1417</v>
      </c>
      <c r="D378" s="199" t="s">
        <v>1100</v>
      </c>
      <c r="E378" s="200" t="n">
        <v>0.034078</v>
      </c>
      <c r="F378" s="280" t="n">
        <v>9.5</v>
      </c>
      <c r="G378" s="280" t="n">
        <v>0.32</v>
      </c>
      <c r="H378" s="206"/>
      <c r="I378" s="206"/>
      <c r="J378" s="206"/>
      <c r="K378" s="206"/>
      <c r="L378" s="206"/>
      <c r="M378" s="206"/>
      <c r="N378" s="206"/>
      <c r="O378" s="206"/>
      <c r="P378" s="206"/>
      <c r="Q378" s="206"/>
      <c r="R378" s="206"/>
      <c r="S378" s="206"/>
      <c r="T378" s="206"/>
      <c r="U378" s="206"/>
      <c r="V378" s="206"/>
      <c r="W378" s="206"/>
      <c r="X378" s="206"/>
      <c r="Y378" s="206"/>
      <c r="Z378" s="206"/>
    </row>
    <row r="379" customFormat="false" ht="15" hidden="false" customHeight="false" outlineLevel="0" collapsed="false">
      <c r="A379" s="202" t="s">
        <v>1043</v>
      </c>
      <c r="B379" s="203" t="s">
        <v>1418</v>
      </c>
      <c r="C379" s="202" t="s">
        <v>1419</v>
      </c>
      <c r="D379" s="203" t="s">
        <v>1260</v>
      </c>
      <c r="E379" s="204" t="n">
        <v>0.1</v>
      </c>
      <c r="F379" s="208" t="n">
        <v>12.04</v>
      </c>
      <c r="G379" s="208" t="n">
        <v>1.2</v>
      </c>
      <c r="H379" s="206"/>
      <c r="I379" s="206"/>
      <c r="J379" s="206"/>
      <c r="K379" s="206"/>
      <c r="L379" s="206"/>
      <c r="M379" s="206"/>
      <c r="N379" s="206"/>
      <c r="O379" s="206"/>
      <c r="P379" s="206"/>
      <c r="Q379" s="206"/>
      <c r="R379" s="206"/>
      <c r="S379" s="206"/>
      <c r="T379" s="206"/>
      <c r="U379" s="206"/>
      <c r="V379" s="206"/>
      <c r="W379" s="206"/>
      <c r="X379" s="206"/>
      <c r="Y379" s="206"/>
      <c r="Z379" s="206"/>
    </row>
    <row r="380" customFormat="false" ht="15" hidden="false" customHeight="false" outlineLevel="0" collapsed="false">
      <c r="A380" s="202" t="s">
        <v>1043</v>
      </c>
      <c r="B380" s="203" t="s">
        <v>1420</v>
      </c>
      <c r="C380" s="202" t="s">
        <v>1421</v>
      </c>
      <c r="D380" s="203" t="s">
        <v>1260</v>
      </c>
      <c r="E380" s="204" t="n">
        <v>0.85</v>
      </c>
      <c r="F380" s="208" t="n">
        <v>10.28</v>
      </c>
      <c r="G380" s="208" t="n">
        <v>8.73</v>
      </c>
      <c r="H380" s="206"/>
      <c r="I380" s="206"/>
      <c r="J380" s="206"/>
      <c r="K380" s="206"/>
      <c r="L380" s="206"/>
      <c r="M380" s="206"/>
      <c r="N380" s="206"/>
      <c r="O380" s="206"/>
      <c r="P380" s="206"/>
      <c r="Q380" s="206"/>
      <c r="R380" s="206"/>
      <c r="S380" s="206"/>
      <c r="T380" s="206"/>
      <c r="U380" s="206"/>
      <c r="V380" s="206"/>
      <c r="W380" s="206"/>
      <c r="X380" s="206"/>
      <c r="Y380" s="206"/>
      <c r="Z380" s="206"/>
    </row>
    <row r="381" customFormat="false" ht="15" hidden="false" customHeight="false" outlineLevel="0" collapsed="false">
      <c r="A381" s="202" t="s">
        <v>1043</v>
      </c>
      <c r="B381" s="203" t="s">
        <v>1422</v>
      </c>
      <c r="C381" s="202" t="s">
        <v>1423</v>
      </c>
      <c r="D381" s="203" t="s">
        <v>1260</v>
      </c>
      <c r="E381" s="204" t="n">
        <v>0.05</v>
      </c>
      <c r="F381" s="208" t="n">
        <v>9.62</v>
      </c>
      <c r="G381" s="208" t="n">
        <v>0.48</v>
      </c>
      <c r="H381" s="206"/>
      <c r="I381" s="206"/>
      <c r="J381" s="206"/>
      <c r="K381" s="206"/>
      <c r="L381" s="206"/>
      <c r="M381" s="206"/>
      <c r="N381" s="206"/>
      <c r="O381" s="206"/>
      <c r="P381" s="206"/>
      <c r="Q381" s="206"/>
      <c r="R381" s="206"/>
      <c r="S381" s="206"/>
      <c r="T381" s="206"/>
      <c r="U381" s="206"/>
      <c r="V381" s="206"/>
      <c r="W381" s="206"/>
      <c r="X381" s="206"/>
      <c r="Y381" s="206"/>
      <c r="Z381" s="206"/>
    </row>
    <row r="382" customFormat="false" ht="15" hidden="false" customHeight="false" outlineLevel="0" collapsed="false">
      <c r="A382" s="202" t="s">
        <v>1043</v>
      </c>
      <c r="B382" s="203" t="s">
        <v>1424</v>
      </c>
      <c r="C382" s="202" t="s">
        <v>1425</v>
      </c>
      <c r="D382" s="203" t="s">
        <v>1260</v>
      </c>
      <c r="E382" s="204" t="n">
        <v>1</v>
      </c>
      <c r="F382" s="208" t="n">
        <v>3.27</v>
      </c>
      <c r="G382" s="208" t="n">
        <v>3.27</v>
      </c>
      <c r="H382" s="206"/>
      <c r="I382" s="206"/>
      <c r="J382" s="206"/>
      <c r="K382" s="206"/>
      <c r="L382" s="206"/>
      <c r="M382" s="206"/>
      <c r="N382" s="206"/>
      <c r="O382" s="206"/>
      <c r="P382" s="206"/>
      <c r="Q382" s="206"/>
      <c r="R382" s="206"/>
      <c r="S382" s="206"/>
      <c r="T382" s="206"/>
      <c r="U382" s="206"/>
      <c r="V382" s="206"/>
      <c r="W382" s="206"/>
      <c r="X382" s="206"/>
      <c r="Y382" s="206"/>
      <c r="Z382" s="206"/>
    </row>
    <row r="383" customFormat="false" ht="15" hidden="false" customHeight="false" outlineLevel="0" collapsed="false">
      <c r="A383" s="202" t="s">
        <v>1043</v>
      </c>
      <c r="B383" s="203" t="s">
        <v>1426</v>
      </c>
      <c r="C383" s="202" t="s">
        <v>1427</v>
      </c>
      <c r="D383" s="203" t="s">
        <v>1260</v>
      </c>
      <c r="E383" s="204" t="n">
        <v>1</v>
      </c>
      <c r="F383" s="208" t="n">
        <v>7.22</v>
      </c>
      <c r="G383" s="208" t="n">
        <v>7.22</v>
      </c>
      <c r="H383" s="206"/>
      <c r="I383" s="206"/>
      <c r="J383" s="206"/>
      <c r="K383" s="206"/>
      <c r="L383" s="206"/>
      <c r="M383" s="206"/>
      <c r="N383" s="206"/>
      <c r="O383" s="206"/>
      <c r="P383" s="206"/>
      <c r="Q383" s="206"/>
      <c r="R383" s="206"/>
      <c r="S383" s="206"/>
      <c r="T383" s="206"/>
      <c r="U383" s="206"/>
      <c r="V383" s="206"/>
      <c r="W383" s="206"/>
      <c r="X383" s="206"/>
      <c r="Y383" s="206"/>
      <c r="Z383" s="206"/>
    </row>
    <row r="384" customFormat="false" ht="15" hidden="false" customHeight="false" outlineLevel="0" collapsed="false">
      <c r="A384" s="193"/>
      <c r="B384" s="194"/>
      <c r="C384" s="193"/>
      <c r="D384" s="193"/>
      <c r="E384" s="195"/>
      <c r="F384" s="193"/>
      <c r="G384" s="193"/>
      <c r="H384" s="206"/>
      <c r="I384" s="206"/>
      <c r="J384" s="206"/>
      <c r="K384" s="206"/>
      <c r="L384" s="206"/>
      <c r="M384" s="206"/>
      <c r="N384" s="206"/>
      <c r="O384" s="206"/>
      <c r="P384" s="206"/>
      <c r="Q384" s="206"/>
      <c r="R384" s="206"/>
      <c r="S384" s="206"/>
      <c r="T384" s="206"/>
      <c r="U384" s="206"/>
      <c r="V384" s="206"/>
      <c r="W384" s="206"/>
      <c r="X384" s="206"/>
      <c r="Y384" s="206"/>
      <c r="Z384" s="206"/>
    </row>
    <row r="385" customFormat="false" ht="15" hidden="false" customHeight="false" outlineLevel="0" collapsed="false">
      <c r="A385" s="183" t="s">
        <v>1428</v>
      </c>
      <c r="B385" s="184" t="s">
        <v>1028</v>
      </c>
      <c r="C385" s="183" t="s">
        <v>1029</v>
      </c>
      <c r="D385" s="184" t="s">
        <v>1030</v>
      </c>
      <c r="E385" s="185" t="s">
        <v>1031</v>
      </c>
      <c r="F385" s="209" t="s">
        <v>1032</v>
      </c>
      <c r="G385" s="209" t="s">
        <v>1033</v>
      </c>
      <c r="H385" s="206"/>
      <c r="I385" s="206"/>
      <c r="J385" s="206"/>
      <c r="K385" s="206"/>
      <c r="L385" s="206"/>
      <c r="M385" s="206"/>
      <c r="N385" s="206"/>
      <c r="O385" s="206"/>
      <c r="P385" s="206"/>
      <c r="Q385" s="206"/>
      <c r="R385" s="206"/>
      <c r="S385" s="206"/>
      <c r="T385" s="206"/>
      <c r="U385" s="206"/>
      <c r="V385" s="206"/>
      <c r="W385" s="206"/>
      <c r="X385" s="206"/>
      <c r="Y385" s="206"/>
      <c r="Z385" s="206"/>
    </row>
    <row r="386" customFormat="false" ht="15" hidden="false" customHeight="false" outlineLevel="0" collapsed="false">
      <c r="A386" s="189" t="s">
        <v>1034</v>
      </c>
      <c r="B386" s="190" t="s">
        <v>1429</v>
      </c>
      <c r="C386" s="189" t="s">
        <v>142</v>
      </c>
      <c r="D386" s="190" t="s">
        <v>1100</v>
      </c>
      <c r="E386" s="191" t="n">
        <v>1</v>
      </c>
      <c r="F386" s="279" t="n">
        <v>208.6</v>
      </c>
      <c r="G386" s="279" t="n">
        <v>208.6</v>
      </c>
      <c r="H386" s="206"/>
      <c r="I386" s="206"/>
      <c r="J386" s="206"/>
      <c r="K386" s="206"/>
      <c r="L386" s="206"/>
      <c r="M386" s="206"/>
      <c r="N386" s="206"/>
      <c r="O386" s="206"/>
      <c r="P386" s="206"/>
      <c r="Q386" s="206"/>
      <c r="R386" s="206"/>
      <c r="S386" s="206"/>
      <c r="T386" s="206"/>
      <c r="U386" s="206"/>
      <c r="V386" s="206"/>
      <c r="W386" s="206"/>
      <c r="X386" s="206"/>
      <c r="Y386" s="206"/>
      <c r="Z386" s="206"/>
    </row>
    <row r="387" customFormat="false" ht="15" hidden="false" customHeight="false" outlineLevel="0" collapsed="false">
      <c r="A387" s="198" t="s">
        <v>1040</v>
      </c>
      <c r="B387" s="199" t="s">
        <v>1430</v>
      </c>
      <c r="C387" s="198" t="s">
        <v>1431</v>
      </c>
      <c r="D387" s="199" t="s">
        <v>1192</v>
      </c>
      <c r="E387" s="200" t="n">
        <v>0.5</v>
      </c>
      <c r="F387" s="280" t="n">
        <v>18.51</v>
      </c>
      <c r="G387" s="280" t="n">
        <v>9.25</v>
      </c>
      <c r="H387" s="206"/>
      <c r="I387" s="206"/>
      <c r="J387" s="206"/>
      <c r="K387" s="206"/>
      <c r="L387" s="206"/>
      <c r="M387" s="206"/>
      <c r="N387" s="206"/>
      <c r="O387" s="206"/>
      <c r="P387" s="206"/>
      <c r="Q387" s="206"/>
      <c r="R387" s="206"/>
      <c r="S387" s="206"/>
      <c r="T387" s="206"/>
      <c r="U387" s="206"/>
      <c r="V387" s="206"/>
      <c r="W387" s="206"/>
      <c r="X387" s="206"/>
      <c r="Y387" s="206"/>
      <c r="Z387" s="206"/>
    </row>
    <row r="388" customFormat="false" ht="15" hidden="false" customHeight="false" outlineLevel="0" collapsed="false">
      <c r="A388" s="198" t="s">
        <v>1040</v>
      </c>
      <c r="B388" s="199" t="s">
        <v>1248</v>
      </c>
      <c r="C388" s="198" t="s">
        <v>1249</v>
      </c>
      <c r="D388" s="199" t="s">
        <v>1192</v>
      </c>
      <c r="E388" s="200" t="n">
        <v>1</v>
      </c>
      <c r="F388" s="280" t="n">
        <v>14.92</v>
      </c>
      <c r="G388" s="280" t="n">
        <v>14.92</v>
      </c>
      <c r="H388" s="206"/>
      <c r="I388" s="206"/>
      <c r="J388" s="206"/>
      <c r="K388" s="206"/>
      <c r="L388" s="206"/>
      <c r="M388" s="206"/>
      <c r="N388" s="206"/>
      <c r="O388" s="206"/>
      <c r="P388" s="206"/>
      <c r="Q388" s="206"/>
      <c r="R388" s="206"/>
      <c r="S388" s="206"/>
      <c r="T388" s="206"/>
      <c r="U388" s="206"/>
      <c r="V388" s="206"/>
      <c r="W388" s="206"/>
      <c r="X388" s="206"/>
      <c r="Y388" s="206"/>
      <c r="Z388" s="206"/>
    </row>
    <row r="389" customFormat="false" ht="15" hidden="false" customHeight="false" outlineLevel="0" collapsed="false">
      <c r="A389" s="202" t="s">
        <v>1043</v>
      </c>
      <c r="B389" s="203" t="s">
        <v>1432</v>
      </c>
      <c r="C389" s="202" t="s">
        <v>1433</v>
      </c>
      <c r="D389" s="203" t="s">
        <v>1199</v>
      </c>
      <c r="E389" s="204" t="n">
        <v>0.61</v>
      </c>
      <c r="F389" s="208" t="n">
        <v>0.12</v>
      </c>
      <c r="G389" s="208" t="n">
        <v>0.07</v>
      </c>
      <c r="H389" s="206"/>
      <c r="I389" s="206"/>
      <c r="J389" s="206"/>
      <c r="K389" s="206"/>
      <c r="L389" s="206"/>
      <c r="M389" s="206"/>
      <c r="N389" s="206"/>
      <c r="O389" s="206"/>
      <c r="P389" s="206"/>
      <c r="Q389" s="206"/>
      <c r="R389" s="206"/>
      <c r="S389" s="206"/>
      <c r="T389" s="206"/>
      <c r="U389" s="206"/>
      <c r="V389" s="206"/>
      <c r="W389" s="206"/>
      <c r="X389" s="206"/>
      <c r="Y389" s="206"/>
      <c r="Z389" s="206"/>
    </row>
    <row r="390" customFormat="false" ht="15" hidden="false" customHeight="false" outlineLevel="0" collapsed="false">
      <c r="A390" s="202" t="s">
        <v>1043</v>
      </c>
      <c r="B390" s="203" t="s">
        <v>1434</v>
      </c>
      <c r="C390" s="202" t="s">
        <v>1435</v>
      </c>
      <c r="D390" s="203" t="s">
        <v>1202</v>
      </c>
      <c r="E390" s="204" t="n">
        <v>3</v>
      </c>
      <c r="F390" s="208" t="n">
        <v>0.98</v>
      </c>
      <c r="G390" s="208" t="n">
        <v>2.94</v>
      </c>
      <c r="H390" s="206"/>
      <c r="I390" s="206"/>
      <c r="J390" s="206"/>
      <c r="K390" s="206"/>
      <c r="L390" s="206"/>
      <c r="M390" s="206"/>
      <c r="N390" s="206"/>
      <c r="O390" s="206"/>
      <c r="P390" s="206"/>
      <c r="Q390" s="206"/>
      <c r="R390" s="206"/>
      <c r="S390" s="206"/>
      <c r="T390" s="206"/>
      <c r="U390" s="206"/>
      <c r="V390" s="206"/>
      <c r="W390" s="206"/>
      <c r="X390" s="206"/>
      <c r="Y390" s="206"/>
      <c r="Z390" s="206"/>
    </row>
    <row r="391" customFormat="false" ht="15" hidden="false" customHeight="false" outlineLevel="0" collapsed="false">
      <c r="A391" s="202" t="s">
        <v>1043</v>
      </c>
      <c r="B391" s="203" t="s">
        <v>1436</v>
      </c>
      <c r="C391" s="202" t="s">
        <v>1437</v>
      </c>
      <c r="D391" s="203" t="s">
        <v>1100</v>
      </c>
      <c r="E391" s="204" t="n">
        <v>1.2</v>
      </c>
      <c r="F391" s="208" t="n">
        <v>151.19</v>
      </c>
      <c r="G391" s="208" t="n">
        <v>181.42</v>
      </c>
      <c r="H391" s="206"/>
      <c r="I391" s="206"/>
      <c r="J391" s="206"/>
      <c r="K391" s="206"/>
      <c r="L391" s="206"/>
      <c r="M391" s="206"/>
      <c r="N391" s="206"/>
      <c r="O391" s="206"/>
      <c r="P391" s="206"/>
      <c r="Q391" s="206"/>
      <c r="R391" s="206"/>
      <c r="S391" s="206"/>
      <c r="T391" s="206"/>
      <c r="U391" s="206"/>
      <c r="V391" s="206"/>
      <c r="W391" s="206"/>
      <c r="X391" s="206"/>
      <c r="Y391" s="206"/>
      <c r="Z391" s="206"/>
    </row>
    <row r="392" customFormat="false" ht="15" hidden="false" customHeight="false" outlineLevel="0" collapsed="false">
      <c r="A392" s="193"/>
      <c r="B392" s="194"/>
      <c r="C392" s="193"/>
      <c r="D392" s="193"/>
      <c r="E392" s="195"/>
      <c r="F392" s="193"/>
      <c r="G392" s="193"/>
      <c r="H392" s="206"/>
      <c r="I392" s="206"/>
      <c r="J392" s="206"/>
      <c r="K392" s="206"/>
      <c r="L392" s="206"/>
      <c r="M392" s="206"/>
      <c r="N392" s="206"/>
      <c r="O392" s="206"/>
      <c r="P392" s="206"/>
      <c r="Q392" s="206"/>
      <c r="R392" s="206"/>
      <c r="S392" s="206"/>
      <c r="T392" s="206"/>
      <c r="U392" s="206"/>
      <c r="V392" s="206"/>
      <c r="W392" s="206"/>
      <c r="X392" s="206"/>
      <c r="Y392" s="206"/>
      <c r="Z392" s="206"/>
    </row>
    <row r="393" customFormat="false" ht="15" hidden="false" customHeight="false" outlineLevel="0" collapsed="false">
      <c r="A393" s="183" t="s">
        <v>1438</v>
      </c>
      <c r="B393" s="184" t="s">
        <v>1028</v>
      </c>
      <c r="C393" s="183" t="s">
        <v>1029</v>
      </c>
      <c r="D393" s="184" t="s">
        <v>1030</v>
      </c>
      <c r="E393" s="185" t="s">
        <v>1031</v>
      </c>
      <c r="F393" s="209" t="s">
        <v>1032</v>
      </c>
      <c r="G393" s="209" t="s">
        <v>1033</v>
      </c>
      <c r="H393" s="206"/>
      <c r="I393" s="206"/>
      <c r="J393" s="206"/>
      <c r="K393" s="206"/>
      <c r="L393" s="206"/>
      <c r="M393" s="206"/>
      <c r="N393" s="206"/>
      <c r="O393" s="206"/>
      <c r="P393" s="206"/>
      <c r="Q393" s="206"/>
      <c r="R393" s="206"/>
      <c r="S393" s="206"/>
      <c r="T393" s="206"/>
      <c r="U393" s="206"/>
      <c r="V393" s="206"/>
      <c r="W393" s="206"/>
      <c r="X393" s="206"/>
      <c r="Y393" s="206"/>
      <c r="Z393" s="206"/>
    </row>
    <row r="394" customFormat="false" ht="15" hidden="false" customHeight="false" outlineLevel="0" collapsed="false">
      <c r="A394" s="189" t="s">
        <v>1034</v>
      </c>
      <c r="B394" s="190" t="s">
        <v>1439</v>
      </c>
      <c r="C394" s="189" t="s">
        <v>1440</v>
      </c>
      <c r="D394" s="190" t="s">
        <v>1100</v>
      </c>
      <c r="E394" s="191" t="n">
        <v>1</v>
      </c>
      <c r="F394" s="279" t="n">
        <v>9.12</v>
      </c>
      <c r="G394" s="279" t="n">
        <v>9.12</v>
      </c>
      <c r="H394" s="206"/>
      <c r="I394" s="206"/>
      <c r="J394" s="206"/>
      <c r="K394" s="206"/>
      <c r="L394" s="206"/>
      <c r="M394" s="206"/>
      <c r="N394" s="206"/>
      <c r="O394" s="206"/>
      <c r="P394" s="206"/>
      <c r="Q394" s="206"/>
      <c r="R394" s="206"/>
      <c r="S394" s="206"/>
      <c r="T394" s="206"/>
      <c r="U394" s="206"/>
      <c r="V394" s="206"/>
      <c r="W394" s="206"/>
      <c r="X394" s="206"/>
      <c r="Y394" s="206"/>
      <c r="Z394" s="206"/>
    </row>
    <row r="395" customFormat="false" ht="15" hidden="false" customHeight="false" outlineLevel="0" collapsed="false">
      <c r="A395" s="198" t="s">
        <v>1040</v>
      </c>
      <c r="B395" s="199" t="s">
        <v>1441</v>
      </c>
      <c r="C395" s="198" t="s">
        <v>1442</v>
      </c>
      <c r="D395" s="199" t="s">
        <v>25</v>
      </c>
      <c r="E395" s="200" t="n">
        <v>0.0635</v>
      </c>
      <c r="F395" s="280" t="n">
        <v>21.68</v>
      </c>
      <c r="G395" s="280" t="n">
        <v>1.37</v>
      </c>
      <c r="H395" s="206"/>
      <c r="I395" s="206"/>
      <c r="J395" s="206"/>
      <c r="K395" s="206"/>
      <c r="L395" s="206"/>
      <c r="M395" s="206"/>
      <c r="N395" s="206"/>
      <c r="O395" s="206"/>
      <c r="P395" s="206"/>
      <c r="Q395" s="206"/>
      <c r="R395" s="206"/>
      <c r="S395" s="206"/>
      <c r="T395" s="206"/>
      <c r="U395" s="206"/>
      <c r="V395" s="206"/>
      <c r="W395" s="206"/>
      <c r="X395" s="206"/>
      <c r="Y395" s="206"/>
      <c r="Z395" s="206"/>
    </row>
    <row r="396" customFormat="false" ht="15" hidden="false" customHeight="false" outlineLevel="0" collapsed="false">
      <c r="A396" s="202" t="s">
        <v>1043</v>
      </c>
      <c r="B396" s="203" t="s">
        <v>1443</v>
      </c>
      <c r="C396" s="202" t="s">
        <v>1444</v>
      </c>
      <c r="D396" s="203" t="s">
        <v>1352</v>
      </c>
      <c r="E396" s="204" t="n">
        <v>0.0584</v>
      </c>
      <c r="F396" s="208" t="n">
        <v>17.82</v>
      </c>
      <c r="G396" s="208" t="n">
        <v>1.04</v>
      </c>
      <c r="H396" s="206"/>
      <c r="I396" s="206"/>
      <c r="J396" s="206"/>
      <c r="K396" s="206"/>
      <c r="L396" s="206"/>
      <c r="M396" s="206"/>
      <c r="N396" s="206"/>
      <c r="O396" s="206"/>
      <c r="P396" s="206"/>
      <c r="Q396" s="206"/>
      <c r="R396" s="206"/>
      <c r="S396" s="206"/>
      <c r="T396" s="206"/>
      <c r="U396" s="206"/>
      <c r="V396" s="206"/>
      <c r="W396" s="206"/>
      <c r="X396" s="206"/>
      <c r="Y396" s="206"/>
      <c r="Z396" s="206"/>
    </row>
    <row r="397" customFormat="false" ht="15" hidden="false" customHeight="false" outlineLevel="0" collapsed="false">
      <c r="A397" s="202" t="s">
        <v>1043</v>
      </c>
      <c r="B397" s="203" t="s">
        <v>1445</v>
      </c>
      <c r="C397" s="202" t="s">
        <v>1446</v>
      </c>
      <c r="D397" s="203" t="s">
        <v>1352</v>
      </c>
      <c r="E397" s="204" t="n">
        <v>0.1945</v>
      </c>
      <c r="F397" s="208" t="n">
        <v>34.53</v>
      </c>
      <c r="G397" s="208" t="n">
        <v>6.71</v>
      </c>
      <c r="H397" s="206"/>
      <c r="I397" s="206"/>
      <c r="J397" s="206"/>
      <c r="K397" s="206"/>
      <c r="L397" s="206"/>
      <c r="M397" s="206"/>
      <c r="N397" s="206"/>
      <c r="O397" s="206"/>
      <c r="P397" s="206"/>
      <c r="Q397" s="206"/>
      <c r="R397" s="206"/>
      <c r="S397" s="206"/>
      <c r="T397" s="206"/>
      <c r="U397" s="206"/>
      <c r="V397" s="206"/>
      <c r="W397" s="206"/>
      <c r="X397" s="206"/>
      <c r="Y397" s="206"/>
      <c r="Z397" s="206"/>
    </row>
    <row r="398" customFormat="false" ht="15" hidden="false" customHeight="false" outlineLevel="0" collapsed="false">
      <c r="A398" s="193"/>
      <c r="B398" s="194"/>
      <c r="C398" s="193"/>
      <c r="D398" s="193"/>
      <c r="E398" s="195"/>
      <c r="F398" s="193"/>
      <c r="G398" s="193"/>
      <c r="H398" s="206"/>
      <c r="I398" s="206"/>
      <c r="J398" s="206"/>
      <c r="K398" s="206"/>
      <c r="L398" s="206"/>
      <c r="M398" s="206"/>
      <c r="N398" s="206"/>
      <c r="O398" s="206"/>
      <c r="P398" s="206"/>
      <c r="Q398" s="206"/>
      <c r="R398" s="206"/>
      <c r="S398" s="206"/>
      <c r="T398" s="206"/>
      <c r="U398" s="206"/>
      <c r="V398" s="206"/>
      <c r="W398" s="206"/>
      <c r="X398" s="206"/>
      <c r="Y398" s="206"/>
      <c r="Z398" s="206"/>
    </row>
    <row r="399" customFormat="false" ht="15" hidden="false" customHeight="false" outlineLevel="0" collapsed="false">
      <c r="A399" s="183" t="s">
        <v>1447</v>
      </c>
      <c r="B399" s="184" t="s">
        <v>1028</v>
      </c>
      <c r="C399" s="183" t="s">
        <v>1029</v>
      </c>
      <c r="D399" s="184" t="s">
        <v>1030</v>
      </c>
      <c r="E399" s="185" t="s">
        <v>1031</v>
      </c>
      <c r="F399" s="209" t="s">
        <v>1032</v>
      </c>
      <c r="G399" s="209" t="s">
        <v>1033</v>
      </c>
      <c r="H399" s="206"/>
      <c r="I399" s="206"/>
      <c r="J399" s="206"/>
      <c r="K399" s="206"/>
      <c r="L399" s="206"/>
      <c r="M399" s="206"/>
      <c r="N399" s="206"/>
      <c r="O399" s="206"/>
      <c r="P399" s="206"/>
      <c r="Q399" s="206"/>
      <c r="R399" s="206"/>
      <c r="S399" s="206"/>
      <c r="T399" s="206"/>
      <c r="U399" s="206"/>
      <c r="V399" s="206"/>
      <c r="W399" s="206"/>
      <c r="X399" s="206"/>
      <c r="Y399" s="206"/>
      <c r="Z399" s="206"/>
    </row>
    <row r="400" customFormat="false" ht="15" hidden="false" customHeight="false" outlineLevel="0" collapsed="false">
      <c r="A400" s="189" t="s">
        <v>1034</v>
      </c>
      <c r="B400" s="190" t="s">
        <v>1448</v>
      </c>
      <c r="C400" s="189" t="s">
        <v>147</v>
      </c>
      <c r="D400" s="190" t="s">
        <v>1100</v>
      </c>
      <c r="E400" s="191" t="n">
        <v>1</v>
      </c>
      <c r="F400" s="279" t="n">
        <v>19.05</v>
      </c>
      <c r="G400" s="279" t="n">
        <v>19.05</v>
      </c>
      <c r="H400" s="206"/>
      <c r="I400" s="206"/>
      <c r="J400" s="206"/>
      <c r="K400" s="206"/>
      <c r="L400" s="206"/>
      <c r="M400" s="206"/>
      <c r="N400" s="206"/>
      <c r="O400" s="206"/>
      <c r="P400" s="206"/>
      <c r="Q400" s="206"/>
      <c r="R400" s="206"/>
      <c r="S400" s="206"/>
      <c r="T400" s="206"/>
      <c r="U400" s="206"/>
      <c r="V400" s="206"/>
      <c r="W400" s="206"/>
      <c r="X400" s="206"/>
      <c r="Y400" s="206"/>
      <c r="Z400" s="206"/>
    </row>
    <row r="401" customFormat="false" ht="15" hidden="false" customHeight="false" outlineLevel="0" collapsed="false">
      <c r="A401" s="198" t="s">
        <v>1040</v>
      </c>
      <c r="B401" s="199" t="s">
        <v>1449</v>
      </c>
      <c r="C401" s="198" t="s">
        <v>1450</v>
      </c>
      <c r="D401" s="199" t="s">
        <v>1192</v>
      </c>
      <c r="E401" s="200" t="n">
        <v>0.2</v>
      </c>
      <c r="F401" s="280" t="n">
        <v>17.19</v>
      </c>
      <c r="G401" s="280" t="n">
        <v>3.43</v>
      </c>
      <c r="H401" s="206"/>
      <c r="I401" s="206"/>
      <c r="J401" s="206"/>
      <c r="K401" s="206"/>
      <c r="L401" s="206"/>
      <c r="M401" s="206"/>
      <c r="N401" s="206"/>
      <c r="O401" s="206"/>
      <c r="P401" s="206"/>
      <c r="Q401" s="206"/>
      <c r="R401" s="206"/>
      <c r="S401" s="206"/>
      <c r="T401" s="206"/>
      <c r="U401" s="206"/>
      <c r="V401" s="206"/>
      <c r="W401" s="206"/>
      <c r="X401" s="206"/>
      <c r="Y401" s="206"/>
      <c r="Z401" s="206"/>
    </row>
    <row r="402" customFormat="false" ht="15" hidden="false" customHeight="false" outlineLevel="0" collapsed="false">
      <c r="A402" s="198" t="s">
        <v>1040</v>
      </c>
      <c r="B402" s="199" t="s">
        <v>1451</v>
      </c>
      <c r="C402" s="198" t="s">
        <v>1442</v>
      </c>
      <c r="D402" s="199" t="s">
        <v>1192</v>
      </c>
      <c r="E402" s="200" t="n">
        <v>0.4</v>
      </c>
      <c r="F402" s="280" t="n">
        <v>21.55</v>
      </c>
      <c r="G402" s="280" t="n">
        <v>8.62</v>
      </c>
      <c r="H402" s="206"/>
      <c r="I402" s="206"/>
      <c r="J402" s="206"/>
      <c r="K402" s="206"/>
      <c r="L402" s="206"/>
      <c r="M402" s="206"/>
      <c r="N402" s="206"/>
      <c r="O402" s="206"/>
      <c r="P402" s="206"/>
      <c r="Q402" s="206"/>
      <c r="R402" s="206"/>
      <c r="S402" s="206"/>
      <c r="T402" s="206"/>
      <c r="U402" s="206"/>
      <c r="V402" s="206"/>
      <c r="W402" s="206"/>
      <c r="X402" s="206"/>
      <c r="Y402" s="206"/>
      <c r="Z402" s="206"/>
    </row>
    <row r="403" customFormat="false" ht="15" hidden="false" customHeight="false" outlineLevel="0" collapsed="false">
      <c r="A403" s="202" t="s">
        <v>1043</v>
      </c>
      <c r="B403" s="203" t="s">
        <v>1452</v>
      </c>
      <c r="C403" s="202" t="s">
        <v>1453</v>
      </c>
      <c r="D403" s="203" t="s">
        <v>1199</v>
      </c>
      <c r="E403" s="204" t="n">
        <v>0.25</v>
      </c>
      <c r="F403" s="208" t="n">
        <v>2.99</v>
      </c>
      <c r="G403" s="208" t="n">
        <v>0.74</v>
      </c>
      <c r="H403" s="206"/>
      <c r="I403" s="206"/>
      <c r="J403" s="206"/>
      <c r="K403" s="206"/>
      <c r="L403" s="206"/>
      <c r="M403" s="206"/>
      <c r="N403" s="206"/>
      <c r="O403" s="206"/>
      <c r="P403" s="206"/>
      <c r="Q403" s="206"/>
      <c r="R403" s="206"/>
      <c r="S403" s="206"/>
      <c r="T403" s="206"/>
      <c r="U403" s="206"/>
      <c r="V403" s="206"/>
      <c r="W403" s="206"/>
      <c r="X403" s="206"/>
      <c r="Y403" s="206"/>
      <c r="Z403" s="206"/>
    </row>
    <row r="404" customFormat="false" ht="15" hidden="false" customHeight="false" outlineLevel="0" collapsed="false">
      <c r="A404" s="202" t="s">
        <v>1043</v>
      </c>
      <c r="B404" s="203" t="s">
        <v>1454</v>
      </c>
      <c r="C404" s="202" t="s">
        <v>1455</v>
      </c>
      <c r="D404" s="203" t="s">
        <v>1456</v>
      </c>
      <c r="E404" s="204" t="n">
        <v>0.02</v>
      </c>
      <c r="F404" s="208" t="n">
        <v>10.8</v>
      </c>
      <c r="G404" s="208" t="n">
        <v>0.21</v>
      </c>
      <c r="H404" s="206"/>
      <c r="I404" s="206"/>
      <c r="J404" s="206"/>
      <c r="K404" s="206"/>
      <c r="L404" s="206"/>
      <c r="M404" s="206"/>
      <c r="N404" s="206"/>
      <c r="O404" s="206"/>
      <c r="P404" s="206"/>
      <c r="Q404" s="206"/>
      <c r="R404" s="206"/>
      <c r="S404" s="206"/>
      <c r="T404" s="206"/>
      <c r="U404" s="206"/>
      <c r="V404" s="206"/>
      <c r="W404" s="206"/>
      <c r="X404" s="206"/>
      <c r="Y404" s="206"/>
      <c r="Z404" s="206"/>
    </row>
    <row r="405" customFormat="false" ht="15" hidden="false" customHeight="false" outlineLevel="0" collapsed="false">
      <c r="A405" s="202" t="s">
        <v>1043</v>
      </c>
      <c r="B405" s="203" t="s">
        <v>1457</v>
      </c>
      <c r="C405" s="202" t="s">
        <v>1458</v>
      </c>
      <c r="D405" s="203" t="s">
        <v>1456</v>
      </c>
      <c r="E405" s="204" t="n">
        <v>0.21</v>
      </c>
      <c r="F405" s="208" t="n">
        <v>28.81</v>
      </c>
      <c r="G405" s="208" t="n">
        <v>6.05</v>
      </c>
      <c r="H405" s="206"/>
      <c r="I405" s="206"/>
      <c r="J405" s="206"/>
      <c r="K405" s="206"/>
      <c r="L405" s="206"/>
      <c r="M405" s="206"/>
      <c r="N405" s="206"/>
      <c r="O405" s="206"/>
      <c r="P405" s="206"/>
      <c r="Q405" s="206"/>
      <c r="R405" s="206"/>
      <c r="S405" s="206"/>
      <c r="T405" s="206"/>
      <c r="U405" s="206"/>
      <c r="V405" s="206"/>
      <c r="W405" s="206"/>
      <c r="X405" s="206"/>
      <c r="Y405" s="206"/>
      <c r="Z405" s="206"/>
    </row>
    <row r="406" customFormat="false" ht="15" hidden="false" customHeight="false" outlineLevel="0" collapsed="false">
      <c r="A406" s="193"/>
      <c r="B406" s="194"/>
      <c r="C406" s="193"/>
      <c r="D406" s="193"/>
      <c r="E406" s="195"/>
      <c r="F406" s="193"/>
      <c r="G406" s="193"/>
      <c r="H406" s="206"/>
      <c r="I406" s="206"/>
      <c r="J406" s="206"/>
      <c r="K406" s="206"/>
      <c r="L406" s="206"/>
      <c r="M406" s="206"/>
      <c r="N406" s="206"/>
      <c r="O406" s="206"/>
      <c r="P406" s="206"/>
      <c r="Q406" s="206"/>
      <c r="R406" s="206"/>
      <c r="S406" s="206"/>
      <c r="T406" s="206"/>
      <c r="U406" s="206"/>
      <c r="V406" s="206"/>
      <c r="W406" s="206"/>
      <c r="X406" s="206"/>
      <c r="Y406" s="206"/>
      <c r="Z406" s="206"/>
    </row>
    <row r="407" customFormat="false" ht="15" hidden="false" customHeight="false" outlineLevel="0" collapsed="false">
      <c r="A407" s="183" t="s">
        <v>1459</v>
      </c>
      <c r="B407" s="184" t="s">
        <v>1028</v>
      </c>
      <c r="C407" s="183" t="s">
        <v>1029</v>
      </c>
      <c r="D407" s="184" t="s">
        <v>1030</v>
      </c>
      <c r="E407" s="185" t="s">
        <v>1031</v>
      </c>
      <c r="F407" s="209" t="s">
        <v>1032</v>
      </c>
      <c r="G407" s="209" t="s">
        <v>1033</v>
      </c>
      <c r="H407" s="206"/>
      <c r="I407" s="206"/>
      <c r="J407" s="206"/>
      <c r="K407" s="206"/>
      <c r="L407" s="206"/>
      <c r="M407" s="206"/>
      <c r="N407" s="206"/>
      <c r="O407" s="206"/>
      <c r="P407" s="206"/>
      <c r="Q407" s="206"/>
      <c r="R407" s="206"/>
      <c r="S407" s="206"/>
      <c r="T407" s="206"/>
      <c r="U407" s="206"/>
      <c r="V407" s="206"/>
      <c r="W407" s="206"/>
      <c r="X407" s="206"/>
      <c r="Y407" s="206"/>
      <c r="Z407" s="206"/>
    </row>
    <row r="408" customFormat="false" ht="15" hidden="false" customHeight="false" outlineLevel="0" collapsed="false">
      <c r="A408" s="189" t="s">
        <v>1034</v>
      </c>
      <c r="B408" s="190" t="s">
        <v>1460</v>
      </c>
      <c r="C408" s="189" t="s">
        <v>1461</v>
      </c>
      <c r="D408" s="190" t="s">
        <v>152</v>
      </c>
      <c r="E408" s="191" t="n">
        <v>1</v>
      </c>
      <c r="F408" s="279" t="n">
        <v>200.1</v>
      </c>
      <c r="G408" s="279" t="n">
        <v>200.1</v>
      </c>
      <c r="H408" s="206"/>
      <c r="I408" s="206"/>
      <c r="J408" s="206"/>
      <c r="K408" s="206"/>
      <c r="L408" s="206"/>
      <c r="M408" s="206"/>
      <c r="N408" s="206"/>
      <c r="O408" s="206"/>
      <c r="P408" s="206"/>
      <c r="Q408" s="206"/>
      <c r="R408" s="206"/>
      <c r="S408" s="206"/>
      <c r="T408" s="206"/>
      <c r="U408" s="206"/>
      <c r="V408" s="206"/>
      <c r="W408" s="206"/>
      <c r="X408" s="206"/>
      <c r="Y408" s="206"/>
      <c r="Z408" s="206"/>
    </row>
    <row r="409" customFormat="false" ht="15" hidden="false" customHeight="false" outlineLevel="0" collapsed="false">
      <c r="A409" s="198" t="s">
        <v>1040</v>
      </c>
      <c r="B409" s="199" t="s">
        <v>1462</v>
      </c>
      <c r="C409" s="198" t="s">
        <v>1463</v>
      </c>
      <c r="D409" s="199" t="s">
        <v>1220</v>
      </c>
      <c r="E409" s="200" t="n">
        <v>0.0132</v>
      </c>
      <c r="F409" s="280" t="n">
        <v>20.48</v>
      </c>
      <c r="G409" s="280" t="n">
        <v>0.27</v>
      </c>
      <c r="H409" s="206"/>
      <c r="I409" s="206"/>
      <c r="J409" s="206"/>
      <c r="K409" s="206"/>
      <c r="L409" s="206"/>
      <c r="M409" s="206"/>
      <c r="N409" s="206"/>
      <c r="O409" s="206"/>
      <c r="P409" s="206"/>
      <c r="Q409" s="206"/>
      <c r="R409" s="206"/>
      <c r="S409" s="206"/>
      <c r="T409" s="206"/>
      <c r="U409" s="206"/>
      <c r="V409" s="206"/>
      <c r="W409" s="206"/>
      <c r="X409" s="206"/>
      <c r="Y409" s="206"/>
      <c r="Z409" s="206"/>
    </row>
    <row r="410" customFormat="false" ht="15" hidden="false" customHeight="false" outlineLevel="0" collapsed="false">
      <c r="A410" s="198" t="s">
        <v>1040</v>
      </c>
      <c r="B410" s="199" t="s">
        <v>1464</v>
      </c>
      <c r="C410" s="198" t="s">
        <v>1465</v>
      </c>
      <c r="D410" s="199" t="s">
        <v>1223</v>
      </c>
      <c r="E410" s="200" t="n">
        <v>0.0183</v>
      </c>
      <c r="F410" s="280" t="n">
        <v>19.36</v>
      </c>
      <c r="G410" s="280" t="n">
        <v>0.35</v>
      </c>
      <c r="H410" s="206"/>
      <c r="I410" s="206"/>
      <c r="J410" s="206"/>
      <c r="K410" s="206"/>
      <c r="L410" s="206"/>
      <c r="M410" s="206"/>
      <c r="N410" s="206"/>
      <c r="O410" s="206"/>
      <c r="P410" s="206"/>
      <c r="Q410" s="206"/>
      <c r="R410" s="206"/>
      <c r="S410" s="206"/>
      <c r="T410" s="206"/>
      <c r="U410" s="206"/>
      <c r="V410" s="206"/>
      <c r="W410" s="206"/>
      <c r="X410" s="206"/>
      <c r="Y410" s="206"/>
      <c r="Z410" s="206"/>
    </row>
    <row r="411" customFormat="false" ht="15" hidden="false" customHeight="false" outlineLevel="0" collapsed="false">
      <c r="A411" s="198" t="s">
        <v>1040</v>
      </c>
      <c r="B411" s="199" t="s">
        <v>1466</v>
      </c>
      <c r="C411" s="198" t="s">
        <v>1467</v>
      </c>
      <c r="D411" s="199" t="s">
        <v>25</v>
      </c>
      <c r="E411" s="200" t="n">
        <v>0.539</v>
      </c>
      <c r="F411" s="280" t="n">
        <v>22.27</v>
      </c>
      <c r="G411" s="280" t="n">
        <v>12</v>
      </c>
      <c r="H411" s="206"/>
      <c r="I411" s="206"/>
      <c r="J411" s="206"/>
      <c r="K411" s="206"/>
      <c r="L411" s="206"/>
      <c r="M411" s="206"/>
      <c r="N411" s="206"/>
      <c r="O411" s="206"/>
      <c r="P411" s="206"/>
      <c r="Q411" s="206"/>
      <c r="R411" s="206"/>
      <c r="S411" s="206"/>
      <c r="T411" s="206"/>
      <c r="U411" s="206"/>
      <c r="V411" s="206"/>
      <c r="W411" s="206"/>
      <c r="X411" s="206"/>
      <c r="Y411" s="206"/>
      <c r="Z411" s="206"/>
    </row>
    <row r="412" customFormat="false" ht="15" hidden="false" customHeight="false" outlineLevel="0" collapsed="false">
      <c r="A412" s="198" t="s">
        <v>1040</v>
      </c>
      <c r="B412" s="199" t="s">
        <v>1274</v>
      </c>
      <c r="C412" s="198" t="s">
        <v>1249</v>
      </c>
      <c r="D412" s="199" t="s">
        <v>25</v>
      </c>
      <c r="E412" s="200" t="n">
        <v>0.633</v>
      </c>
      <c r="F412" s="280" t="n">
        <v>15.05</v>
      </c>
      <c r="G412" s="280" t="n">
        <v>9.52</v>
      </c>
      <c r="H412" s="206"/>
      <c r="I412" s="206"/>
      <c r="J412" s="206"/>
      <c r="K412" s="206"/>
      <c r="L412" s="206"/>
      <c r="M412" s="206"/>
      <c r="N412" s="206"/>
      <c r="O412" s="206"/>
      <c r="P412" s="206"/>
      <c r="Q412" s="206"/>
      <c r="R412" s="206"/>
      <c r="S412" s="206"/>
      <c r="T412" s="206"/>
      <c r="U412" s="206"/>
      <c r="V412" s="206"/>
      <c r="W412" s="206"/>
      <c r="X412" s="206"/>
      <c r="Y412" s="206"/>
      <c r="Z412" s="206"/>
    </row>
    <row r="413" customFormat="false" ht="15" hidden="false" customHeight="false" outlineLevel="0" collapsed="false">
      <c r="A413" s="202" t="s">
        <v>1043</v>
      </c>
      <c r="B413" s="203" t="s">
        <v>1468</v>
      </c>
      <c r="C413" s="202" t="s">
        <v>1469</v>
      </c>
      <c r="D413" s="203" t="s">
        <v>152</v>
      </c>
      <c r="E413" s="204" t="n">
        <v>1.05</v>
      </c>
      <c r="F413" s="208" t="n">
        <v>117.78</v>
      </c>
      <c r="G413" s="208" t="n">
        <v>123.66</v>
      </c>
      <c r="H413" s="206"/>
      <c r="I413" s="206"/>
      <c r="J413" s="206"/>
      <c r="K413" s="206"/>
      <c r="L413" s="206"/>
      <c r="M413" s="206"/>
      <c r="N413" s="206"/>
      <c r="O413" s="206"/>
      <c r="P413" s="206"/>
      <c r="Q413" s="206"/>
      <c r="R413" s="206"/>
      <c r="S413" s="206"/>
      <c r="T413" s="206"/>
      <c r="U413" s="206"/>
      <c r="V413" s="206"/>
      <c r="W413" s="206"/>
      <c r="X413" s="206"/>
      <c r="Y413" s="206"/>
      <c r="Z413" s="206"/>
    </row>
    <row r="414" customFormat="false" ht="15" hidden="false" customHeight="false" outlineLevel="0" collapsed="false">
      <c r="A414" s="202" t="s">
        <v>1043</v>
      </c>
      <c r="B414" s="203" t="s">
        <v>1230</v>
      </c>
      <c r="C414" s="202" t="s">
        <v>1231</v>
      </c>
      <c r="D414" s="203" t="s">
        <v>65</v>
      </c>
      <c r="E414" s="204" t="n">
        <v>0.025</v>
      </c>
      <c r="F414" s="208" t="n">
        <v>19.63</v>
      </c>
      <c r="G414" s="208" t="n">
        <v>0.49</v>
      </c>
      <c r="H414" s="206"/>
      <c r="I414" s="206"/>
      <c r="J414" s="206"/>
      <c r="K414" s="206"/>
      <c r="L414" s="206"/>
      <c r="M414" s="206"/>
      <c r="N414" s="206"/>
      <c r="O414" s="206"/>
      <c r="P414" s="206"/>
      <c r="Q414" s="206"/>
      <c r="R414" s="206"/>
      <c r="S414" s="206"/>
      <c r="T414" s="206"/>
      <c r="U414" s="206"/>
      <c r="V414" s="206"/>
      <c r="W414" s="206"/>
      <c r="X414" s="206"/>
      <c r="Y414" s="206"/>
      <c r="Z414" s="206"/>
    </row>
    <row r="415" customFormat="false" ht="15" hidden="false" customHeight="false" outlineLevel="0" collapsed="false">
      <c r="A415" s="202" t="s">
        <v>1043</v>
      </c>
      <c r="B415" s="203" t="s">
        <v>1470</v>
      </c>
      <c r="C415" s="202" t="s">
        <v>1471</v>
      </c>
      <c r="D415" s="203" t="s">
        <v>65</v>
      </c>
      <c r="E415" s="204" t="n">
        <v>0.0049</v>
      </c>
      <c r="F415" s="208" t="n">
        <v>104.8</v>
      </c>
      <c r="G415" s="208" t="n">
        <v>0.51</v>
      </c>
      <c r="H415" s="206"/>
      <c r="I415" s="206"/>
      <c r="J415" s="206"/>
      <c r="K415" s="206"/>
      <c r="L415" s="206"/>
      <c r="M415" s="206"/>
      <c r="N415" s="206"/>
      <c r="O415" s="206"/>
      <c r="P415" s="206"/>
      <c r="Q415" s="206"/>
      <c r="R415" s="206"/>
      <c r="S415" s="206"/>
      <c r="T415" s="206"/>
      <c r="U415" s="206"/>
      <c r="V415" s="206"/>
      <c r="W415" s="206"/>
      <c r="X415" s="206"/>
      <c r="Y415" s="206"/>
      <c r="Z415" s="206"/>
    </row>
    <row r="416" customFormat="false" ht="15" hidden="false" customHeight="false" outlineLevel="0" collapsed="false">
      <c r="A416" s="202" t="s">
        <v>1043</v>
      </c>
      <c r="B416" s="203" t="s">
        <v>1472</v>
      </c>
      <c r="C416" s="202" t="s">
        <v>1473</v>
      </c>
      <c r="D416" s="203" t="s">
        <v>65</v>
      </c>
      <c r="E416" s="204" t="n">
        <v>0.18</v>
      </c>
      <c r="F416" s="208" t="n">
        <v>274.51</v>
      </c>
      <c r="G416" s="208" t="n">
        <v>49.41</v>
      </c>
      <c r="H416" s="206"/>
      <c r="I416" s="206"/>
      <c r="J416" s="206"/>
      <c r="K416" s="206"/>
      <c r="L416" s="206"/>
      <c r="M416" s="206"/>
      <c r="N416" s="206"/>
      <c r="O416" s="206"/>
      <c r="P416" s="206"/>
      <c r="Q416" s="206"/>
      <c r="R416" s="206"/>
      <c r="S416" s="206"/>
      <c r="T416" s="206"/>
      <c r="U416" s="206"/>
      <c r="V416" s="206"/>
      <c r="W416" s="206"/>
      <c r="X416" s="206"/>
      <c r="Y416" s="206"/>
      <c r="Z416" s="206"/>
    </row>
    <row r="417" customFormat="false" ht="15" hidden="false" customHeight="false" outlineLevel="0" collapsed="false">
      <c r="A417" s="202" t="s">
        <v>1043</v>
      </c>
      <c r="B417" s="203" t="s">
        <v>1474</v>
      </c>
      <c r="C417" s="202" t="s">
        <v>1475</v>
      </c>
      <c r="D417" s="203" t="s">
        <v>1476</v>
      </c>
      <c r="E417" s="204" t="n">
        <v>0.161</v>
      </c>
      <c r="F417" s="208" t="n">
        <v>24.17</v>
      </c>
      <c r="G417" s="208" t="n">
        <v>3.89</v>
      </c>
      <c r="H417" s="206"/>
      <c r="I417" s="206"/>
      <c r="J417" s="206"/>
      <c r="K417" s="206"/>
      <c r="L417" s="206"/>
      <c r="M417" s="206"/>
      <c r="N417" s="206"/>
      <c r="O417" s="206"/>
      <c r="P417" s="206"/>
      <c r="Q417" s="206"/>
      <c r="R417" s="206"/>
      <c r="S417" s="206"/>
      <c r="T417" s="206"/>
      <c r="U417" s="206"/>
      <c r="V417" s="206"/>
      <c r="W417" s="206"/>
      <c r="X417" s="206"/>
      <c r="Y417" s="206"/>
      <c r="Z417" s="206"/>
    </row>
    <row r="418" customFormat="false" ht="15" hidden="false" customHeight="false" outlineLevel="0" collapsed="false">
      <c r="A418" s="193"/>
      <c r="B418" s="194"/>
      <c r="C418" s="193"/>
      <c r="D418" s="193"/>
      <c r="E418" s="195"/>
      <c r="F418" s="193"/>
      <c r="G418" s="193"/>
      <c r="H418" s="206"/>
      <c r="I418" s="206"/>
      <c r="J418" s="206"/>
      <c r="K418" s="206"/>
      <c r="L418" s="206"/>
      <c r="M418" s="206"/>
      <c r="N418" s="206"/>
      <c r="O418" s="206"/>
      <c r="P418" s="206"/>
      <c r="Q418" s="206"/>
      <c r="R418" s="206"/>
      <c r="S418" s="206"/>
      <c r="T418" s="206"/>
      <c r="U418" s="206"/>
      <c r="V418" s="206"/>
      <c r="W418" s="206"/>
      <c r="X418" s="206"/>
      <c r="Y418" s="206"/>
      <c r="Z418" s="206"/>
    </row>
    <row r="419" customFormat="false" ht="15" hidden="false" customHeight="false" outlineLevel="0" collapsed="false">
      <c r="A419" s="183" t="s">
        <v>1477</v>
      </c>
      <c r="B419" s="184" t="s">
        <v>1028</v>
      </c>
      <c r="C419" s="183" t="s">
        <v>1029</v>
      </c>
      <c r="D419" s="184" t="s">
        <v>1030</v>
      </c>
      <c r="E419" s="185" t="s">
        <v>1031</v>
      </c>
      <c r="F419" s="209" t="s">
        <v>1032</v>
      </c>
      <c r="G419" s="209" t="s">
        <v>1033</v>
      </c>
      <c r="H419" s="206"/>
      <c r="I419" s="206"/>
      <c r="J419" s="206"/>
      <c r="K419" s="206"/>
      <c r="L419" s="206"/>
      <c r="M419" s="206"/>
      <c r="N419" s="206"/>
      <c r="O419" s="206"/>
      <c r="P419" s="206"/>
      <c r="Q419" s="206"/>
      <c r="R419" s="206"/>
      <c r="S419" s="206"/>
      <c r="T419" s="206"/>
      <c r="U419" s="206"/>
      <c r="V419" s="206"/>
      <c r="W419" s="206"/>
      <c r="X419" s="206"/>
      <c r="Y419" s="206"/>
      <c r="Z419" s="206"/>
    </row>
    <row r="420" customFormat="false" ht="15" hidden="false" customHeight="false" outlineLevel="0" collapsed="false">
      <c r="A420" s="189" t="s">
        <v>1034</v>
      </c>
      <c r="B420" s="190" t="s">
        <v>1478</v>
      </c>
      <c r="C420" s="189" t="s">
        <v>155</v>
      </c>
      <c r="D420" s="190" t="s">
        <v>152</v>
      </c>
      <c r="E420" s="191" t="n">
        <v>1</v>
      </c>
      <c r="F420" s="279" t="n">
        <v>29.64</v>
      </c>
      <c r="G420" s="279" t="n">
        <v>29.64</v>
      </c>
      <c r="H420" s="206"/>
      <c r="I420" s="206"/>
      <c r="J420" s="206"/>
      <c r="K420" s="206"/>
      <c r="L420" s="206"/>
      <c r="M420" s="206"/>
      <c r="N420" s="206"/>
      <c r="O420" s="206"/>
      <c r="P420" s="206"/>
      <c r="Q420" s="206"/>
      <c r="R420" s="206"/>
      <c r="S420" s="206"/>
      <c r="T420" s="206"/>
      <c r="U420" s="206"/>
      <c r="V420" s="206"/>
      <c r="W420" s="206"/>
      <c r="X420" s="206"/>
      <c r="Y420" s="206"/>
      <c r="Z420" s="206"/>
    </row>
    <row r="421" customFormat="false" ht="15" hidden="false" customHeight="false" outlineLevel="0" collapsed="false">
      <c r="A421" s="198" t="s">
        <v>1040</v>
      </c>
      <c r="B421" s="199" t="s">
        <v>1479</v>
      </c>
      <c r="C421" s="198" t="s">
        <v>1480</v>
      </c>
      <c r="D421" s="199" t="s">
        <v>1147</v>
      </c>
      <c r="E421" s="200" t="n">
        <v>0.002</v>
      </c>
      <c r="F421" s="280" t="n">
        <v>400.18</v>
      </c>
      <c r="G421" s="280" t="n">
        <v>0.8</v>
      </c>
      <c r="H421" s="206"/>
      <c r="I421" s="206"/>
      <c r="J421" s="206"/>
      <c r="K421" s="206"/>
      <c r="L421" s="206"/>
      <c r="M421" s="206"/>
      <c r="N421" s="206"/>
      <c r="O421" s="206"/>
      <c r="P421" s="206"/>
      <c r="Q421" s="206"/>
      <c r="R421" s="206"/>
      <c r="S421" s="206"/>
      <c r="T421" s="206"/>
      <c r="U421" s="206"/>
      <c r="V421" s="206"/>
      <c r="W421" s="206"/>
      <c r="X421" s="206"/>
      <c r="Y421" s="206"/>
      <c r="Z421" s="206"/>
    </row>
    <row r="422" customFormat="false" ht="15" hidden="false" customHeight="false" outlineLevel="0" collapsed="false">
      <c r="A422" s="198" t="s">
        <v>1040</v>
      </c>
      <c r="B422" s="199" t="s">
        <v>1279</v>
      </c>
      <c r="C422" s="198" t="s">
        <v>1273</v>
      </c>
      <c r="D422" s="199" t="s">
        <v>1192</v>
      </c>
      <c r="E422" s="200" t="n">
        <v>0.5</v>
      </c>
      <c r="F422" s="280" t="n">
        <v>20.48</v>
      </c>
      <c r="G422" s="280" t="n">
        <v>10.24</v>
      </c>
      <c r="H422" s="206"/>
      <c r="I422" s="206"/>
      <c r="J422" s="206"/>
      <c r="K422" s="206"/>
      <c r="L422" s="206"/>
      <c r="M422" s="206"/>
      <c r="N422" s="206"/>
      <c r="O422" s="206"/>
      <c r="P422" s="206"/>
      <c r="Q422" s="206"/>
      <c r="R422" s="206"/>
      <c r="S422" s="206"/>
      <c r="T422" s="206"/>
      <c r="U422" s="206"/>
      <c r="V422" s="206"/>
      <c r="W422" s="206"/>
      <c r="X422" s="206"/>
      <c r="Y422" s="206"/>
      <c r="Z422" s="206"/>
    </row>
    <row r="423" customFormat="false" ht="15" hidden="false" customHeight="false" outlineLevel="0" collapsed="false">
      <c r="A423" s="198" t="s">
        <v>1040</v>
      </c>
      <c r="B423" s="199" t="s">
        <v>1248</v>
      </c>
      <c r="C423" s="198" t="s">
        <v>1249</v>
      </c>
      <c r="D423" s="199" t="s">
        <v>1192</v>
      </c>
      <c r="E423" s="200" t="n">
        <v>0.5</v>
      </c>
      <c r="F423" s="280" t="n">
        <v>14.92</v>
      </c>
      <c r="G423" s="280" t="n">
        <v>7.46</v>
      </c>
      <c r="H423" s="206"/>
      <c r="I423" s="206"/>
      <c r="J423" s="206"/>
      <c r="K423" s="206"/>
      <c r="L423" s="206"/>
      <c r="M423" s="206"/>
      <c r="N423" s="206"/>
      <c r="O423" s="206"/>
      <c r="P423" s="206"/>
      <c r="Q423" s="206"/>
      <c r="R423" s="206"/>
      <c r="S423" s="206"/>
      <c r="T423" s="206"/>
      <c r="U423" s="206"/>
      <c r="V423" s="206"/>
      <c r="W423" s="206"/>
      <c r="X423" s="206"/>
      <c r="Y423" s="206"/>
      <c r="Z423" s="206"/>
    </row>
    <row r="424" customFormat="false" ht="15" hidden="false" customHeight="false" outlineLevel="0" collapsed="false">
      <c r="A424" s="202" t="s">
        <v>1043</v>
      </c>
      <c r="B424" s="203" t="s">
        <v>1481</v>
      </c>
      <c r="C424" s="202" t="s">
        <v>1482</v>
      </c>
      <c r="D424" s="203" t="s">
        <v>1483</v>
      </c>
      <c r="E424" s="204" t="n">
        <v>1.1</v>
      </c>
      <c r="F424" s="208" t="n">
        <v>10.13</v>
      </c>
      <c r="G424" s="208" t="n">
        <v>11.14</v>
      </c>
      <c r="H424" s="206"/>
      <c r="I424" s="206"/>
      <c r="J424" s="206"/>
      <c r="K424" s="206"/>
      <c r="L424" s="206"/>
      <c r="M424" s="206"/>
      <c r="N424" s="206"/>
      <c r="O424" s="206"/>
      <c r="P424" s="206"/>
      <c r="Q424" s="206"/>
      <c r="R424" s="206"/>
      <c r="S424" s="206"/>
      <c r="T424" s="206"/>
      <c r="U424" s="206"/>
      <c r="V424" s="206"/>
      <c r="W424" s="206"/>
      <c r="X424" s="206"/>
      <c r="Y424" s="206"/>
      <c r="Z424" s="206"/>
    </row>
    <row r="425" customFormat="false" ht="15" hidden="false" customHeight="false" outlineLevel="0" collapsed="false">
      <c r="A425" s="193"/>
      <c r="B425" s="194"/>
      <c r="C425" s="193"/>
      <c r="D425" s="193"/>
      <c r="E425" s="195"/>
      <c r="F425" s="193"/>
      <c r="G425" s="193"/>
      <c r="H425" s="206"/>
      <c r="I425" s="206"/>
      <c r="J425" s="206"/>
      <c r="K425" s="206"/>
      <c r="L425" s="206"/>
      <c r="M425" s="206"/>
      <c r="N425" s="206"/>
      <c r="O425" s="206"/>
      <c r="P425" s="206"/>
      <c r="Q425" s="206"/>
      <c r="R425" s="206"/>
      <c r="S425" s="206"/>
      <c r="T425" s="206"/>
      <c r="U425" s="206"/>
      <c r="V425" s="206"/>
      <c r="W425" s="206"/>
      <c r="X425" s="206"/>
      <c r="Y425" s="206"/>
      <c r="Z425" s="206"/>
    </row>
    <row r="426" customFormat="false" ht="15" hidden="false" customHeight="false" outlineLevel="0" collapsed="false">
      <c r="A426" s="183" t="s">
        <v>1484</v>
      </c>
      <c r="B426" s="184" t="s">
        <v>1028</v>
      </c>
      <c r="C426" s="183" t="s">
        <v>1029</v>
      </c>
      <c r="D426" s="184" t="s">
        <v>1030</v>
      </c>
      <c r="E426" s="185" t="s">
        <v>1031</v>
      </c>
      <c r="F426" s="209" t="s">
        <v>1032</v>
      </c>
      <c r="G426" s="209" t="s">
        <v>1033</v>
      </c>
      <c r="H426" s="206"/>
      <c r="I426" s="206"/>
      <c r="J426" s="206"/>
      <c r="K426" s="206"/>
      <c r="L426" s="206"/>
      <c r="M426" s="206"/>
      <c r="N426" s="206"/>
      <c r="O426" s="206"/>
      <c r="P426" s="206"/>
      <c r="Q426" s="206"/>
      <c r="R426" s="206"/>
      <c r="S426" s="206"/>
      <c r="T426" s="206"/>
      <c r="U426" s="206"/>
      <c r="V426" s="206"/>
      <c r="W426" s="206"/>
      <c r="X426" s="206"/>
      <c r="Y426" s="206"/>
      <c r="Z426" s="206"/>
    </row>
    <row r="427" customFormat="false" ht="15" hidden="false" customHeight="false" outlineLevel="0" collapsed="false">
      <c r="A427" s="189" t="s">
        <v>1034</v>
      </c>
      <c r="B427" s="190" t="s">
        <v>1485</v>
      </c>
      <c r="C427" s="189" t="s">
        <v>1486</v>
      </c>
      <c r="D427" s="190" t="s">
        <v>152</v>
      </c>
      <c r="E427" s="191" t="n">
        <v>1</v>
      </c>
      <c r="F427" s="279" t="n">
        <v>75.68</v>
      </c>
      <c r="G427" s="279" t="n">
        <v>75.68</v>
      </c>
      <c r="H427" s="206"/>
      <c r="I427" s="206"/>
      <c r="J427" s="206"/>
      <c r="K427" s="206"/>
      <c r="L427" s="206"/>
      <c r="M427" s="206"/>
      <c r="N427" s="206"/>
      <c r="O427" s="206"/>
      <c r="P427" s="206"/>
      <c r="Q427" s="206"/>
      <c r="R427" s="206"/>
      <c r="S427" s="206"/>
      <c r="T427" s="206"/>
      <c r="U427" s="206"/>
      <c r="V427" s="206"/>
      <c r="W427" s="206"/>
      <c r="X427" s="206"/>
      <c r="Y427" s="206"/>
      <c r="Z427" s="206"/>
    </row>
    <row r="428" customFormat="false" ht="15" hidden="false" customHeight="false" outlineLevel="0" collapsed="false">
      <c r="A428" s="198" t="s">
        <v>1040</v>
      </c>
      <c r="B428" s="199" t="s">
        <v>1487</v>
      </c>
      <c r="C428" s="198" t="s">
        <v>692</v>
      </c>
      <c r="D428" s="199" t="s">
        <v>152</v>
      </c>
      <c r="E428" s="200" t="n">
        <v>0.3684</v>
      </c>
      <c r="F428" s="280" t="n">
        <v>69.6</v>
      </c>
      <c r="G428" s="280" t="n">
        <v>25.64</v>
      </c>
      <c r="H428" s="206"/>
      <c r="I428" s="206"/>
      <c r="J428" s="206"/>
      <c r="K428" s="206"/>
      <c r="L428" s="206"/>
      <c r="M428" s="206"/>
      <c r="N428" s="206"/>
      <c r="O428" s="206"/>
      <c r="P428" s="206"/>
      <c r="Q428" s="206"/>
      <c r="R428" s="206"/>
      <c r="S428" s="206"/>
      <c r="T428" s="206"/>
      <c r="U428" s="206"/>
      <c r="V428" s="206"/>
      <c r="W428" s="206"/>
      <c r="X428" s="206"/>
      <c r="Y428" s="206"/>
      <c r="Z428" s="206"/>
    </row>
    <row r="429" customFormat="false" ht="15" hidden="false" customHeight="false" outlineLevel="0" collapsed="false">
      <c r="A429" s="198" t="s">
        <v>1040</v>
      </c>
      <c r="B429" s="199" t="s">
        <v>1488</v>
      </c>
      <c r="C429" s="198" t="s">
        <v>683</v>
      </c>
      <c r="D429" s="199" t="s">
        <v>152</v>
      </c>
      <c r="E429" s="200" t="n">
        <v>0.6316</v>
      </c>
      <c r="F429" s="280" t="n">
        <v>51.36</v>
      </c>
      <c r="G429" s="280" t="n">
        <v>32.43</v>
      </c>
      <c r="H429" s="206"/>
      <c r="I429" s="206"/>
      <c r="J429" s="206"/>
      <c r="K429" s="206"/>
      <c r="L429" s="206"/>
      <c r="M429" s="206"/>
      <c r="N429" s="206"/>
      <c r="O429" s="206"/>
      <c r="P429" s="206"/>
      <c r="Q429" s="206"/>
      <c r="R429" s="206"/>
      <c r="S429" s="206"/>
      <c r="T429" s="206"/>
      <c r="U429" s="206"/>
      <c r="V429" s="206"/>
      <c r="W429" s="206"/>
      <c r="X429" s="206"/>
      <c r="Y429" s="206"/>
      <c r="Z429" s="206"/>
    </row>
    <row r="430" customFormat="false" ht="15" hidden="false" customHeight="false" outlineLevel="0" collapsed="false">
      <c r="A430" s="198" t="s">
        <v>1040</v>
      </c>
      <c r="B430" s="199" t="s">
        <v>1489</v>
      </c>
      <c r="C430" s="198" t="s">
        <v>1490</v>
      </c>
      <c r="D430" s="199" t="s">
        <v>7</v>
      </c>
      <c r="E430" s="200" t="n">
        <v>0.0196</v>
      </c>
      <c r="F430" s="280" t="n">
        <v>47.5</v>
      </c>
      <c r="G430" s="280" t="n">
        <v>0.93</v>
      </c>
      <c r="H430" s="206"/>
      <c r="I430" s="206"/>
      <c r="J430" s="206"/>
      <c r="K430" s="206"/>
      <c r="L430" s="206"/>
      <c r="M430" s="206"/>
      <c r="N430" s="206"/>
      <c r="O430" s="206"/>
      <c r="P430" s="206"/>
      <c r="Q430" s="206"/>
      <c r="R430" s="206"/>
      <c r="S430" s="206"/>
      <c r="T430" s="206"/>
      <c r="U430" s="206"/>
      <c r="V430" s="206"/>
      <c r="W430" s="206"/>
      <c r="X430" s="206"/>
      <c r="Y430" s="206"/>
      <c r="Z430" s="206"/>
    </row>
    <row r="431" customFormat="false" ht="15" hidden="false" customHeight="false" outlineLevel="0" collapsed="false">
      <c r="A431" s="198" t="s">
        <v>1040</v>
      </c>
      <c r="B431" s="199" t="s">
        <v>1491</v>
      </c>
      <c r="C431" s="198" t="s">
        <v>1492</v>
      </c>
      <c r="D431" s="199" t="s">
        <v>7</v>
      </c>
      <c r="E431" s="200" t="n">
        <v>0.0348</v>
      </c>
      <c r="F431" s="280" t="n">
        <v>25.26</v>
      </c>
      <c r="G431" s="280" t="n">
        <v>0.87</v>
      </c>
      <c r="H431" s="206"/>
      <c r="I431" s="206"/>
      <c r="J431" s="206"/>
      <c r="K431" s="206"/>
      <c r="L431" s="206"/>
      <c r="M431" s="206"/>
      <c r="N431" s="206"/>
      <c r="O431" s="206"/>
      <c r="P431" s="206"/>
      <c r="Q431" s="206"/>
      <c r="R431" s="206"/>
      <c r="S431" s="206"/>
      <c r="T431" s="206"/>
      <c r="U431" s="206"/>
      <c r="V431" s="206"/>
      <c r="W431" s="206"/>
      <c r="X431" s="206"/>
      <c r="Y431" s="206"/>
      <c r="Z431" s="206"/>
    </row>
    <row r="432" customFormat="false" ht="15" hidden="false" customHeight="false" outlineLevel="0" collapsed="false">
      <c r="A432" s="198" t="s">
        <v>1040</v>
      </c>
      <c r="B432" s="199" t="s">
        <v>1493</v>
      </c>
      <c r="C432" s="198" t="s">
        <v>1494</v>
      </c>
      <c r="D432" s="199" t="s">
        <v>7</v>
      </c>
      <c r="E432" s="200" t="n">
        <v>0.0043</v>
      </c>
      <c r="F432" s="280" t="n">
        <v>72.64</v>
      </c>
      <c r="G432" s="280" t="n">
        <v>0.31</v>
      </c>
      <c r="H432" s="206"/>
      <c r="I432" s="206"/>
      <c r="J432" s="206"/>
      <c r="K432" s="206"/>
      <c r="L432" s="206"/>
      <c r="M432" s="206"/>
      <c r="N432" s="206"/>
      <c r="O432" s="206"/>
      <c r="P432" s="206"/>
      <c r="Q432" s="206"/>
      <c r="R432" s="206"/>
      <c r="S432" s="206"/>
      <c r="T432" s="206"/>
      <c r="U432" s="206"/>
      <c r="V432" s="206"/>
      <c r="W432" s="206"/>
      <c r="X432" s="206"/>
      <c r="Y432" s="206"/>
      <c r="Z432" s="206"/>
    </row>
    <row r="433" customFormat="false" ht="15" hidden="false" customHeight="false" outlineLevel="0" collapsed="false">
      <c r="A433" s="198" t="s">
        <v>1040</v>
      </c>
      <c r="B433" s="199" t="s">
        <v>1495</v>
      </c>
      <c r="C433" s="198" t="s">
        <v>710</v>
      </c>
      <c r="D433" s="199" t="s">
        <v>7</v>
      </c>
      <c r="E433" s="200" t="n">
        <v>0.0831</v>
      </c>
      <c r="F433" s="280" t="n">
        <v>46.08</v>
      </c>
      <c r="G433" s="280" t="n">
        <v>3.82</v>
      </c>
      <c r="H433" s="206"/>
      <c r="I433" s="206"/>
      <c r="J433" s="206"/>
      <c r="K433" s="206"/>
      <c r="L433" s="206"/>
      <c r="M433" s="206"/>
      <c r="N433" s="206"/>
      <c r="O433" s="206"/>
      <c r="P433" s="206"/>
      <c r="Q433" s="206"/>
      <c r="R433" s="206"/>
      <c r="S433" s="206"/>
      <c r="T433" s="206"/>
      <c r="U433" s="206"/>
      <c r="V433" s="206"/>
      <c r="W433" s="206"/>
      <c r="X433" s="206"/>
      <c r="Y433" s="206"/>
      <c r="Z433" s="206"/>
    </row>
    <row r="434" customFormat="false" ht="15" hidden="false" customHeight="false" outlineLevel="0" collapsed="false">
      <c r="A434" s="198" t="s">
        <v>1040</v>
      </c>
      <c r="B434" s="199" t="s">
        <v>1496</v>
      </c>
      <c r="C434" s="198" t="s">
        <v>1497</v>
      </c>
      <c r="D434" s="199" t="s">
        <v>7</v>
      </c>
      <c r="E434" s="200" t="n">
        <v>0.0043</v>
      </c>
      <c r="F434" s="280" t="n">
        <v>36.07</v>
      </c>
      <c r="G434" s="280" t="n">
        <v>0.15</v>
      </c>
      <c r="H434" s="206"/>
      <c r="I434" s="206"/>
      <c r="J434" s="206"/>
      <c r="K434" s="206"/>
      <c r="L434" s="206"/>
      <c r="M434" s="206"/>
      <c r="N434" s="206"/>
      <c r="O434" s="206"/>
      <c r="P434" s="206"/>
      <c r="Q434" s="206"/>
      <c r="R434" s="206"/>
      <c r="S434" s="206"/>
      <c r="T434" s="206"/>
      <c r="U434" s="206"/>
      <c r="V434" s="206"/>
      <c r="W434" s="206"/>
      <c r="X434" s="206"/>
      <c r="Y434" s="206"/>
      <c r="Z434" s="206"/>
    </row>
    <row r="435" customFormat="false" ht="15" hidden="false" customHeight="false" outlineLevel="0" collapsed="false">
      <c r="A435" s="198" t="s">
        <v>1040</v>
      </c>
      <c r="B435" s="199" t="s">
        <v>1498</v>
      </c>
      <c r="C435" s="198" t="s">
        <v>1499</v>
      </c>
      <c r="D435" s="199" t="s">
        <v>7</v>
      </c>
      <c r="E435" s="200" t="n">
        <v>0.0863</v>
      </c>
      <c r="F435" s="280" t="n">
        <v>24.38</v>
      </c>
      <c r="G435" s="280" t="n">
        <v>2.1</v>
      </c>
      <c r="H435" s="206"/>
      <c r="I435" s="206"/>
      <c r="J435" s="206"/>
      <c r="K435" s="206"/>
      <c r="L435" s="206"/>
      <c r="M435" s="206"/>
      <c r="N435" s="206"/>
      <c r="O435" s="206"/>
      <c r="P435" s="206"/>
      <c r="Q435" s="206"/>
      <c r="R435" s="206"/>
      <c r="S435" s="206"/>
      <c r="T435" s="206"/>
      <c r="U435" s="206"/>
      <c r="V435" s="206"/>
      <c r="W435" s="206"/>
      <c r="X435" s="206"/>
      <c r="Y435" s="206"/>
      <c r="Z435" s="206"/>
    </row>
    <row r="436" customFormat="false" ht="15" hidden="false" customHeight="false" outlineLevel="0" collapsed="false">
      <c r="A436" s="198" t="s">
        <v>1040</v>
      </c>
      <c r="B436" s="199" t="s">
        <v>1500</v>
      </c>
      <c r="C436" s="198" t="s">
        <v>1501</v>
      </c>
      <c r="D436" s="199" t="s">
        <v>7</v>
      </c>
      <c r="E436" s="200" t="n">
        <v>0.0074</v>
      </c>
      <c r="F436" s="280" t="n">
        <v>29.19</v>
      </c>
      <c r="G436" s="280" t="n">
        <v>0.21</v>
      </c>
      <c r="H436" s="206"/>
      <c r="I436" s="206"/>
      <c r="J436" s="206"/>
      <c r="K436" s="206"/>
      <c r="L436" s="206"/>
      <c r="M436" s="206"/>
      <c r="N436" s="206"/>
      <c r="O436" s="206"/>
      <c r="P436" s="206"/>
      <c r="Q436" s="206"/>
      <c r="R436" s="206"/>
      <c r="S436" s="206"/>
      <c r="T436" s="206"/>
      <c r="U436" s="206"/>
      <c r="V436" s="206"/>
      <c r="W436" s="206"/>
      <c r="X436" s="206"/>
      <c r="Y436" s="206"/>
      <c r="Z436" s="206"/>
    </row>
    <row r="437" customFormat="false" ht="15" hidden="false" customHeight="false" outlineLevel="0" collapsed="false">
      <c r="A437" s="198" t="s">
        <v>1040</v>
      </c>
      <c r="B437" s="199" t="s">
        <v>1502</v>
      </c>
      <c r="C437" s="198" t="s">
        <v>1503</v>
      </c>
      <c r="D437" s="199" t="s">
        <v>7</v>
      </c>
      <c r="E437" s="200" t="n">
        <v>0.0184</v>
      </c>
      <c r="F437" s="280" t="n">
        <v>71.76</v>
      </c>
      <c r="G437" s="280" t="n">
        <v>1.32</v>
      </c>
      <c r="H437" s="206"/>
      <c r="I437" s="206"/>
      <c r="J437" s="206"/>
      <c r="K437" s="206"/>
      <c r="L437" s="206"/>
      <c r="M437" s="206"/>
      <c r="N437" s="206"/>
      <c r="O437" s="206"/>
      <c r="P437" s="206"/>
      <c r="Q437" s="206"/>
      <c r="R437" s="206"/>
      <c r="S437" s="206"/>
      <c r="T437" s="206"/>
      <c r="U437" s="206"/>
      <c r="V437" s="206"/>
      <c r="W437" s="206"/>
      <c r="X437" s="206"/>
      <c r="Y437" s="206"/>
      <c r="Z437" s="206"/>
    </row>
    <row r="438" customFormat="false" ht="15" hidden="false" customHeight="false" outlineLevel="0" collapsed="false">
      <c r="A438" s="198" t="s">
        <v>1040</v>
      </c>
      <c r="B438" s="199" t="s">
        <v>1504</v>
      </c>
      <c r="C438" s="198" t="s">
        <v>1505</v>
      </c>
      <c r="D438" s="199" t="s">
        <v>7</v>
      </c>
      <c r="E438" s="200" t="n">
        <v>0.0367</v>
      </c>
      <c r="F438" s="280" t="n">
        <v>79.3</v>
      </c>
      <c r="G438" s="280" t="n">
        <v>2.91</v>
      </c>
      <c r="H438" s="206"/>
      <c r="I438" s="206"/>
      <c r="J438" s="206"/>
      <c r="K438" s="206"/>
      <c r="L438" s="206"/>
      <c r="M438" s="206"/>
      <c r="N438" s="206"/>
      <c r="O438" s="206"/>
      <c r="P438" s="206"/>
      <c r="Q438" s="206"/>
      <c r="R438" s="206"/>
      <c r="S438" s="206"/>
      <c r="T438" s="206"/>
      <c r="U438" s="206"/>
      <c r="V438" s="206"/>
      <c r="W438" s="206"/>
      <c r="X438" s="206"/>
      <c r="Y438" s="206"/>
      <c r="Z438" s="206"/>
    </row>
    <row r="439" customFormat="false" ht="15" hidden="false" customHeight="false" outlineLevel="0" collapsed="false">
      <c r="A439" s="198" t="s">
        <v>1040</v>
      </c>
      <c r="B439" s="199" t="s">
        <v>1506</v>
      </c>
      <c r="C439" s="198" t="s">
        <v>1507</v>
      </c>
      <c r="D439" s="199" t="s">
        <v>7</v>
      </c>
      <c r="E439" s="200" t="n">
        <v>0.0021</v>
      </c>
      <c r="F439" s="280" t="n">
        <v>85.2</v>
      </c>
      <c r="G439" s="280" t="n">
        <v>0.17</v>
      </c>
      <c r="H439" s="206"/>
      <c r="I439" s="206"/>
      <c r="J439" s="206"/>
      <c r="K439" s="206"/>
      <c r="L439" s="206"/>
      <c r="M439" s="206"/>
      <c r="N439" s="206"/>
      <c r="O439" s="206"/>
      <c r="P439" s="206"/>
      <c r="Q439" s="206"/>
      <c r="R439" s="206"/>
      <c r="S439" s="206"/>
      <c r="T439" s="206"/>
      <c r="U439" s="206"/>
      <c r="V439" s="206"/>
      <c r="W439" s="206"/>
      <c r="X439" s="206"/>
      <c r="Y439" s="206"/>
      <c r="Z439" s="206"/>
    </row>
    <row r="440" customFormat="false" ht="15" hidden="false" customHeight="false" outlineLevel="0" collapsed="false">
      <c r="A440" s="198" t="s">
        <v>1040</v>
      </c>
      <c r="B440" s="199" t="s">
        <v>1508</v>
      </c>
      <c r="C440" s="198" t="s">
        <v>1509</v>
      </c>
      <c r="D440" s="199" t="s">
        <v>7</v>
      </c>
      <c r="E440" s="200" t="n">
        <v>0.0043</v>
      </c>
      <c r="F440" s="280" t="n">
        <v>218.67</v>
      </c>
      <c r="G440" s="280" t="n">
        <v>0.94</v>
      </c>
      <c r="H440" s="206"/>
      <c r="I440" s="206"/>
      <c r="J440" s="206"/>
      <c r="K440" s="206"/>
      <c r="L440" s="206"/>
      <c r="M440" s="206"/>
      <c r="N440" s="206"/>
      <c r="O440" s="206"/>
      <c r="P440" s="206"/>
      <c r="Q440" s="206"/>
      <c r="R440" s="206"/>
      <c r="S440" s="206"/>
      <c r="T440" s="206"/>
      <c r="U440" s="206"/>
      <c r="V440" s="206"/>
      <c r="W440" s="206"/>
      <c r="X440" s="206"/>
      <c r="Y440" s="206"/>
      <c r="Z440" s="206"/>
    </row>
    <row r="441" customFormat="false" ht="15" hidden="false" customHeight="false" outlineLevel="0" collapsed="false">
      <c r="A441" s="198" t="s">
        <v>1040</v>
      </c>
      <c r="B441" s="199" t="s">
        <v>1510</v>
      </c>
      <c r="C441" s="198" t="s">
        <v>1511</v>
      </c>
      <c r="D441" s="199" t="s">
        <v>7</v>
      </c>
      <c r="E441" s="200" t="n">
        <v>0.0566</v>
      </c>
      <c r="F441" s="280" t="n">
        <v>38.53</v>
      </c>
      <c r="G441" s="280" t="n">
        <v>2.18</v>
      </c>
      <c r="H441" s="206"/>
      <c r="I441" s="206"/>
      <c r="J441" s="206"/>
      <c r="K441" s="206"/>
      <c r="L441" s="206"/>
      <c r="M441" s="206"/>
      <c r="N441" s="206"/>
      <c r="O441" s="206"/>
      <c r="P441" s="206"/>
      <c r="Q441" s="206"/>
      <c r="R441" s="206"/>
      <c r="S441" s="206"/>
      <c r="T441" s="206"/>
      <c r="U441" s="206"/>
      <c r="V441" s="206"/>
      <c r="W441" s="206"/>
      <c r="X441" s="206"/>
      <c r="Y441" s="206"/>
      <c r="Z441" s="206"/>
    </row>
    <row r="442" customFormat="false" ht="15" hidden="false" customHeight="false" outlineLevel="0" collapsed="false">
      <c r="A442" s="198" t="s">
        <v>1040</v>
      </c>
      <c r="B442" s="199" t="s">
        <v>1512</v>
      </c>
      <c r="C442" s="198" t="s">
        <v>1513</v>
      </c>
      <c r="D442" s="199" t="s">
        <v>7</v>
      </c>
      <c r="E442" s="200" t="n">
        <v>0.2192</v>
      </c>
      <c r="F442" s="280" t="n">
        <v>6.14</v>
      </c>
      <c r="G442" s="280" t="n">
        <v>1.34</v>
      </c>
      <c r="H442" s="206"/>
      <c r="I442" s="206"/>
      <c r="J442" s="206"/>
      <c r="K442" s="206"/>
      <c r="L442" s="206"/>
      <c r="M442" s="206"/>
      <c r="N442" s="206"/>
      <c r="O442" s="206"/>
      <c r="P442" s="206"/>
      <c r="Q442" s="206"/>
      <c r="R442" s="206"/>
      <c r="S442" s="206"/>
      <c r="T442" s="206"/>
      <c r="U442" s="206"/>
      <c r="V442" s="206"/>
      <c r="W442" s="206"/>
      <c r="X442" s="206"/>
      <c r="Y442" s="206"/>
      <c r="Z442" s="206"/>
    </row>
    <row r="443" customFormat="false" ht="15" hidden="false" customHeight="false" outlineLevel="0" collapsed="false">
      <c r="A443" s="198" t="s">
        <v>1040</v>
      </c>
      <c r="B443" s="199" t="s">
        <v>1514</v>
      </c>
      <c r="C443" s="198" t="s">
        <v>1515</v>
      </c>
      <c r="D443" s="199" t="s">
        <v>152</v>
      </c>
      <c r="E443" s="200" t="n">
        <v>0.0178</v>
      </c>
      <c r="F443" s="280" t="n">
        <v>5.72</v>
      </c>
      <c r="G443" s="280" t="n">
        <v>0.1</v>
      </c>
      <c r="H443" s="206"/>
      <c r="I443" s="206"/>
      <c r="J443" s="206"/>
      <c r="K443" s="206"/>
      <c r="L443" s="206"/>
      <c r="M443" s="206"/>
      <c r="N443" s="206"/>
      <c r="O443" s="206"/>
      <c r="P443" s="206"/>
      <c r="Q443" s="206"/>
      <c r="R443" s="206"/>
      <c r="S443" s="206"/>
      <c r="T443" s="206"/>
      <c r="U443" s="206"/>
      <c r="V443" s="206"/>
      <c r="W443" s="206"/>
      <c r="X443" s="206"/>
      <c r="Y443" s="206"/>
      <c r="Z443" s="206"/>
    </row>
    <row r="444" customFormat="false" ht="15" hidden="false" customHeight="false" outlineLevel="0" collapsed="false">
      <c r="A444" s="198" t="s">
        <v>1040</v>
      </c>
      <c r="B444" s="199" t="s">
        <v>1516</v>
      </c>
      <c r="C444" s="198" t="s">
        <v>1517</v>
      </c>
      <c r="D444" s="199" t="s">
        <v>7</v>
      </c>
      <c r="E444" s="200" t="n">
        <v>0.0566</v>
      </c>
      <c r="F444" s="280" t="n">
        <v>4.64</v>
      </c>
      <c r="G444" s="280" t="n">
        <v>0.26</v>
      </c>
      <c r="H444" s="206"/>
      <c r="I444" s="206"/>
      <c r="J444" s="206"/>
      <c r="K444" s="206"/>
      <c r="L444" s="206"/>
      <c r="M444" s="206"/>
      <c r="N444" s="206"/>
      <c r="O444" s="206"/>
      <c r="P444" s="206"/>
      <c r="Q444" s="206"/>
      <c r="R444" s="206"/>
      <c r="S444" s="206"/>
      <c r="T444" s="206"/>
      <c r="U444" s="206"/>
      <c r="V444" s="206"/>
      <c r="W444" s="206"/>
      <c r="X444" s="206"/>
      <c r="Y444" s="206"/>
      <c r="Z444" s="206"/>
    </row>
    <row r="445" customFormat="false" ht="15" hidden="false" customHeight="false" outlineLevel="0" collapsed="false">
      <c r="A445" s="193"/>
      <c r="B445" s="194"/>
      <c r="C445" s="193"/>
      <c r="D445" s="193"/>
      <c r="E445" s="195"/>
      <c r="F445" s="193"/>
      <c r="G445" s="193"/>
      <c r="H445" s="206"/>
      <c r="I445" s="206"/>
      <c r="J445" s="206"/>
      <c r="K445" s="206"/>
      <c r="L445" s="206"/>
      <c r="M445" s="206"/>
      <c r="N445" s="206"/>
      <c r="O445" s="206"/>
      <c r="P445" s="206"/>
      <c r="Q445" s="206"/>
      <c r="R445" s="206"/>
      <c r="S445" s="206"/>
      <c r="T445" s="206"/>
      <c r="U445" s="206"/>
      <c r="V445" s="206"/>
      <c r="W445" s="206"/>
      <c r="X445" s="206"/>
      <c r="Y445" s="206"/>
      <c r="Z445" s="206"/>
    </row>
    <row r="446" customFormat="false" ht="15" hidden="false" customHeight="false" outlineLevel="0" collapsed="false">
      <c r="A446" s="183" t="s">
        <v>1518</v>
      </c>
      <c r="B446" s="184" t="s">
        <v>1028</v>
      </c>
      <c r="C446" s="183" t="s">
        <v>1029</v>
      </c>
      <c r="D446" s="184" t="s">
        <v>1030</v>
      </c>
      <c r="E446" s="185" t="s">
        <v>1031</v>
      </c>
      <c r="F446" s="209" t="s">
        <v>1032</v>
      </c>
      <c r="G446" s="209" t="s">
        <v>1033</v>
      </c>
      <c r="H446" s="206"/>
      <c r="I446" s="206"/>
      <c r="J446" s="206"/>
      <c r="K446" s="206"/>
      <c r="L446" s="206"/>
      <c r="M446" s="206"/>
      <c r="N446" s="206"/>
      <c r="O446" s="206"/>
      <c r="P446" s="206"/>
      <c r="Q446" s="206"/>
      <c r="R446" s="206"/>
      <c r="S446" s="206"/>
      <c r="T446" s="206"/>
      <c r="U446" s="206"/>
      <c r="V446" s="206"/>
      <c r="W446" s="206"/>
      <c r="X446" s="206"/>
      <c r="Y446" s="206"/>
      <c r="Z446" s="206"/>
    </row>
    <row r="447" customFormat="false" ht="15" hidden="false" customHeight="false" outlineLevel="0" collapsed="false">
      <c r="A447" s="189" t="s">
        <v>1034</v>
      </c>
      <c r="B447" s="190" t="s">
        <v>1519</v>
      </c>
      <c r="C447" s="189" t="s">
        <v>1520</v>
      </c>
      <c r="D447" s="190" t="s">
        <v>1147</v>
      </c>
      <c r="E447" s="191" t="n">
        <v>1</v>
      </c>
      <c r="F447" s="279" t="n">
        <v>39.61</v>
      </c>
      <c r="G447" s="279" t="n">
        <v>39.61</v>
      </c>
      <c r="H447" s="206"/>
      <c r="I447" s="206"/>
      <c r="J447" s="206"/>
      <c r="K447" s="206"/>
      <c r="L447" s="206"/>
      <c r="M447" s="206"/>
      <c r="N447" s="206"/>
      <c r="O447" s="206"/>
      <c r="P447" s="206"/>
      <c r="Q447" s="206"/>
      <c r="R447" s="206"/>
      <c r="S447" s="206"/>
      <c r="T447" s="206"/>
      <c r="U447" s="206"/>
      <c r="V447" s="206"/>
      <c r="W447" s="206"/>
      <c r="X447" s="206"/>
      <c r="Y447" s="206"/>
      <c r="Z447" s="206"/>
    </row>
    <row r="448" customFormat="false" ht="15" hidden="false" customHeight="false" outlineLevel="0" collapsed="false">
      <c r="A448" s="198" t="s">
        <v>1040</v>
      </c>
      <c r="B448" s="199" t="s">
        <v>1272</v>
      </c>
      <c r="C448" s="198" t="s">
        <v>1273</v>
      </c>
      <c r="D448" s="199" t="s">
        <v>25</v>
      </c>
      <c r="E448" s="200" t="n">
        <v>0.225</v>
      </c>
      <c r="F448" s="280" t="n">
        <v>20.61</v>
      </c>
      <c r="G448" s="280" t="n">
        <v>4.63</v>
      </c>
      <c r="H448" s="206"/>
      <c r="I448" s="206"/>
      <c r="J448" s="206"/>
      <c r="K448" s="206"/>
      <c r="L448" s="206"/>
      <c r="M448" s="206"/>
      <c r="N448" s="206"/>
      <c r="O448" s="206"/>
      <c r="P448" s="206"/>
      <c r="Q448" s="206"/>
      <c r="R448" s="206"/>
      <c r="S448" s="206"/>
      <c r="T448" s="206"/>
      <c r="U448" s="206"/>
      <c r="V448" s="206"/>
      <c r="W448" s="206"/>
      <c r="X448" s="206"/>
      <c r="Y448" s="206"/>
      <c r="Z448" s="206"/>
    </row>
    <row r="449" customFormat="false" ht="15" hidden="false" customHeight="false" outlineLevel="0" collapsed="false">
      <c r="A449" s="198" t="s">
        <v>1040</v>
      </c>
      <c r="B449" s="199" t="s">
        <v>1274</v>
      </c>
      <c r="C449" s="198" t="s">
        <v>1249</v>
      </c>
      <c r="D449" s="199" t="s">
        <v>25</v>
      </c>
      <c r="E449" s="200" t="n">
        <v>2.3248</v>
      </c>
      <c r="F449" s="280" t="n">
        <v>15.05</v>
      </c>
      <c r="G449" s="280" t="n">
        <v>34.98</v>
      </c>
      <c r="H449" s="206"/>
      <c r="I449" s="206"/>
      <c r="J449" s="206"/>
      <c r="K449" s="206"/>
      <c r="L449" s="206"/>
      <c r="M449" s="206"/>
      <c r="N449" s="206"/>
      <c r="O449" s="206"/>
      <c r="P449" s="206"/>
      <c r="Q449" s="206"/>
      <c r="R449" s="206"/>
      <c r="S449" s="206"/>
      <c r="T449" s="206"/>
      <c r="U449" s="206"/>
      <c r="V449" s="206"/>
      <c r="W449" s="206"/>
      <c r="X449" s="206"/>
      <c r="Y449" s="206"/>
      <c r="Z449" s="206"/>
    </row>
    <row r="450" customFormat="false" ht="15" hidden="false" customHeight="false" outlineLevel="0" collapsed="false">
      <c r="A450" s="193"/>
      <c r="B450" s="194"/>
      <c r="C450" s="193"/>
      <c r="D450" s="193"/>
      <c r="E450" s="195"/>
      <c r="F450" s="193"/>
      <c r="G450" s="193"/>
      <c r="H450" s="206"/>
      <c r="I450" s="206"/>
      <c r="J450" s="206"/>
      <c r="K450" s="206"/>
      <c r="L450" s="206"/>
      <c r="M450" s="206"/>
      <c r="N450" s="206"/>
      <c r="O450" s="206"/>
      <c r="P450" s="206"/>
      <c r="Q450" s="206"/>
      <c r="R450" s="206"/>
      <c r="S450" s="206"/>
      <c r="T450" s="206"/>
      <c r="U450" s="206"/>
      <c r="V450" s="206"/>
      <c r="W450" s="206"/>
      <c r="X450" s="206"/>
      <c r="Y450" s="206"/>
      <c r="Z450" s="206"/>
    </row>
    <row r="451" customFormat="false" ht="15" hidden="false" customHeight="false" outlineLevel="0" collapsed="false">
      <c r="A451" s="183" t="s">
        <v>1521</v>
      </c>
      <c r="B451" s="184" t="s">
        <v>1028</v>
      </c>
      <c r="C451" s="183" t="s">
        <v>1029</v>
      </c>
      <c r="D451" s="184" t="s">
        <v>1030</v>
      </c>
      <c r="E451" s="185" t="s">
        <v>1031</v>
      </c>
      <c r="F451" s="209" t="s">
        <v>1032</v>
      </c>
      <c r="G451" s="209" t="s">
        <v>1033</v>
      </c>
      <c r="H451" s="206"/>
      <c r="I451" s="206"/>
      <c r="J451" s="206"/>
      <c r="K451" s="206"/>
      <c r="L451" s="206"/>
      <c r="M451" s="206"/>
      <c r="N451" s="206"/>
      <c r="O451" s="206"/>
      <c r="P451" s="206"/>
      <c r="Q451" s="206"/>
      <c r="R451" s="206"/>
      <c r="S451" s="206"/>
      <c r="T451" s="206"/>
      <c r="U451" s="206"/>
      <c r="V451" s="206"/>
      <c r="W451" s="206"/>
      <c r="X451" s="206"/>
      <c r="Y451" s="206"/>
      <c r="Z451" s="206"/>
    </row>
    <row r="452" customFormat="false" ht="15" hidden="false" customHeight="false" outlineLevel="0" collapsed="false">
      <c r="A452" s="189" t="s">
        <v>1034</v>
      </c>
      <c r="B452" s="190" t="s">
        <v>165</v>
      </c>
      <c r="C452" s="189" t="s">
        <v>1522</v>
      </c>
      <c r="D452" s="190" t="s">
        <v>1100</v>
      </c>
      <c r="E452" s="191" t="n">
        <v>1</v>
      </c>
      <c r="F452" s="279" t="n">
        <v>2.5</v>
      </c>
      <c r="G452" s="279" t="n">
        <v>2.5</v>
      </c>
      <c r="H452" s="206"/>
      <c r="I452" s="206"/>
      <c r="J452" s="206"/>
      <c r="K452" s="206"/>
      <c r="L452" s="206"/>
      <c r="M452" s="206"/>
      <c r="N452" s="206"/>
      <c r="O452" s="206"/>
      <c r="P452" s="206"/>
      <c r="Q452" s="206"/>
      <c r="R452" s="206"/>
      <c r="S452" s="206"/>
      <c r="T452" s="206"/>
      <c r="U452" s="206"/>
      <c r="V452" s="206"/>
      <c r="W452" s="206"/>
      <c r="X452" s="206"/>
      <c r="Y452" s="206"/>
      <c r="Z452" s="206"/>
    </row>
    <row r="453" customFormat="false" ht="15" hidden="false" customHeight="false" outlineLevel="0" collapsed="false">
      <c r="A453" s="198" t="s">
        <v>1040</v>
      </c>
      <c r="B453" s="199" t="s">
        <v>1523</v>
      </c>
      <c r="C453" s="198" t="s">
        <v>1524</v>
      </c>
      <c r="D453" s="199" t="s">
        <v>25</v>
      </c>
      <c r="E453" s="200" t="n">
        <v>0.0718</v>
      </c>
      <c r="F453" s="280" t="n">
        <v>19.91</v>
      </c>
      <c r="G453" s="280" t="n">
        <v>1.42</v>
      </c>
      <c r="H453" s="206"/>
      <c r="I453" s="206"/>
      <c r="J453" s="206"/>
      <c r="K453" s="206"/>
      <c r="L453" s="206"/>
      <c r="M453" s="206"/>
      <c r="N453" s="206"/>
      <c r="O453" s="206"/>
      <c r="P453" s="206"/>
      <c r="Q453" s="206"/>
      <c r="R453" s="206"/>
      <c r="S453" s="206"/>
      <c r="T453" s="206"/>
      <c r="U453" s="206"/>
      <c r="V453" s="206"/>
      <c r="W453" s="206"/>
      <c r="X453" s="206"/>
      <c r="Y453" s="206"/>
      <c r="Z453" s="206"/>
    </row>
    <row r="454" customFormat="false" ht="15" hidden="false" customHeight="false" outlineLevel="0" collapsed="false">
      <c r="A454" s="198" t="s">
        <v>1040</v>
      </c>
      <c r="B454" s="199" t="s">
        <v>1274</v>
      </c>
      <c r="C454" s="198" t="s">
        <v>1249</v>
      </c>
      <c r="D454" s="199" t="s">
        <v>25</v>
      </c>
      <c r="E454" s="200" t="n">
        <v>0.0718</v>
      </c>
      <c r="F454" s="280" t="n">
        <v>15.05</v>
      </c>
      <c r="G454" s="280" t="n">
        <v>1.08</v>
      </c>
      <c r="H454" s="206"/>
      <c r="I454" s="206"/>
      <c r="J454" s="206"/>
      <c r="K454" s="206"/>
      <c r="L454" s="206"/>
      <c r="M454" s="206"/>
      <c r="N454" s="206"/>
      <c r="O454" s="206"/>
      <c r="P454" s="206"/>
      <c r="Q454" s="206"/>
      <c r="R454" s="206"/>
      <c r="S454" s="206"/>
      <c r="T454" s="206"/>
      <c r="U454" s="206"/>
      <c r="V454" s="206"/>
      <c r="W454" s="206"/>
      <c r="X454" s="206"/>
      <c r="Y454" s="206"/>
      <c r="Z454" s="206"/>
    </row>
    <row r="455" customFormat="false" ht="15" hidden="false" customHeight="false" outlineLevel="0" collapsed="false">
      <c r="A455" s="193"/>
      <c r="B455" s="194"/>
      <c r="C455" s="193"/>
      <c r="D455" s="193"/>
      <c r="E455" s="195"/>
      <c r="F455" s="193"/>
      <c r="G455" s="193"/>
      <c r="H455" s="206"/>
      <c r="I455" s="206"/>
      <c r="J455" s="206"/>
      <c r="K455" s="206"/>
      <c r="L455" s="206"/>
      <c r="M455" s="206"/>
      <c r="N455" s="206"/>
      <c r="O455" s="206"/>
      <c r="P455" s="206"/>
      <c r="Q455" s="206"/>
      <c r="R455" s="206"/>
      <c r="S455" s="206"/>
      <c r="T455" s="206"/>
      <c r="U455" s="206"/>
      <c r="V455" s="206"/>
      <c r="W455" s="206"/>
      <c r="X455" s="206"/>
      <c r="Y455" s="206"/>
      <c r="Z455" s="206"/>
    </row>
    <row r="456" customFormat="false" ht="15" hidden="false" customHeight="false" outlineLevel="0" collapsed="false">
      <c r="A456" s="183" t="s">
        <v>1525</v>
      </c>
      <c r="B456" s="184" t="s">
        <v>1028</v>
      </c>
      <c r="C456" s="183" t="s">
        <v>1029</v>
      </c>
      <c r="D456" s="184" t="s">
        <v>1030</v>
      </c>
      <c r="E456" s="185" t="s">
        <v>1031</v>
      </c>
      <c r="F456" s="209" t="s">
        <v>1032</v>
      </c>
      <c r="G456" s="209" t="s">
        <v>1033</v>
      </c>
      <c r="H456" s="206"/>
      <c r="I456" s="206"/>
      <c r="J456" s="206"/>
      <c r="K456" s="206"/>
      <c r="L456" s="206"/>
      <c r="M456" s="206"/>
      <c r="N456" s="206"/>
      <c r="O456" s="206"/>
      <c r="P456" s="206"/>
      <c r="Q456" s="206"/>
      <c r="R456" s="206"/>
      <c r="S456" s="206"/>
      <c r="T456" s="206"/>
      <c r="U456" s="206"/>
      <c r="V456" s="206"/>
      <c r="W456" s="206"/>
      <c r="X456" s="206"/>
      <c r="Y456" s="206"/>
      <c r="Z456" s="206"/>
    </row>
    <row r="457" customFormat="false" ht="15" hidden="false" customHeight="false" outlineLevel="0" collapsed="false">
      <c r="A457" s="189" t="s">
        <v>1034</v>
      </c>
      <c r="B457" s="190" t="s">
        <v>1526</v>
      </c>
      <c r="C457" s="189" t="s">
        <v>1527</v>
      </c>
      <c r="D457" s="190" t="s">
        <v>1100</v>
      </c>
      <c r="E457" s="191" t="n">
        <v>1</v>
      </c>
      <c r="F457" s="279" t="n">
        <v>64.48</v>
      </c>
      <c r="G457" s="279" t="n">
        <v>64.48</v>
      </c>
      <c r="H457" s="206"/>
      <c r="I457" s="206"/>
      <c r="J457" s="206"/>
      <c r="K457" s="206"/>
      <c r="L457" s="206"/>
      <c r="M457" s="206"/>
      <c r="N457" s="206"/>
      <c r="O457" s="206"/>
      <c r="P457" s="206"/>
      <c r="Q457" s="206"/>
      <c r="R457" s="206"/>
      <c r="S457" s="206"/>
      <c r="T457" s="206"/>
      <c r="U457" s="206"/>
      <c r="V457" s="206"/>
      <c r="W457" s="206"/>
      <c r="X457" s="206"/>
      <c r="Y457" s="206"/>
      <c r="Z457" s="206"/>
    </row>
    <row r="458" customFormat="false" ht="15" hidden="false" customHeight="false" outlineLevel="0" collapsed="false">
      <c r="A458" s="198" t="s">
        <v>1040</v>
      </c>
      <c r="B458" s="199" t="s">
        <v>1528</v>
      </c>
      <c r="C458" s="198" t="s">
        <v>1529</v>
      </c>
      <c r="D458" s="199" t="s">
        <v>1147</v>
      </c>
      <c r="E458" s="200" t="n">
        <v>0.0118</v>
      </c>
      <c r="F458" s="280" t="n">
        <v>429.77</v>
      </c>
      <c r="G458" s="280" t="n">
        <v>5.07</v>
      </c>
      <c r="H458" s="206"/>
      <c r="I458" s="206"/>
      <c r="J458" s="206"/>
      <c r="K458" s="206"/>
      <c r="L458" s="206"/>
      <c r="M458" s="206"/>
      <c r="N458" s="206"/>
      <c r="O458" s="206"/>
      <c r="P458" s="206"/>
      <c r="Q458" s="206"/>
      <c r="R458" s="206"/>
      <c r="S458" s="206"/>
      <c r="T458" s="206"/>
      <c r="U458" s="206"/>
      <c r="V458" s="206"/>
      <c r="W458" s="206"/>
      <c r="X458" s="206"/>
      <c r="Y458" s="206"/>
      <c r="Z458" s="206"/>
    </row>
    <row r="459" customFormat="false" ht="15" hidden="false" customHeight="false" outlineLevel="0" collapsed="false">
      <c r="A459" s="198" t="s">
        <v>1040</v>
      </c>
      <c r="B459" s="199" t="s">
        <v>1272</v>
      </c>
      <c r="C459" s="198" t="s">
        <v>1273</v>
      </c>
      <c r="D459" s="199" t="s">
        <v>25</v>
      </c>
      <c r="E459" s="200" t="n">
        <v>0.86</v>
      </c>
      <c r="F459" s="280" t="n">
        <v>20.61</v>
      </c>
      <c r="G459" s="280" t="n">
        <v>17.72</v>
      </c>
      <c r="H459" s="206"/>
      <c r="I459" s="206"/>
      <c r="J459" s="206"/>
      <c r="K459" s="206"/>
      <c r="L459" s="206"/>
      <c r="M459" s="206"/>
      <c r="N459" s="206"/>
      <c r="O459" s="206"/>
      <c r="P459" s="206"/>
      <c r="Q459" s="206"/>
      <c r="R459" s="206"/>
      <c r="S459" s="206"/>
      <c r="T459" s="206"/>
      <c r="U459" s="206"/>
      <c r="V459" s="206"/>
      <c r="W459" s="206"/>
      <c r="X459" s="206"/>
      <c r="Y459" s="206"/>
      <c r="Z459" s="206"/>
    </row>
    <row r="460" customFormat="false" ht="15" hidden="false" customHeight="false" outlineLevel="0" collapsed="false">
      <c r="A460" s="198" t="s">
        <v>1040</v>
      </c>
      <c r="B460" s="199" t="s">
        <v>1274</v>
      </c>
      <c r="C460" s="198" t="s">
        <v>1249</v>
      </c>
      <c r="D460" s="199" t="s">
        <v>25</v>
      </c>
      <c r="E460" s="200" t="n">
        <v>0.43</v>
      </c>
      <c r="F460" s="280" t="n">
        <v>15.05</v>
      </c>
      <c r="G460" s="280" t="n">
        <v>6.47</v>
      </c>
      <c r="H460" s="206"/>
      <c r="I460" s="206"/>
      <c r="J460" s="206"/>
      <c r="K460" s="206"/>
      <c r="L460" s="206"/>
      <c r="M460" s="206"/>
      <c r="N460" s="206"/>
      <c r="O460" s="206"/>
      <c r="P460" s="206"/>
      <c r="Q460" s="206"/>
      <c r="R460" s="206"/>
      <c r="S460" s="206"/>
      <c r="T460" s="206"/>
      <c r="U460" s="206"/>
      <c r="V460" s="206"/>
      <c r="W460" s="206"/>
      <c r="X460" s="206"/>
      <c r="Y460" s="206"/>
      <c r="Z460" s="206"/>
    </row>
    <row r="461" customFormat="false" ht="15" hidden="false" customHeight="false" outlineLevel="0" collapsed="false">
      <c r="A461" s="202" t="s">
        <v>1043</v>
      </c>
      <c r="B461" s="203" t="s">
        <v>1530</v>
      </c>
      <c r="C461" s="202" t="s">
        <v>1531</v>
      </c>
      <c r="D461" s="203" t="s">
        <v>7</v>
      </c>
      <c r="E461" s="204" t="n">
        <v>13.6</v>
      </c>
      <c r="F461" s="208" t="n">
        <v>2.36</v>
      </c>
      <c r="G461" s="208" t="n">
        <v>32.09</v>
      </c>
      <c r="H461" s="206"/>
      <c r="I461" s="206"/>
      <c r="J461" s="206"/>
      <c r="K461" s="206"/>
      <c r="L461" s="206"/>
      <c r="M461" s="206"/>
      <c r="N461" s="206"/>
      <c r="O461" s="206"/>
      <c r="P461" s="206"/>
      <c r="Q461" s="206"/>
      <c r="R461" s="206"/>
      <c r="S461" s="206"/>
      <c r="T461" s="206"/>
      <c r="U461" s="206"/>
      <c r="V461" s="206"/>
      <c r="W461" s="206"/>
      <c r="X461" s="206"/>
      <c r="Y461" s="206"/>
      <c r="Z461" s="206"/>
    </row>
    <row r="462" customFormat="false" ht="15" hidden="false" customHeight="false" outlineLevel="0" collapsed="false">
      <c r="A462" s="202" t="s">
        <v>1043</v>
      </c>
      <c r="B462" s="203" t="s">
        <v>1532</v>
      </c>
      <c r="C462" s="202" t="s">
        <v>1533</v>
      </c>
      <c r="D462" s="203" t="s">
        <v>1534</v>
      </c>
      <c r="E462" s="204" t="n">
        <v>0.01</v>
      </c>
      <c r="F462" s="208" t="n">
        <v>72.17</v>
      </c>
      <c r="G462" s="208" t="n">
        <v>0.72</v>
      </c>
      <c r="H462" s="206"/>
      <c r="I462" s="206"/>
      <c r="J462" s="206"/>
      <c r="K462" s="206"/>
      <c r="L462" s="206"/>
      <c r="M462" s="206"/>
      <c r="N462" s="206"/>
      <c r="O462" s="206"/>
      <c r="P462" s="206"/>
      <c r="Q462" s="206"/>
      <c r="R462" s="206"/>
      <c r="S462" s="206"/>
      <c r="T462" s="206"/>
      <c r="U462" s="206"/>
      <c r="V462" s="206"/>
      <c r="W462" s="206"/>
      <c r="X462" s="206"/>
      <c r="Y462" s="206"/>
      <c r="Z462" s="206"/>
    </row>
    <row r="463" customFormat="false" ht="15" hidden="false" customHeight="false" outlineLevel="0" collapsed="false">
      <c r="A463" s="202" t="s">
        <v>1043</v>
      </c>
      <c r="B463" s="203" t="s">
        <v>1535</v>
      </c>
      <c r="C463" s="202" t="s">
        <v>1536</v>
      </c>
      <c r="D463" s="203" t="s">
        <v>152</v>
      </c>
      <c r="E463" s="204" t="n">
        <v>0.42</v>
      </c>
      <c r="F463" s="208" t="n">
        <v>5.76</v>
      </c>
      <c r="G463" s="208" t="n">
        <v>2.41</v>
      </c>
      <c r="H463" s="206"/>
      <c r="I463" s="206"/>
      <c r="J463" s="206"/>
      <c r="K463" s="206"/>
      <c r="L463" s="206"/>
      <c r="M463" s="206"/>
      <c r="N463" s="206"/>
      <c r="O463" s="206"/>
      <c r="P463" s="206"/>
      <c r="Q463" s="206"/>
      <c r="R463" s="206"/>
      <c r="S463" s="206"/>
      <c r="T463" s="206"/>
      <c r="U463" s="206"/>
      <c r="V463" s="206"/>
      <c r="W463" s="206"/>
      <c r="X463" s="206"/>
      <c r="Y463" s="206"/>
      <c r="Z463" s="206"/>
    </row>
    <row r="464" customFormat="false" ht="15" hidden="false" customHeight="false" outlineLevel="0" collapsed="false">
      <c r="A464" s="193"/>
      <c r="B464" s="194"/>
      <c r="C464" s="193"/>
      <c r="D464" s="193"/>
      <c r="E464" s="195"/>
      <c r="F464" s="193"/>
      <c r="G464" s="193"/>
      <c r="H464" s="206"/>
      <c r="I464" s="206"/>
      <c r="J464" s="206"/>
      <c r="K464" s="206"/>
      <c r="L464" s="206"/>
      <c r="M464" s="206"/>
      <c r="N464" s="206"/>
      <c r="O464" s="206"/>
      <c r="P464" s="206"/>
      <c r="Q464" s="206"/>
      <c r="R464" s="206"/>
      <c r="S464" s="206"/>
      <c r="T464" s="206"/>
      <c r="U464" s="206"/>
      <c r="V464" s="206"/>
      <c r="W464" s="206"/>
      <c r="X464" s="206"/>
      <c r="Y464" s="206"/>
      <c r="Z464" s="206"/>
    </row>
    <row r="465" customFormat="false" ht="15" hidden="false" customHeight="false" outlineLevel="0" collapsed="false">
      <c r="A465" s="183" t="s">
        <v>1537</v>
      </c>
      <c r="B465" s="184" t="s">
        <v>1028</v>
      </c>
      <c r="C465" s="183" t="s">
        <v>1029</v>
      </c>
      <c r="D465" s="184" t="s">
        <v>1030</v>
      </c>
      <c r="E465" s="185" t="s">
        <v>1031</v>
      </c>
      <c r="F465" s="209" t="s">
        <v>1032</v>
      </c>
      <c r="G465" s="209" t="s">
        <v>1033</v>
      </c>
      <c r="H465" s="206"/>
      <c r="I465" s="206"/>
      <c r="J465" s="206"/>
      <c r="K465" s="206"/>
      <c r="L465" s="206"/>
      <c r="M465" s="206"/>
      <c r="N465" s="206"/>
      <c r="O465" s="206"/>
      <c r="P465" s="206"/>
      <c r="Q465" s="206"/>
      <c r="R465" s="206"/>
      <c r="S465" s="206"/>
      <c r="T465" s="206"/>
      <c r="U465" s="206"/>
      <c r="V465" s="206"/>
      <c r="W465" s="206"/>
      <c r="X465" s="206"/>
      <c r="Y465" s="206"/>
      <c r="Z465" s="206"/>
    </row>
    <row r="466" customFormat="false" ht="15" hidden="false" customHeight="false" outlineLevel="0" collapsed="false">
      <c r="A466" s="189" t="s">
        <v>1034</v>
      </c>
      <c r="B466" s="190" t="s">
        <v>1538</v>
      </c>
      <c r="C466" s="189" t="s">
        <v>1539</v>
      </c>
      <c r="D466" s="190" t="s">
        <v>1100</v>
      </c>
      <c r="E466" s="191" t="n">
        <v>1</v>
      </c>
      <c r="F466" s="279" t="n">
        <v>48.22</v>
      </c>
      <c r="G466" s="279" t="n">
        <v>48.22</v>
      </c>
      <c r="H466" s="206"/>
      <c r="I466" s="206"/>
      <c r="J466" s="206"/>
      <c r="K466" s="206"/>
      <c r="L466" s="206"/>
      <c r="M466" s="206"/>
      <c r="N466" s="206"/>
      <c r="O466" s="206"/>
      <c r="P466" s="206"/>
      <c r="Q466" s="206"/>
      <c r="R466" s="206"/>
      <c r="S466" s="206"/>
      <c r="T466" s="206"/>
      <c r="U466" s="206"/>
      <c r="V466" s="206"/>
      <c r="W466" s="206"/>
      <c r="X466" s="206"/>
      <c r="Y466" s="206"/>
      <c r="Z466" s="206"/>
    </row>
    <row r="467" customFormat="false" ht="15" hidden="false" customHeight="false" outlineLevel="0" collapsed="false">
      <c r="A467" s="198" t="s">
        <v>1040</v>
      </c>
      <c r="B467" s="199" t="s">
        <v>1528</v>
      </c>
      <c r="C467" s="198" t="s">
        <v>1529</v>
      </c>
      <c r="D467" s="199" t="s">
        <v>1147</v>
      </c>
      <c r="E467" s="200" t="n">
        <v>0.0104</v>
      </c>
      <c r="F467" s="280" t="n">
        <v>429.77</v>
      </c>
      <c r="G467" s="280" t="n">
        <v>4.46</v>
      </c>
      <c r="H467" s="206"/>
      <c r="I467" s="206"/>
      <c r="J467" s="206"/>
      <c r="K467" s="206"/>
      <c r="L467" s="206"/>
      <c r="M467" s="206"/>
      <c r="N467" s="206"/>
      <c r="O467" s="206"/>
      <c r="P467" s="206"/>
      <c r="Q467" s="206"/>
      <c r="R467" s="206"/>
      <c r="S467" s="206"/>
      <c r="T467" s="206"/>
      <c r="U467" s="206"/>
      <c r="V467" s="206"/>
      <c r="W467" s="206"/>
      <c r="X467" s="206"/>
      <c r="Y467" s="206"/>
      <c r="Z467" s="206"/>
    </row>
    <row r="468" customFormat="false" ht="15" hidden="false" customHeight="false" outlineLevel="0" collapsed="false">
      <c r="A468" s="198" t="s">
        <v>1040</v>
      </c>
      <c r="B468" s="199" t="s">
        <v>1272</v>
      </c>
      <c r="C468" s="198" t="s">
        <v>1273</v>
      </c>
      <c r="D468" s="199" t="s">
        <v>25</v>
      </c>
      <c r="E468" s="200" t="n">
        <v>0.59</v>
      </c>
      <c r="F468" s="280" t="n">
        <v>20.61</v>
      </c>
      <c r="G468" s="280" t="n">
        <v>12.15</v>
      </c>
      <c r="H468" s="206"/>
      <c r="I468" s="206"/>
      <c r="J468" s="206"/>
      <c r="K468" s="206"/>
      <c r="L468" s="206"/>
      <c r="M468" s="206"/>
      <c r="N468" s="206"/>
      <c r="O468" s="206"/>
      <c r="P468" s="206"/>
      <c r="Q468" s="206"/>
      <c r="R468" s="206"/>
      <c r="S468" s="206"/>
      <c r="T468" s="206"/>
      <c r="U468" s="206"/>
      <c r="V468" s="206"/>
      <c r="W468" s="206"/>
      <c r="X468" s="206"/>
      <c r="Y468" s="206"/>
      <c r="Z468" s="206"/>
    </row>
    <row r="469" customFormat="false" ht="15" hidden="false" customHeight="false" outlineLevel="0" collapsed="false">
      <c r="A469" s="198" t="s">
        <v>1040</v>
      </c>
      <c r="B469" s="199" t="s">
        <v>1274</v>
      </c>
      <c r="C469" s="198" t="s">
        <v>1249</v>
      </c>
      <c r="D469" s="199" t="s">
        <v>25</v>
      </c>
      <c r="E469" s="200" t="n">
        <v>0.295</v>
      </c>
      <c r="F469" s="280" t="n">
        <v>15.05</v>
      </c>
      <c r="G469" s="280" t="n">
        <v>4.43</v>
      </c>
      <c r="H469" s="206"/>
      <c r="I469" s="206"/>
      <c r="J469" s="206"/>
      <c r="K469" s="206"/>
      <c r="L469" s="206"/>
      <c r="M469" s="206"/>
      <c r="N469" s="206"/>
      <c r="O469" s="206"/>
      <c r="P469" s="206"/>
      <c r="Q469" s="206"/>
      <c r="R469" s="206"/>
      <c r="S469" s="206"/>
      <c r="T469" s="206"/>
      <c r="U469" s="206"/>
      <c r="V469" s="206"/>
      <c r="W469" s="206"/>
      <c r="X469" s="206"/>
      <c r="Y469" s="206"/>
      <c r="Z469" s="206"/>
    </row>
    <row r="470" customFormat="false" ht="15" hidden="false" customHeight="false" outlineLevel="0" collapsed="false">
      <c r="A470" s="202" t="s">
        <v>1043</v>
      </c>
      <c r="B470" s="203" t="s">
        <v>1540</v>
      </c>
      <c r="C470" s="202" t="s">
        <v>1541</v>
      </c>
      <c r="D470" s="203" t="s">
        <v>7</v>
      </c>
      <c r="E470" s="204" t="n">
        <v>13.6</v>
      </c>
      <c r="F470" s="208" t="n">
        <v>1.86</v>
      </c>
      <c r="G470" s="208" t="n">
        <v>25.29</v>
      </c>
      <c r="H470" s="206"/>
      <c r="I470" s="206"/>
      <c r="J470" s="206"/>
      <c r="K470" s="206"/>
      <c r="L470" s="206"/>
      <c r="M470" s="206"/>
      <c r="N470" s="206"/>
      <c r="O470" s="206"/>
      <c r="P470" s="206"/>
      <c r="Q470" s="206"/>
      <c r="R470" s="206"/>
      <c r="S470" s="206"/>
      <c r="T470" s="206"/>
      <c r="U470" s="206"/>
      <c r="V470" s="206"/>
      <c r="W470" s="206"/>
      <c r="X470" s="206"/>
      <c r="Y470" s="206"/>
      <c r="Z470" s="206"/>
    </row>
    <row r="471" customFormat="false" ht="15" hidden="false" customHeight="false" outlineLevel="0" collapsed="false">
      <c r="A471" s="202" t="s">
        <v>1043</v>
      </c>
      <c r="B471" s="203" t="s">
        <v>1532</v>
      </c>
      <c r="C471" s="202" t="s">
        <v>1533</v>
      </c>
      <c r="D471" s="203" t="s">
        <v>1534</v>
      </c>
      <c r="E471" s="204" t="n">
        <v>0.005</v>
      </c>
      <c r="F471" s="208" t="n">
        <v>72.17</v>
      </c>
      <c r="G471" s="208" t="n">
        <v>0.36</v>
      </c>
      <c r="H471" s="206"/>
      <c r="I471" s="206"/>
      <c r="J471" s="206"/>
      <c r="K471" s="206"/>
      <c r="L471" s="206"/>
      <c r="M471" s="206"/>
      <c r="N471" s="206"/>
      <c r="O471" s="206"/>
      <c r="P471" s="206"/>
      <c r="Q471" s="206"/>
      <c r="R471" s="206"/>
      <c r="S471" s="206"/>
      <c r="T471" s="206"/>
      <c r="U471" s="206"/>
      <c r="V471" s="206"/>
      <c r="W471" s="206"/>
      <c r="X471" s="206"/>
      <c r="Y471" s="206"/>
      <c r="Z471" s="206"/>
    </row>
    <row r="472" customFormat="false" ht="15" hidden="false" customHeight="false" outlineLevel="0" collapsed="false">
      <c r="A472" s="202" t="s">
        <v>1043</v>
      </c>
      <c r="B472" s="203" t="s">
        <v>1542</v>
      </c>
      <c r="C472" s="202" t="s">
        <v>1543</v>
      </c>
      <c r="D472" s="203" t="s">
        <v>152</v>
      </c>
      <c r="E472" s="204" t="n">
        <v>0.42</v>
      </c>
      <c r="F472" s="208" t="n">
        <v>3.65</v>
      </c>
      <c r="G472" s="208" t="n">
        <v>1.53</v>
      </c>
      <c r="H472" s="206"/>
      <c r="I472" s="206"/>
      <c r="J472" s="206"/>
      <c r="K472" s="206"/>
      <c r="L472" s="206"/>
      <c r="M472" s="206"/>
      <c r="N472" s="206"/>
      <c r="O472" s="206"/>
      <c r="P472" s="206"/>
      <c r="Q472" s="206"/>
      <c r="R472" s="206"/>
      <c r="S472" s="206"/>
      <c r="T472" s="206"/>
      <c r="U472" s="206"/>
      <c r="V472" s="206"/>
      <c r="W472" s="206"/>
      <c r="X472" s="206"/>
      <c r="Y472" s="206"/>
      <c r="Z472" s="206"/>
    </row>
    <row r="473" customFormat="false" ht="15" hidden="false" customHeight="false" outlineLevel="0" collapsed="false">
      <c r="A473" s="193"/>
      <c r="B473" s="194"/>
      <c r="C473" s="193"/>
      <c r="D473" s="193"/>
      <c r="E473" s="195"/>
      <c r="F473" s="193"/>
      <c r="G473" s="193"/>
      <c r="H473" s="206"/>
      <c r="I473" s="206"/>
      <c r="J473" s="206"/>
      <c r="K473" s="206"/>
      <c r="L473" s="206"/>
      <c r="M473" s="206"/>
      <c r="N473" s="206"/>
      <c r="O473" s="206"/>
      <c r="P473" s="206"/>
      <c r="Q473" s="206"/>
      <c r="R473" s="206"/>
      <c r="S473" s="206"/>
      <c r="T473" s="206"/>
      <c r="U473" s="206"/>
      <c r="V473" s="206"/>
      <c r="W473" s="206"/>
      <c r="X473" s="206"/>
      <c r="Y473" s="206"/>
      <c r="Z473" s="206"/>
    </row>
    <row r="474" customFormat="false" ht="15" hidden="false" customHeight="false" outlineLevel="0" collapsed="false">
      <c r="A474" s="183" t="s">
        <v>1544</v>
      </c>
      <c r="B474" s="184" t="s">
        <v>1028</v>
      </c>
      <c r="C474" s="183" t="s">
        <v>1029</v>
      </c>
      <c r="D474" s="184" t="s">
        <v>1030</v>
      </c>
      <c r="E474" s="185" t="s">
        <v>1031</v>
      </c>
      <c r="F474" s="209" t="s">
        <v>1032</v>
      </c>
      <c r="G474" s="209" t="s">
        <v>1033</v>
      </c>
      <c r="H474" s="206"/>
      <c r="I474" s="206"/>
      <c r="J474" s="206"/>
      <c r="K474" s="206"/>
      <c r="L474" s="206"/>
      <c r="M474" s="206"/>
      <c r="N474" s="206"/>
      <c r="O474" s="206"/>
      <c r="P474" s="206"/>
      <c r="Q474" s="206"/>
      <c r="R474" s="206"/>
      <c r="S474" s="206"/>
      <c r="T474" s="206"/>
      <c r="U474" s="206"/>
      <c r="V474" s="206"/>
      <c r="W474" s="206"/>
      <c r="X474" s="206"/>
      <c r="Y474" s="206"/>
      <c r="Z474" s="206"/>
    </row>
    <row r="475" customFormat="false" ht="15" hidden="false" customHeight="false" outlineLevel="0" collapsed="false">
      <c r="A475" s="189" t="s">
        <v>1034</v>
      </c>
      <c r="B475" s="190" t="s">
        <v>1545</v>
      </c>
      <c r="C475" s="189" t="s">
        <v>1546</v>
      </c>
      <c r="D475" s="190" t="s">
        <v>152</v>
      </c>
      <c r="E475" s="191" t="n">
        <v>1</v>
      </c>
      <c r="F475" s="279" t="n">
        <v>43.16</v>
      </c>
      <c r="G475" s="279" t="n">
        <v>43.16</v>
      </c>
      <c r="H475" s="206"/>
      <c r="I475" s="206"/>
      <c r="J475" s="206"/>
      <c r="K475" s="206"/>
      <c r="L475" s="206"/>
      <c r="M475" s="206"/>
      <c r="N475" s="206"/>
      <c r="O475" s="206"/>
      <c r="P475" s="206"/>
      <c r="Q475" s="206"/>
      <c r="R475" s="206"/>
      <c r="S475" s="206"/>
      <c r="T475" s="206"/>
      <c r="U475" s="206"/>
      <c r="V475" s="206"/>
      <c r="W475" s="206"/>
      <c r="X475" s="206"/>
      <c r="Y475" s="206"/>
      <c r="Z475" s="206"/>
    </row>
    <row r="476" customFormat="false" ht="15" hidden="false" customHeight="false" outlineLevel="0" collapsed="false">
      <c r="A476" s="198" t="s">
        <v>1040</v>
      </c>
      <c r="B476" s="199" t="s">
        <v>1301</v>
      </c>
      <c r="C476" s="198" t="s">
        <v>1302</v>
      </c>
      <c r="D476" s="199" t="s">
        <v>65</v>
      </c>
      <c r="E476" s="200" t="n">
        <v>0.79</v>
      </c>
      <c r="F476" s="280" t="n">
        <v>11.78</v>
      </c>
      <c r="G476" s="280" t="n">
        <v>9.3</v>
      </c>
      <c r="H476" s="206"/>
      <c r="I476" s="206"/>
      <c r="J476" s="206"/>
      <c r="K476" s="206"/>
      <c r="L476" s="206"/>
      <c r="M476" s="206"/>
      <c r="N476" s="206"/>
      <c r="O476" s="206"/>
      <c r="P476" s="206"/>
      <c r="Q476" s="206"/>
      <c r="R476" s="206"/>
      <c r="S476" s="206"/>
      <c r="T476" s="206"/>
      <c r="U476" s="206"/>
      <c r="V476" s="206"/>
      <c r="W476" s="206"/>
      <c r="X476" s="206"/>
      <c r="Y476" s="206"/>
      <c r="Z476" s="206"/>
    </row>
    <row r="477" customFormat="false" ht="15" hidden="false" customHeight="false" outlineLevel="0" collapsed="false">
      <c r="A477" s="198" t="s">
        <v>1040</v>
      </c>
      <c r="B477" s="199" t="s">
        <v>1547</v>
      </c>
      <c r="C477" s="198" t="s">
        <v>1548</v>
      </c>
      <c r="D477" s="199" t="s">
        <v>1147</v>
      </c>
      <c r="E477" s="200" t="n">
        <v>0.014</v>
      </c>
      <c r="F477" s="280" t="n">
        <v>461.25</v>
      </c>
      <c r="G477" s="280" t="n">
        <v>6.45</v>
      </c>
      <c r="H477" s="206"/>
      <c r="I477" s="206"/>
      <c r="J477" s="206"/>
      <c r="K477" s="206"/>
      <c r="L477" s="206"/>
      <c r="M477" s="206"/>
      <c r="N477" s="206"/>
      <c r="O477" s="206"/>
      <c r="P477" s="206"/>
      <c r="Q477" s="206"/>
      <c r="R477" s="206"/>
      <c r="S477" s="206"/>
      <c r="T477" s="206"/>
      <c r="U477" s="206"/>
      <c r="V477" s="206"/>
      <c r="W477" s="206"/>
      <c r="X477" s="206"/>
      <c r="Y477" s="206"/>
      <c r="Z477" s="206"/>
    </row>
    <row r="478" customFormat="false" ht="15" hidden="false" customHeight="false" outlineLevel="0" collapsed="false">
      <c r="A478" s="198" t="s">
        <v>1040</v>
      </c>
      <c r="B478" s="199" t="s">
        <v>1549</v>
      </c>
      <c r="C478" s="198" t="s">
        <v>1550</v>
      </c>
      <c r="D478" s="199" t="s">
        <v>1147</v>
      </c>
      <c r="E478" s="200" t="n">
        <v>0.0019</v>
      </c>
      <c r="F478" s="280" t="n">
        <v>409.82</v>
      </c>
      <c r="G478" s="280" t="n">
        <v>0.77</v>
      </c>
      <c r="H478" s="206"/>
      <c r="I478" s="206"/>
      <c r="J478" s="206"/>
      <c r="K478" s="206"/>
      <c r="L478" s="206"/>
      <c r="M478" s="206"/>
      <c r="N478" s="206"/>
      <c r="O478" s="206"/>
      <c r="P478" s="206"/>
      <c r="Q478" s="206"/>
      <c r="R478" s="206"/>
      <c r="S478" s="206"/>
      <c r="T478" s="206"/>
      <c r="U478" s="206"/>
      <c r="V478" s="206"/>
      <c r="W478" s="206"/>
      <c r="X478" s="206"/>
      <c r="Y478" s="206"/>
      <c r="Z478" s="206"/>
    </row>
    <row r="479" customFormat="false" ht="15" hidden="false" customHeight="false" outlineLevel="0" collapsed="false">
      <c r="A479" s="198" t="s">
        <v>1040</v>
      </c>
      <c r="B479" s="199" t="s">
        <v>1272</v>
      </c>
      <c r="C479" s="198" t="s">
        <v>1273</v>
      </c>
      <c r="D479" s="199" t="s">
        <v>25</v>
      </c>
      <c r="E479" s="200" t="n">
        <v>0.253</v>
      </c>
      <c r="F479" s="280" t="n">
        <v>20.61</v>
      </c>
      <c r="G479" s="280" t="n">
        <v>5.21</v>
      </c>
      <c r="H479" s="206"/>
      <c r="I479" s="206"/>
      <c r="J479" s="206"/>
      <c r="K479" s="206"/>
      <c r="L479" s="206"/>
      <c r="M479" s="206"/>
      <c r="N479" s="206"/>
      <c r="O479" s="206"/>
      <c r="P479" s="206"/>
      <c r="Q479" s="206"/>
      <c r="R479" s="206"/>
      <c r="S479" s="206"/>
      <c r="T479" s="206"/>
      <c r="U479" s="206"/>
      <c r="V479" s="206"/>
      <c r="W479" s="206"/>
      <c r="X479" s="206"/>
      <c r="Y479" s="206"/>
      <c r="Z479" s="206"/>
    </row>
    <row r="480" customFormat="false" ht="15" hidden="false" customHeight="false" outlineLevel="0" collapsed="false">
      <c r="A480" s="198" t="s">
        <v>1040</v>
      </c>
      <c r="B480" s="199" t="s">
        <v>1274</v>
      </c>
      <c r="C480" s="198" t="s">
        <v>1249</v>
      </c>
      <c r="D480" s="199" t="s">
        <v>25</v>
      </c>
      <c r="E480" s="200" t="n">
        <v>0.126</v>
      </c>
      <c r="F480" s="280" t="n">
        <v>15.05</v>
      </c>
      <c r="G480" s="280" t="n">
        <v>1.89</v>
      </c>
      <c r="H480" s="206"/>
      <c r="I480" s="206"/>
      <c r="J480" s="206"/>
      <c r="K480" s="206"/>
      <c r="L480" s="206"/>
      <c r="M480" s="206"/>
      <c r="N480" s="206"/>
      <c r="O480" s="206"/>
      <c r="P480" s="206"/>
      <c r="Q480" s="206"/>
      <c r="R480" s="206"/>
      <c r="S480" s="206"/>
      <c r="T480" s="206"/>
      <c r="U480" s="206"/>
      <c r="V480" s="206"/>
      <c r="W480" s="206"/>
      <c r="X480" s="206"/>
      <c r="Y480" s="206"/>
      <c r="Z480" s="206"/>
    </row>
    <row r="481" customFormat="false" ht="15" hidden="false" customHeight="false" outlineLevel="0" collapsed="false">
      <c r="A481" s="202" t="s">
        <v>1043</v>
      </c>
      <c r="B481" s="203" t="s">
        <v>1551</v>
      </c>
      <c r="C481" s="202" t="s">
        <v>1552</v>
      </c>
      <c r="D481" s="203" t="s">
        <v>7</v>
      </c>
      <c r="E481" s="204" t="n">
        <v>5.34</v>
      </c>
      <c r="F481" s="208" t="n">
        <v>2.16</v>
      </c>
      <c r="G481" s="208" t="n">
        <v>11.53</v>
      </c>
      <c r="H481" s="206"/>
      <c r="I481" s="206"/>
      <c r="J481" s="206"/>
      <c r="K481" s="206"/>
      <c r="L481" s="206"/>
      <c r="M481" s="206"/>
      <c r="N481" s="206"/>
      <c r="O481" s="206"/>
      <c r="P481" s="206"/>
      <c r="Q481" s="206"/>
      <c r="R481" s="206"/>
      <c r="S481" s="206"/>
      <c r="T481" s="206"/>
      <c r="U481" s="206"/>
      <c r="V481" s="206"/>
      <c r="W481" s="206"/>
      <c r="X481" s="206"/>
      <c r="Y481" s="206"/>
      <c r="Z481" s="206"/>
    </row>
    <row r="482" customFormat="false" ht="15" hidden="false" customHeight="false" outlineLevel="0" collapsed="false">
      <c r="A482" s="202" t="s">
        <v>1043</v>
      </c>
      <c r="B482" s="203" t="s">
        <v>1553</v>
      </c>
      <c r="C482" s="202" t="s">
        <v>1554</v>
      </c>
      <c r="D482" s="203" t="s">
        <v>152</v>
      </c>
      <c r="E482" s="204" t="n">
        <v>0.22</v>
      </c>
      <c r="F482" s="208" t="n">
        <v>8.24</v>
      </c>
      <c r="G482" s="208" t="n">
        <v>1.81</v>
      </c>
      <c r="H482" s="206"/>
      <c r="I482" s="206"/>
      <c r="J482" s="206"/>
      <c r="K482" s="206"/>
      <c r="L482" s="206"/>
      <c r="M482" s="206"/>
      <c r="N482" s="206"/>
      <c r="O482" s="206"/>
      <c r="P482" s="206"/>
      <c r="Q482" s="206"/>
      <c r="R482" s="206"/>
      <c r="S482" s="206"/>
      <c r="T482" s="206"/>
      <c r="U482" s="206"/>
      <c r="V482" s="206"/>
      <c r="W482" s="206"/>
      <c r="X482" s="206"/>
      <c r="Y482" s="206"/>
      <c r="Z482" s="206"/>
    </row>
    <row r="483" customFormat="false" ht="15" hidden="false" customHeight="false" outlineLevel="0" collapsed="false">
      <c r="A483" s="202" t="s">
        <v>1043</v>
      </c>
      <c r="B483" s="203" t="s">
        <v>1555</v>
      </c>
      <c r="C483" s="202" t="s">
        <v>1556</v>
      </c>
      <c r="D483" s="203" t="s">
        <v>152</v>
      </c>
      <c r="E483" s="204" t="n">
        <v>0.183</v>
      </c>
      <c r="F483" s="208" t="n">
        <v>33.91</v>
      </c>
      <c r="G483" s="208" t="n">
        <v>6.2</v>
      </c>
      <c r="H483" s="206"/>
      <c r="I483" s="206"/>
      <c r="J483" s="206"/>
      <c r="K483" s="206"/>
      <c r="L483" s="206"/>
      <c r="M483" s="206"/>
      <c r="N483" s="206"/>
      <c r="O483" s="206"/>
      <c r="P483" s="206"/>
      <c r="Q483" s="206"/>
      <c r="R483" s="206"/>
      <c r="S483" s="206"/>
      <c r="T483" s="206"/>
      <c r="U483" s="206"/>
      <c r="V483" s="206"/>
      <c r="W483" s="206"/>
      <c r="X483" s="206"/>
      <c r="Y483" s="206"/>
      <c r="Z483" s="206"/>
    </row>
    <row r="484" customFormat="false" ht="15" hidden="false" customHeight="false" outlineLevel="0" collapsed="false">
      <c r="A484" s="193"/>
      <c r="B484" s="194"/>
      <c r="C484" s="193"/>
      <c r="D484" s="193"/>
      <c r="E484" s="195"/>
      <c r="F484" s="193"/>
      <c r="G484" s="193"/>
      <c r="H484" s="206"/>
      <c r="I484" s="206"/>
      <c r="J484" s="206"/>
      <c r="K484" s="206"/>
      <c r="L484" s="206"/>
      <c r="M484" s="206"/>
      <c r="N484" s="206"/>
      <c r="O484" s="206"/>
      <c r="P484" s="206"/>
      <c r="Q484" s="206"/>
      <c r="R484" s="206"/>
      <c r="S484" s="206"/>
      <c r="T484" s="206"/>
      <c r="U484" s="206"/>
      <c r="V484" s="206"/>
      <c r="W484" s="206"/>
      <c r="X484" s="206"/>
      <c r="Y484" s="206"/>
      <c r="Z484" s="206"/>
    </row>
    <row r="485" customFormat="false" ht="15" hidden="false" customHeight="false" outlineLevel="0" collapsed="false">
      <c r="A485" s="183" t="s">
        <v>1557</v>
      </c>
      <c r="B485" s="184" t="s">
        <v>1028</v>
      </c>
      <c r="C485" s="183" t="s">
        <v>1029</v>
      </c>
      <c r="D485" s="184" t="s">
        <v>1030</v>
      </c>
      <c r="E485" s="185" t="s">
        <v>1031</v>
      </c>
      <c r="F485" s="209" t="s">
        <v>1032</v>
      </c>
      <c r="G485" s="209" t="s">
        <v>1033</v>
      </c>
      <c r="H485" s="206"/>
      <c r="I485" s="206"/>
      <c r="J485" s="206"/>
      <c r="K485" s="206"/>
      <c r="L485" s="206"/>
      <c r="M485" s="206"/>
      <c r="N485" s="206"/>
      <c r="O485" s="206"/>
      <c r="P485" s="206"/>
      <c r="Q485" s="206"/>
      <c r="R485" s="206"/>
      <c r="S485" s="206"/>
      <c r="T485" s="206"/>
      <c r="U485" s="206"/>
      <c r="V485" s="206"/>
      <c r="W485" s="206"/>
      <c r="X485" s="206"/>
      <c r="Y485" s="206"/>
      <c r="Z485" s="206"/>
    </row>
    <row r="486" customFormat="false" ht="15" hidden="false" customHeight="false" outlineLevel="0" collapsed="false">
      <c r="A486" s="189" t="s">
        <v>1034</v>
      </c>
      <c r="B486" s="190" t="s">
        <v>1558</v>
      </c>
      <c r="C486" s="189" t="s">
        <v>1559</v>
      </c>
      <c r="D486" s="190" t="s">
        <v>152</v>
      </c>
      <c r="E486" s="191" t="n">
        <v>1</v>
      </c>
      <c r="F486" s="279" t="n">
        <v>31.6</v>
      </c>
      <c r="G486" s="279" t="n">
        <v>31.6</v>
      </c>
      <c r="H486" s="206"/>
      <c r="I486" s="206"/>
      <c r="J486" s="206"/>
      <c r="K486" s="206"/>
      <c r="L486" s="206"/>
      <c r="M486" s="206"/>
      <c r="N486" s="206"/>
      <c r="O486" s="206"/>
      <c r="P486" s="206"/>
      <c r="Q486" s="206"/>
      <c r="R486" s="206"/>
      <c r="S486" s="206"/>
      <c r="T486" s="206"/>
      <c r="U486" s="206"/>
      <c r="V486" s="206"/>
      <c r="W486" s="206"/>
      <c r="X486" s="206"/>
      <c r="Y486" s="206"/>
      <c r="Z486" s="206"/>
    </row>
    <row r="487" customFormat="false" ht="15" hidden="false" customHeight="false" outlineLevel="0" collapsed="false">
      <c r="A487" s="198" t="s">
        <v>1040</v>
      </c>
      <c r="B487" s="199" t="s">
        <v>1296</v>
      </c>
      <c r="C487" s="198" t="s">
        <v>1297</v>
      </c>
      <c r="D487" s="199" t="s">
        <v>65</v>
      </c>
      <c r="E487" s="200" t="n">
        <v>0.49</v>
      </c>
      <c r="F487" s="280" t="n">
        <v>11.75</v>
      </c>
      <c r="G487" s="280" t="n">
        <v>5.75</v>
      </c>
      <c r="H487" s="206"/>
      <c r="I487" s="206"/>
      <c r="J487" s="206"/>
      <c r="K487" s="206"/>
      <c r="L487" s="206"/>
      <c r="M487" s="206"/>
      <c r="N487" s="206"/>
      <c r="O487" s="206"/>
      <c r="P487" s="206"/>
      <c r="Q487" s="206"/>
      <c r="R487" s="206"/>
      <c r="S487" s="206"/>
      <c r="T487" s="206"/>
      <c r="U487" s="206"/>
      <c r="V487" s="206"/>
      <c r="W487" s="206"/>
      <c r="X487" s="206"/>
      <c r="Y487" s="206"/>
      <c r="Z487" s="206"/>
    </row>
    <row r="488" customFormat="false" ht="15" hidden="false" customHeight="false" outlineLevel="0" collapsed="false">
      <c r="A488" s="198" t="s">
        <v>1040</v>
      </c>
      <c r="B488" s="199" t="s">
        <v>1547</v>
      </c>
      <c r="C488" s="198" t="s">
        <v>1548</v>
      </c>
      <c r="D488" s="199" t="s">
        <v>1147</v>
      </c>
      <c r="E488" s="200" t="n">
        <v>0.014</v>
      </c>
      <c r="F488" s="280" t="n">
        <v>461.25</v>
      </c>
      <c r="G488" s="280" t="n">
        <v>6.45</v>
      </c>
      <c r="H488" s="206"/>
      <c r="I488" s="206"/>
      <c r="J488" s="206"/>
      <c r="K488" s="206"/>
      <c r="L488" s="206"/>
      <c r="M488" s="206"/>
      <c r="N488" s="206"/>
      <c r="O488" s="206"/>
      <c r="P488" s="206"/>
      <c r="Q488" s="206"/>
      <c r="R488" s="206"/>
      <c r="S488" s="206"/>
      <c r="T488" s="206"/>
      <c r="U488" s="206"/>
      <c r="V488" s="206"/>
      <c r="W488" s="206"/>
      <c r="X488" s="206"/>
      <c r="Y488" s="206"/>
      <c r="Z488" s="206"/>
    </row>
    <row r="489" customFormat="false" ht="15" hidden="false" customHeight="false" outlineLevel="0" collapsed="false">
      <c r="A489" s="198" t="s">
        <v>1040</v>
      </c>
      <c r="B489" s="199" t="s">
        <v>1549</v>
      </c>
      <c r="C489" s="198" t="s">
        <v>1550</v>
      </c>
      <c r="D489" s="199" t="s">
        <v>1147</v>
      </c>
      <c r="E489" s="200" t="n">
        <v>0.0019</v>
      </c>
      <c r="F489" s="280" t="n">
        <v>409.82</v>
      </c>
      <c r="G489" s="280" t="n">
        <v>0.77</v>
      </c>
      <c r="H489" s="206"/>
      <c r="I489" s="206"/>
      <c r="J489" s="206"/>
      <c r="K489" s="206"/>
      <c r="L489" s="206"/>
      <c r="M489" s="206"/>
      <c r="N489" s="206"/>
      <c r="O489" s="206"/>
      <c r="P489" s="206"/>
      <c r="Q489" s="206"/>
      <c r="R489" s="206"/>
      <c r="S489" s="206"/>
      <c r="T489" s="206"/>
      <c r="U489" s="206"/>
      <c r="V489" s="206"/>
      <c r="W489" s="206"/>
      <c r="X489" s="206"/>
      <c r="Y489" s="206"/>
      <c r="Z489" s="206"/>
    </row>
    <row r="490" customFormat="false" ht="15" hidden="false" customHeight="false" outlineLevel="0" collapsed="false">
      <c r="A490" s="198" t="s">
        <v>1040</v>
      </c>
      <c r="B490" s="199" t="s">
        <v>1272</v>
      </c>
      <c r="C490" s="198" t="s">
        <v>1273</v>
      </c>
      <c r="D490" s="199" t="s">
        <v>25</v>
      </c>
      <c r="E490" s="200" t="n">
        <v>0.253</v>
      </c>
      <c r="F490" s="280" t="n">
        <v>20.61</v>
      </c>
      <c r="G490" s="280" t="n">
        <v>5.21</v>
      </c>
      <c r="H490" s="206"/>
      <c r="I490" s="206"/>
      <c r="J490" s="206"/>
      <c r="K490" s="206"/>
      <c r="L490" s="206"/>
      <c r="M490" s="206"/>
      <c r="N490" s="206"/>
      <c r="O490" s="206"/>
      <c r="P490" s="206"/>
      <c r="Q490" s="206"/>
      <c r="R490" s="206"/>
      <c r="S490" s="206"/>
      <c r="T490" s="206"/>
      <c r="U490" s="206"/>
      <c r="V490" s="206"/>
      <c r="W490" s="206"/>
      <c r="X490" s="206"/>
      <c r="Y490" s="206"/>
      <c r="Z490" s="206"/>
    </row>
    <row r="491" customFormat="false" ht="15" hidden="false" customHeight="false" outlineLevel="0" collapsed="false">
      <c r="A491" s="198" t="s">
        <v>1040</v>
      </c>
      <c r="B491" s="199" t="s">
        <v>1274</v>
      </c>
      <c r="C491" s="198" t="s">
        <v>1249</v>
      </c>
      <c r="D491" s="199" t="s">
        <v>25</v>
      </c>
      <c r="E491" s="200" t="n">
        <v>0.126</v>
      </c>
      <c r="F491" s="280" t="n">
        <v>15.05</v>
      </c>
      <c r="G491" s="280" t="n">
        <v>1.89</v>
      </c>
      <c r="H491" s="206"/>
      <c r="I491" s="206"/>
      <c r="J491" s="206"/>
      <c r="K491" s="206"/>
      <c r="L491" s="206"/>
      <c r="M491" s="206"/>
      <c r="N491" s="206"/>
      <c r="O491" s="206"/>
      <c r="P491" s="206"/>
      <c r="Q491" s="206"/>
      <c r="R491" s="206"/>
      <c r="S491" s="206"/>
      <c r="T491" s="206"/>
      <c r="U491" s="206"/>
      <c r="V491" s="206"/>
      <c r="W491" s="206"/>
      <c r="X491" s="206"/>
      <c r="Y491" s="206"/>
      <c r="Z491" s="206"/>
    </row>
    <row r="492" customFormat="false" ht="15" hidden="false" customHeight="false" outlineLevel="0" collapsed="false">
      <c r="A492" s="202" t="s">
        <v>1043</v>
      </c>
      <c r="B492" s="203" t="s">
        <v>1551</v>
      </c>
      <c r="C492" s="202" t="s">
        <v>1552</v>
      </c>
      <c r="D492" s="203" t="s">
        <v>7</v>
      </c>
      <c r="E492" s="204" t="n">
        <v>5.34</v>
      </c>
      <c r="F492" s="208" t="n">
        <v>2.16</v>
      </c>
      <c r="G492" s="208" t="n">
        <v>11.53</v>
      </c>
      <c r="H492" s="206"/>
      <c r="I492" s="206"/>
      <c r="J492" s="206"/>
      <c r="K492" s="206"/>
      <c r="L492" s="206"/>
      <c r="M492" s="206"/>
      <c r="N492" s="206"/>
      <c r="O492" s="206"/>
      <c r="P492" s="206"/>
      <c r="Q492" s="206"/>
      <c r="R492" s="206"/>
      <c r="S492" s="206"/>
      <c r="T492" s="206"/>
      <c r="U492" s="206"/>
      <c r="V492" s="206"/>
      <c r="W492" s="206"/>
      <c r="X492" s="206"/>
      <c r="Y492" s="206"/>
      <c r="Z492" s="206"/>
    </row>
    <row r="493" customFormat="false" ht="15" hidden="false" customHeight="false" outlineLevel="0" collapsed="false">
      <c r="A493" s="193"/>
      <c r="B493" s="194"/>
      <c r="C493" s="193"/>
      <c r="D493" s="193"/>
      <c r="E493" s="195"/>
      <c r="F493" s="193"/>
      <c r="G493" s="193"/>
      <c r="H493" s="206"/>
      <c r="I493" s="206"/>
      <c r="J493" s="206"/>
      <c r="K493" s="206"/>
      <c r="L493" s="206"/>
      <c r="M493" s="206"/>
      <c r="N493" s="206"/>
      <c r="O493" s="206"/>
      <c r="P493" s="206"/>
      <c r="Q493" s="206"/>
      <c r="R493" s="206"/>
      <c r="S493" s="206"/>
      <c r="T493" s="206"/>
      <c r="U493" s="206"/>
      <c r="V493" s="206"/>
      <c r="W493" s="206"/>
      <c r="X493" s="206"/>
      <c r="Y493" s="206"/>
      <c r="Z493" s="206"/>
    </row>
    <row r="494" customFormat="false" ht="15" hidden="false" customHeight="false" outlineLevel="0" collapsed="false">
      <c r="A494" s="183" t="s">
        <v>1560</v>
      </c>
      <c r="B494" s="184" t="s">
        <v>1028</v>
      </c>
      <c r="C494" s="183" t="s">
        <v>1029</v>
      </c>
      <c r="D494" s="184" t="s">
        <v>1030</v>
      </c>
      <c r="E494" s="185" t="s">
        <v>1031</v>
      </c>
      <c r="F494" s="209" t="s">
        <v>1032</v>
      </c>
      <c r="G494" s="209" t="s">
        <v>1033</v>
      </c>
      <c r="H494" s="206"/>
      <c r="I494" s="206"/>
      <c r="J494" s="206"/>
      <c r="K494" s="206"/>
      <c r="L494" s="206"/>
      <c r="M494" s="206"/>
      <c r="N494" s="206"/>
      <c r="O494" s="206"/>
      <c r="P494" s="206"/>
      <c r="Q494" s="206"/>
      <c r="R494" s="206"/>
      <c r="S494" s="206"/>
      <c r="T494" s="206"/>
      <c r="U494" s="206"/>
      <c r="V494" s="206"/>
      <c r="W494" s="206"/>
      <c r="X494" s="206"/>
      <c r="Y494" s="206"/>
      <c r="Z494" s="206"/>
    </row>
    <row r="495" customFormat="false" ht="15" hidden="false" customHeight="false" outlineLevel="0" collapsed="false">
      <c r="A495" s="189" t="s">
        <v>1034</v>
      </c>
      <c r="B495" s="190" t="s">
        <v>1561</v>
      </c>
      <c r="C495" s="189" t="s">
        <v>1562</v>
      </c>
      <c r="D495" s="190" t="s">
        <v>1100</v>
      </c>
      <c r="E495" s="191" t="n">
        <v>1</v>
      </c>
      <c r="F495" s="279" t="n">
        <v>125.53</v>
      </c>
      <c r="G495" s="279" t="n">
        <v>125.53</v>
      </c>
      <c r="H495" s="206"/>
      <c r="I495" s="206"/>
      <c r="J495" s="206"/>
      <c r="K495" s="206"/>
      <c r="L495" s="206"/>
      <c r="M495" s="206"/>
      <c r="N495" s="206"/>
      <c r="O495" s="206"/>
      <c r="P495" s="206"/>
      <c r="Q495" s="206"/>
      <c r="R495" s="206"/>
      <c r="S495" s="206"/>
      <c r="T495" s="206"/>
      <c r="U495" s="206"/>
      <c r="V495" s="206"/>
      <c r="W495" s="206"/>
      <c r="X495" s="206"/>
      <c r="Y495" s="206"/>
      <c r="Z495" s="206"/>
    </row>
    <row r="496" customFormat="false" ht="15" hidden="false" customHeight="false" outlineLevel="0" collapsed="false">
      <c r="A496" s="198" t="s">
        <v>1040</v>
      </c>
      <c r="B496" s="199" t="s">
        <v>1563</v>
      </c>
      <c r="C496" s="198" t="s">
        <v>1564</v>
      </c>
      <c r="D496" s="199" t="s">
        <v>1147</v>
      </c>
      <c r="E496" s="200" t="n">
        <v>0.023</v>
      </c>
      <c r="F496" s="280" t="n">
        <v>454.67</v>
      </c>
      <c r="G496" s="280" t="n">
        <v>10.45</v>
      </c>
      <c r="H496" s="206"/>
      <c r="I496" s="206"/>
      <c r="J496" s="206"/>
      <c r="K496" s="206"/>
      <c r="L496" s="206"/>
      <c r="M496" s="206"/>
      <c r="N496" s="206"/>
      <c r="O496" s="206"/>
      <c r="P496" s="206"/>
      <c r="Q496" s="206"/>
      <c r="R496" s="206"/>
      <c r="S496" s="206"/>
      <c r="T496" s="206"/>
      <c r="U496" s="206"/>
      <c r="V496" s="206"/>
      <c r="W496" s="206"/>
      <c r="X496" s="206"/>
      <c r="Y496" s="206"/>
      <c r="Z496" s="206"/>
    </row>
    <row r="497" customFormat="false" ht="15" hidden="false" customHeight="false" outlineLevel="0" collapsed="false">
      <c r="A497" s="198" t="s">
        <v>1040</v>
      </c>
      <c r="B497" s="199" t="s">
        <v>1272</v>
      </c>
      <c r="C497" s="198" t="s">
        <v>1273</v>
      </c>
      <c r="D497" s="199" t="s">
        <v>25</v>
      </c>
      <c r="E497" s="200" t="n">
        <v>2.22</v>
      </c>
      <c r="F497" s="280" t="n">
        <v>20.61</v>
      </c>
      <c r="G497" s="280" t="n">
        <v>45.75</v>
      </c>
      <c r="H497" s="206"/>
      <c r="I497" s="206"/>
      <c r="J497" s="206"/>
      <c r="K497" s="206"/>
      <c r="L497" s="206"/>
      <c r="M497" s="206"/>
      <c r="N497" s="206"/>
      <c r="O497" s="206"/>
      <c r="P497" s="206"/>
      <c r="Q497" s="206"/>
      <c r="R497" s="206"/>
      <c r="S497" s="206"/>
      <c r="T497" s="206"/>
      <c r="U497" s="206"/>
      <c r="V497" s="206"/>
      <c r="W497" s="206"/>
      <c r="X497" s="206"/>
      <c r="Y497" s="206"/>
      <c r="Z497" s="206"/>
    </row>
    <row r="498" customFormat="false" ht="15" hidden="false" customHeight="false" outlineLevel="0" collapsed="false">
      <c r="A498" s="198" t="s">
        <v>1040</v>
      </c>
      <c r="B498" s="199" t="s">
        <v>1274</v>
      </c>
      <c r="C498" s="198" t="s">
        <v>1249</v>
      </c>
      <c r="D498" s="199" t="s">
        <v>25</v>
      </c>
      <c r="E498" s="200" t="n">
        <v>1.11</v>
      </c>
      <c r="F498" s="280" t="n">
        <v>15.05</v>
      </c>
      <c r="G498" s="280" t="n">
        <v>16.7</v>
      </c>
      <c r="H498" s="206"/>
      <c r="I498" s="206"/>
      <c r="J498" s="206"/>
      <c r="K498" s="206"/>
      <c r="L498" s="206"/>
      <c r="M498" s="206"/>
      <c r="N498" s="206"/>
      <c r="O498" s="206"/>
      <c r="P498" s="206"/>
      <c r="Q498" s="206"/>
      <c r="R498" s="206"/>
      <c r="S498" s="206"/>
      <c r="T498" s="206"/>
      <c r="U498" s="206"/>
      <c r="V498" s="206"/>
      <c r="W498" s="206"/>
      <c r="X498" s="206"/>
      <c r="Y498" s="206"/>
      <c r="Z498" s="206"/>
    </row>
    <row r="499" customFormat="false" ht="15" hidden="false" customHeight="false" outlineLevel="0" collapsed="false">
      <c r="A499" s="202" t="s">
        <v>1043</v>
      </c>
      <c r="B499" s="203" t="s">
        <v>1565</v>
      </c>
      <c r="C499" s="202" t="s">
        <v>1566</v>
      </c>
      <c r="D499" s="203" t="s">
        <v>7</v>
      </c>
      <c r="E499" s="204" t="n">
        <v>23.29</v>
      </c>
      <c r="F499" s="208" t="n">
        <v>2.26</v>
      </c>
      <c r="G499" s="208" t="n">
        <v>52.63</v>
      </c>
      <c r="H499" s="206"/>
      <c r="I499" s="206"/>
      <c r="J499" s="206"/>
      <c r="K499" s="206"/>
      <c r="L499" s="206"/>
      <c r="M499" s="206"/>
      <c r="N499" s="206"/>
      <c r="O499" s="206"/>
      <c r="P499" s="206"/>
      <c r="Q499" s="206"/>
      <c r="R499" s="206"/>
      <c r="S499" s="206"/>
      <c r="T499" s="206"/>
      <c r="U499" s="206"/>
      <c r="V499" s="206"/>
      <c r="W499" s="206"/>
      <c r="X499" s="206"/>
      <c r="Y499" s="206"/>
      <c r="Z499" s="206"/>
    </row>
    <row r="500" customFormat="false" ht="15" hidden="false" customHeight="false" outlineLevel="0" collapsed="false">
      <c r="A500" s="193"/>
      <c r="B500" s="194"/>
      <c r="C500" s="193"/>
      <c r="D500" s="193"/>
      <c r="E500" s="195"/>
      <c r="F500" s="193"/>
      <c r="G500" s="193"/>
      <c r="H500" s="206"/>
      <c r="I500" s="206"/>
      <c r="J500" s="206"/>
      <c r="K500" s="206"/>
      <c r="L500" s="206"/>
      <c r="M500" s="206"/>
      <c r="N500" s="206"/>
      <c r="O500" s="206"/>
      <c r="P500" s="206"/>
      <c r="Q500" s="206"/>
      <c r="R500" s="206"/>
      <c r="S500" s="206"/>
      <c r="T500" s="206"/>
      <c r="U500" s="206"/>
      <c r="V500" s="206"/>
      <c r="W500" s="206"/>
      <c r="X500" s="206"/>
      <c r="Y500" s="206"/>
      <c r="Z500" s="206"/>
    </row>
    <row r="501" customFormat="false" ht="15" hidden="false" customHeight="false" outlineLevel="0" collapsed="false">
      <c r="A501" s="183" t="s">
        <v>1567</v>
      </c>
      <c r="B501" s="184" t="s">
        <v>1028</v>
      </c>
      <c r="C501" s="183" t="s">
        <v>1029</v>
      </c>
      <c r="D501" s="184" t="s">
        <v>1030</v>
      </c>
      <c r="E501" s="185" t="s">
        <v>1031</v>
      </c>
      <c r="F501" s="209" t="s">
        <v>1032</v>
      </c>
      <c r="G501" s="209" t="s">
        <v>1033</v>
      </c>
      <c r="H501" s="206"/>
      <c r="I501" s="206"/>
      <c r="J501" s="206"/>
      <c r="K501" s="206"/>
      <c r="L501" s="206"/>
      <c r="M501" s="206"/>
      <c r="N501" s="206"/>
      <c r="O501" s="206"/>
      <c r="P501" s="206"/>
      <c r="Q501" s="206"/>
      <c r="R501" s="206"/>
      <c r="S501" s="206"/>
      <c r="T501" s="206"/>
      <c r="U501" s="206"/>
      <c r="V501" s="206"/>
      <c r="W501" s="206"/>
      <c r="X501" s="206"/>
      <c r="Y501" s="206"/>
      <c r="Z501" s="206"/>
    </row>
    <row r="502" customFormat="false" ht="15" hidden="false" customHeight="false" outlineLevel="0" collapsed="false">
      <c r="A502" s="189" t="s">
        <v>1034</v>
      </c>
      <c r="B502" s="190" t="s">
        <v>1568</v>
      </c>
      <c r="C502" s="189" t="s">
        <v>1569</v>
      </c>
      <c r="D502" s="190" t="s">
        <v>152</v>
      </c>
      <c r="E502" s="191" t="n">
        <v>1</v>
      </c>
      <c r="F502" s="279" t="n">
        <v>2.44</v>
      </c>
      <c r="G502" s="279" t="n">
        <v>2.44</v>
      </c>
      <c r="H502" s="206"/>
      <c r="I502" s="206"/>
      <c r="J502" s="206"/>
      <c r="K502" s="206"/>
      <c r="L502" s="206"/>
      <c r="M502" s="206"/>
      <c r="N502" s="206"/>
      <c r="O502" s="206"/>
      <c r="P502" s="206"/>
      <c r="Q502" s="206"/>
      <c r="R502" s="206"/>
      <c r="S502" s="206"/>
      <c r="T502" s="206"/>
      <c r="U502" s="206"/>
      <c r="V502" s="206"/>
      <c r="W502" s="206"/>
      <c r="X502" s="206"/>
      <c r="Y502" s="206"/>
      <c r="Z502" s="206"/>
    </row>
    <row r="503" customFormat="false" ht="15" hidden="false" customHeight="false" outlineLevel="0" collapsed="false">
      <c r="A503" s="198" t="s">
        <v>1040</v>
      </c>
      <c r="B503" s="199" t="s">
        <v>1549</v>
      </c>
      <c r="C503" s="198" t="s">
        <v>1550</v>
      </c>
      <c r="D503" s="199" t="s">
        <v>1147</v>
      </c>
      <c r="E503" s="200" t="n">
        <v>0.0035</v>
      </c>
      <c r="F503" s="280" t="n">
        <v>409.82</v>
      </c>
      <c r="G503" s="280" t="n">
        <v>1.43</v>
      </c>
      <c r="H503" s="206"/>
      <c r="I503" s="206"/>
      <c r="J503" s="206"/>
      <c r="K503" s="206"/>
      <c r="L503" s="206"/>
      <c r="M503" s="206"/>
      <c r="N503" s="206"/>
      <c r="O503" s="206"/>
      <c r="P503" s="206"/>
      <c r="Q503" s="206"/>
      <c r="R503" s="206"/>
      <c r="S503" s="206"/>
      <c r="T503" s="206"/>
      <c r="U503" s="206"/>
      <c r="V503" s="206"/>
      <c r="W503" s="206"/>
      <c r="X503" s="206"/>
      <c r="Y503" s="206"/>
      <c r="Z503" s="206"/>
    </row>
    <row r="504" customFormat="false" ht="15" hidden="false" customHeight="false" outlineLevel="0" collapsed="false">
      <c r="A504" s="198" t="s">
        <v>1040</v>
      </c>
      <c r="B504" s="199" t="s">
        <v>1272</v>
      </c>
      <c r="C504" s="198" t="s">
        <v>1273</v>
      </c>
      <c r="D504" s="199" t="s">
        <v>25</v>
      </c>
      <c r="E504" s="200" t="n">
        <v>0.043</v>
      </c>
      <c r="F504" s="280" t="n">
        <v>20.61</v>
      </c>
      <c r="G504" s="280" t="n">
        <v>0.88</v>
      </c>
      <c r="H504" s="206"/>
      <c r="I504" s="206"/>
      <c r="J504" s="206"/>
      <c r="K504" s="206"/>
      <c r="L504" s="206"/>
      <c r="M504" s="206"/>
      <c r="N504" s="206"/>
      <c r="O504" s="206"/>
      <c r="P504" s="206"/>
      <c r="Q504" s="206"/>
      <c r="R504" s="206"/>
      <c r="S504" s="206"/>
      <c r="T504" s="206"/>
      <c r="U504" s="206"/>
      <c r="V504" s="206"/>
      <c r="W504" s="206"/>
      <c r="X504" s="206"/>
      <c r="Y504" s="206"/>
      <c r="Z504" s="206"/>
    </row>
    <row r="505" customFormat="false" ht="15" hidden="false" customHeight="false" outlineLevel="0" collapsed="false">
      <c r="A505" s="198" t="s">
        <v>1040</v>
      </c>
      <c r="B505" s="199" t="s">
        <v>1274</v>
      </c>
      <c r="C505" s="198" t="s">
        <v>1249</v>
      </c>
      <c r="D505" s="199" t="s">
        <v>25</v>
      </c>
      <c r="E505" s="200" t="n">
        <v>0.009</v>
      </c>
      <c r="F505" s="280" t="n">
        <v>15.05</v>
      </c>
      <c r="G505" s="280" t="n">
        <v>0.13</v>
      </c>
      <c r="H505" s="206"/>
      <c r="I505" s="206"/>
      <c r="J505" s="206"/>
      <c r="K505" s="206"/>
      <c r="L505" s="206"/>
      <c r="M505" s="206"/>
      <c r="N505" s="206"/>
      <c r="O505" s="206"/>
      <c r="P505" s="206"/>
      <c r="Q505" s="206"/>
      <c r="R505" s="206"/>
      <c r="S505" s="206"/>
      <c r="T505" s="206"/>
      <c r="U505" s="206"/>
      <c r="V505" s="206"/>
      <c r="W505" s="206"/>
      <c r="X505" s="206"/>
      <c r="Y505" s="206"/>
      <c r="Z505" s="206"/>
    </row>
    <row r="506" customFormat="false" ht="15" hidden="false" customHeight="false" outlineLevel="0" collapsed="false">
      <c r="A506" s="193"/>
      <c r="B506" s="194"/>
      <c r="C506" s="193"/>
      <c r="D506" s="193"/>
      <c r="E506" s="195"/>
      <c r="F506" s="193"/>
      <c r="G506" s="193"/>
      <c r="H506" s="206"/>
      <c r="I506" s="206"/>
      <c r="J506" s="206"/>
      <c r="K506" s="206"/>
      <c r="L506" s="206"/>
      <c r="M506" s="206"/>
      <c r="N506" s="206"/>
      <c r="O506" s="206"/>
      <c r="P506" s="206"/>
      <c r="Q506" s="206"/>
      <c r="R506" s="206"/>
      <c r="S506" s="206"/>
      <c r="T506" s="206"/>
      <c r="U506" s="206"/>
      <c r="V506" s="206"/>
      <c r="W506" s="206"/>
      <c r="X506" s="206"/>
      <c r="Y506" s="206"/>
      <c r="Z506" s="206"/>
    </row>
    <row r="507" customFormat="false" ht="15" hidden="false" customHeight="false" outlineLevel="0" collapsed="false">
      <c r="A507" s="183" t="s">
        <v>1570</v>
      </c>
      <c r="B507" s="184" t="s">
        <v>1028</v>
      </c>
      <c r="C507" s="183" t="s">
        <v>1029</v>
      </c>
      <c r="D507" s="184" t="s">
        <v>1030</v>
      </c>
      <c r="E507" s="185" t="s">
        <v>1031</v>
      </c>
      <c r="F507" s="209" t="s">
        <v>1032</v>
      </c>
      <c r="G507" s="209" t="s">
        <v>1033</v>
      </c>
      <c r="H507" s="206"/>
      <c r="I507" s="206"/>
      <c r="J507" s="206"/>
      <c r="K507" s="206"/>
      <c r="L507" s="206"/>
      <c r="M507" s="206"/>
      <c r="N507" s="206"/>
      <c r="O507" s="206"/>
      <c r="P507" s="206"/>
      <c r="Q507" s="206"/>
      <c r="R507" s="206"/>
      <c r="S507" s="206"/>
      <c r="T507" s="206"/>
      <c r="U507" s="206"/>
      <c r="V507" s="206"/>
      <c r="W507" s="206"/>
      <c r="X507" s="206"/>
      <c r="Y507" s="206"/>
      <c r="Z507" s="206"/>
    </row>
    <row r="508" customFormat="false" ht="15" hidden="false" customHeight="false" outlineLevel="0" collapsed="false">
      <c r="A508" s="189" t="s">
        <v>1034</v>
      </c>
      <c r="B508" s="190" t="s">
        <v>1571</v>
      </c>
      <c r="C508" s="189" t="s">
        <v>1572</v>
      </c>
      <c r="D508" s="190" t="s">
        <v>1100</v>
      </c>
      <c r="E508" s="191" t="n">
        <v>1</v>
      </c>
      <c r="F508" s="279" t="n">
        <v>6.92</v>
      </c>
      <c r="G508" s="279" t="n">
        <v>6.92</v>
      </c>
      <c r="H508" s="206"/>
      <c r="I508" s="206"/>
      <c r="J508" s="206"/>
      <c r="K508" s="206"/>
      <c r="L508" s="206"/>
      <c r="M508" s="206"/>
      <c r="N508" s="206"/>
      <c r="O508" s="206"/>
      <c r="P508" s="206"/>
      <c r="Q508" s="206"/>
      <c r="R508" s="206"/>
      <c r="S508" s="206"/>
      <c r="T508" s="206"/>
      <c r="U508" s="206"/>
      <c r="V508" s="206"/>
      <c r="W508" s="206"/>
      <c r="X508" s="206"/>
      <c r="Y508" s="206"/>
      <c r="Z508" s="206"/>
    </row>
    <row r="509" customFormat="false" ht="15" hidden="false" customHeight="false" outlineLevel="0" collapsed="false">
      <c r="A509" s="198" t="s">
        <v>1040</v>
      </c>
      <c r="B509" s="199" t="s">
        <v>1573</v>
      </c>
      <c r="C509" s="198" t="s">
        <v>1574</v>
      </c>
      <c r="D509" s="199" t="s">
        <v>1147</v>
      </c>
      <c r="E509" s="200" t="n">
        <v>0.0042</v>
      </c>
      <c r="F509" s="280" t="n">
        <v>426.76</v>
      </c>
      <c r="G509" s="280" t="n">
        <v>1.79</v>
      </c>
      <c r="H509" s="206"/>
      <c r="I509" s="206"/>
      <c r="J509" s="206"/>
      <c r="K509" s="206"/>
      <c r="L509" s="206"/>
      <c r="M509" s="206"/>
      <c r="N509" s="206"/>
      <c r="O509" s="206"/>
      <c r="P509" s="206"/>
      <c r="Q509" s="206"/>
      <c r="R509" s="206"/>
      <c r="S509" s="206"/>
      <c r="T509" s="206"/>
      <c r="U509" s="206"/>
      <c r="V509" s="206"/>
      <c r="W509" s="206"/>
      <c r="X509" s="206"/>
      <c r="Y509" s="206"/>
      <c r="Z509" s="206"/>
    </row>
    <row r="510" customFormat="false" ht="15" hidden="false" customHeight="false" outlineLevel="0" collapsed="false">
      <c r="A510" s="198" t="s">
        <v>1040</v>
      </c>
      <c r="B510" s="199" t="s">
        <v>1272</v>
      </c>
      <c r="C510" s="198" t="s">
        <v>1273</v>
      </c>
      <c r="D510" s="199" t="s">
        <v>25</v>
      </c>
      <c r="E510" s="200" t="n">
        <v>0.183</v>
      </c>
      <c r="F510" s="280" t="n">
        <v>20.61</v>
      </c>
      <c r="G510" s="280" t="n">
        <v>3.77</v>
      </c>
      <c r="H510" s="206"/>
      <c r="I510" s="206"/>
      <c r="J510" s="206"/>
      <c r="K510" s="206"/>
      <c r="L510" s="206"/>
      <c r="M510" s="206"/>
      <c r="N510" s="206"/>
      <c r="O510" s="206"/>
      <c r="P510" s="206"/>
      <c r="Q510" s="206"/>
      <c r="R510" s="206"/>
      <c r="S510" s="206"/>
      <c r="T510" s="206"/>
      <c r="U510" s="206"/>
      <c r="V510" s="206"/>
      <c r="W510" s="206"/>
      <c r="X510" s="206"/>
      <c r="Y510" s="206"/>
      <c r="Z510" s="206"/>
    </row>
    <row r="511" customFormat="false" ht="15" hidden="false" customHeight="false" outlineLevel="0" collapsed="false">
      <c r="A511" s="198" t="s">
        <v>1040</v>
      </c>
      <c r="B511" s="199" t="s">
        <v>1274</v>
      </c>
      <c r="C511" s="198" t="s">
        <v>1249</v>
      </c>
      <c r="D511" s="199" t="s">
        <v>25</v>
      </c>
      <c r="E511" s="200" t="n">
        <v>0.091</v>
      </c>
      <c r="F511" s="280" t="n">
        <v>15.05</v>
      </c>
      <c r="G511" s="280" t="n">
        <v>1.36</v>
      </c>
      <c r="H511" s="206"/>
      <c r="I511" s="206"/>
      <c r="J511" s="206"/>
      <c r="K511" s="206"/>
      <c r="L511" s="206"/>
      <c r="M511" s="206"/>
      <c r="N511" s="206"/>
      <c r="O511" s="206"/>
      <c r="P511" s="206"/>
      <c r="Q511" s="206"/>
      <c r="R511" s="206"/>
      <c r="S511" s="206"/>
      <c r="T511" s="206"/>
      <c r="U511" s="206"/>
      <c r="V511" s="206"/>
      <c r="W511" s="206"/>
      <c r="X511" s="206"/>
      <c r="Y511" s="206"/>
      <c r="Z511" s="206"/>
    </row>
    <row r="512" customFormat="false" ht="15" hidden="false" customHeight="false" outlineLevel="0" collapsed="false">
      <c r="A512" s="193"/>
      <c r="B512" s="194"/>
      <c r="C512" s="193"/>
      <c r="D512" s="193"/>
      <c r="E512" s="195"/>
      <c r="F512" s="193"/>
      <c r="G512" s="193"/>
      <c r="H512" s="206"/>
      <c r="I512" s="206"/>
      <c r="J512" s="206"/>
      <c r="K512" s="206"/>
      <c r="L512" s="206"/>
      <c r="M512" s="206"/>
      <c r="N512" s="206"/>
      <c r="O512" s="206"/>
      <c r="P512" s="206"/>
      <c r="Q512" s="206"/>
      <c r="R512" s="206"/>
      <c r="S512" s="206"/>
      <c r="T512" s="206"/>
      <c r="U512" s="206"/>
      <c r="V512" s="206"/>
      <c r="W512" s="206"/>
      <c r="X512" s="206"/>
      <c r="Y512" s="206"/>
      <c r="Z512" s="206"/>
    </row>
    <row r="513" customFormat="false" ht="15" hidden="false" customHeight="false" outlineLevel="0" collapsed="false">
      <c r="A513" s="183" t="s">
        <v>1575</v>
      </c>
      <c r="B513" s="184" t="s">
        <v>1028</v>
      </c>
      <c r="C513" s="183" t="s">
        <v>1029</v>
      </c>
      <c r="D513" s="184" t="s">
        <v>1030</v>
      </c>
      <c r="E513" s="185" t="s">
        <v>1031</v>
      </c>
      <c r="F513" s="209" t="s">
        <v>1032</v>
      </c>
      <c r="G513" s="209" t="s">
        <v>1033</v>
      </c>
      <c r="H513" s="206"/>
      <c r="I513" s="206"/>
      <c r="J513" s="206"/>
      <c r="K513" s="206"/>
      <c r="L513" s="206"/>
      <c r="M513" s="206"/>
      <c r="N513" s="206"/>
      <c r="O513" s="206"/>
      <c r="P513" s="206"/>
      <c r="Q513" s="206"/>
      <c r="R513" s="206"/>
      <c r="S513" s="206"/>
      <c r="T513" s="206"/>
      <c r="U513" s="206"/>
      <c r="V513" s="206"/>
      <c r="W513" s="206"/>
      <c r="X513" s="206"/>
      <c r="Y513" s="206"/>
      <c r="Z513" s="206"/>
    </row>
    <row r="514" customFormat="false" ht="15" hidden="false" customHeight="false" outlineLevel="0" collapsed="false">
      <c r="A514" s="189" t="s">
        <v>1034</v>
      </c>
      <c r="B514" s="190" t="s">
        <v>1576</v>
      </c>
      <c r="C514" s="189" t="s">
        <v>1577</v>
      </c>
      <c r="D514" s="190" t="s">
        <v>1100</v>
      </c>
      <c r="E514" s="191" t="n">
        <v>1</v>
      </c>
      <c r="F514" s="279" t="n">
        <v>29.01</v>
      </c>
      <c r="G514" s="279" t="n">
        <v>29.01</v>
      </c>
      <c r="H514" s="206"/>
      <c r="I514" s="206"/>
      <c r="J514" s="206"/>
      <c r="K514" s="206"/>
      <c r="L514" s="206"/>
      <c r="M514" s="206"/>
      <c r="N514" s="206"/>
      <c r="O514" s="206"/>
      <c r="P514" s="206"/>
      <c r="Q514" s="206"/>
      <c r="R514" s="206"/>
      <c r="S514" s="206"/>
      <c r="T514" s="206"/>
      <c r="U514" s="206"/>
      <c r="V514" s="206"/>
      <c r="W514" s="206"/>
      <c r="X514" s="206"/>
      <c r="Y514" s="206"/>
      <c r="Z514" s="206"/>
    </row>
    <row r="515" customFormat="false" ht="15" hidden="false" customHeight="false" outlineLevel="0" collapsed="false">
      <c r="A515" s="198" t="s">
        <v>1040</v>
      </c>
      <c r="B515" s="199" t="s">
        <v>1578</v>
      </c>
      <c r="C515" s="198" t="s">
        <v>1579</v>
      </c>
      <c r="D515" s="199" t="s">
        <v>1100</v>
      </c>
      <c r="E515" s="200" t="n">
        <v>0.7349</v>
      </c>
      <c r="F515" s="280" t="n">
        <v>28.4</v>
      </c>
      <c r="G515" s="280" t="n">
        <v>20.87</v>
      </c>
      <c r="H515" s="206"/>
      <c r="I515" s="206"/>
      <c r="J515" s="206"/>
      <c r="K515" s="206"/>
      <c r="L515" s="206"/>
      <c r="M515" s="206"/>
      <c r="N515" s="206"/>
      <c r="O515" s="206"/>
      <c r="P515" s="206"/>
      <c r="Q515" s="206"/>
      <c r="R515" s="206"/>
      <c r="S515" s="206"/>
      <c r="T515" s="206"/>
      <c r="U515" s="206"/>
      <c r="V515" s="206"/>
      <c r="W515" s="206"/>
      <c r="X515" s="206"/>
      <c r="Y515" s="206"/>
      <c r="Z515" s="206"/>
    </row>
    <row r="516" customFormat="false" ht="15" hidden="false" customHeight="false" outlineLevel="0" collapsed="false">
      <c r="A516" s="198" t="s">
        <v>1040</v>
      </c>
      <c r="B516" s="199" t="s">
        <v>1580</v>
      </c>
      <c r="C516" s="198" t="s">
        <v>1581</v>
      </c>
      <c r="D516" s="199" t="s">
        <v>1100</v>
      </c>
      <c r="E516" s="200" t="n">
        <v>0.2298</v>
      </c>
      <c r="F516" s="280" t="n">
        <v>31.27</v>
      </c>
      <c r="G516" s="280" t="n">
        <v>7.18</v>
      </c>
      <c r="H516" s="206"/>
      <c r="I516" s="206"/>
      <c r="J516" s="206"/>
      <c r="K516" s="206"/>
      <c r="L516" s="206"/>
      <c r="M516" s="206"/>
      <c r="N516" s="206"/>
      <c r="O516" s="206"/>
      <c r="P516" s="206"/>
      <c r="Q516" s="206"/>
      <c r="R516" s="206"/>
      <c r="S516" s="206"/>
      <c r="T516" s="206"/>
      <c r="U516" s="206"/>
      <c r="V516" s="206"/>
      <c r="W516" s="206"/>
      <c r="X516" s="206"/>
      <c r="Y516" s="206"/>
      <c r="Z516" s="206"/>
    </row>
    <row r="517" customFormat="false" ht="15" hidden="false" customHeight="false" outlineLevel="0" collapsed="false">
      <c r="A517" s="198" t="s">
        <v>1040</v>
      </c>
      <c r="B517" s="199" t="s">
        <v>1582</v>
      </c>
      <c r="C517" s="198" t="s">
        <v>1583</v>
      </c>
      <c r="D517" s="199" t="s">
        <v>1100</v>
      </c>
      <c r="E517" s="200" t="n">
        <v>0.0353</v>
      </c>
      <c r="F517" s="280" t="n">
        <v>27.38</v>
      </c>
      <c r="G517" s="280" t="n">
        <v>0.96</v>
      </c>
      <c r="H517" s="206"/>
      <c r="I517" s="206"/>
      <c r="J517" s="206"/>
      <c r="K517" s="206"/>
      <c r="L517" s="206"/>
      <c r="M517" s="206"/>
      <c r="N517" s="206"/>
      <c r="O517" s="206"/>
      <c r="P517" s="206"/>
      <c r="Q517" s="206"/>
      <c r="R517" s="206"/>
      <c r="S517" s="206"/>
      <c r="T517" s="206"/>
      <c r="U517" s="206"/>
      <c r="V517" s="206"/>
      <c r="W517" s="206"/>
      <c r="X517" s="206"/>
      <c r="Y517" s="206"/>
      <c r="Z517" s="206"/>
    </row>
    <row r="518" customFormat="false" ht="15" hidden="false" customHeight="false" outlineLevel="0" collapsed="false">
      <c r="A518" s="193"/>
      <c r="B518" s="194"/>
      <c r="C518" s="193"/>
      <c r="D518" s="193"/>
      <c r="E518" s="195"/>
      <c r="F518" s="193"/>
      <c r="G518" s="193"/>
      <c r="H518" s="206"/>
      <c r="I518" s="206"/>
      <c r="J518" s="206"/>
      <c r="K518" s="206"/>
      <c r="L518" s="206"/>
      <c r="M518" s="206"/>
      <c r="N518" s="206"/>
      <c r="O518" s="206"/>
      <c r="P518" s="206"/>
      <c r="Q518" s="206"/>
      <c r="R518" s="206"/>
      <c r="S518" s="206"/>
      <c r="T518" s="206"/>
      <c r="U518" s="206"/>
      <c r="V518" s="206"/>
      <c r="W518" s="206"/>
      <c r="X518" s="206"/>
      <c r="Y518" s="206"/>
      <c r="Z518" s="206"/>
    </row>
    <row r="519" customFormat="false" ht="15" hidden="false" customHeight="false" outlineLevel="0" collapsed="false">
      <c r="A519" s="183" t="s">
        <v>1584</v>
      </c>
      <c r="B519" s="184" t="s">
        <v>1028</v>
      </c>
      <c r="C519" s="183" t="s">
        <v>1029</v>
      </c>
      <c r="D519" s="184" t="s">
        <v>1030</v>
      </c>
      <c r="E519" s="185" t="s">
        <v>1031</v>
      </c>
      <c r="F519" s="209" t="s">
        <v>1032</v>
      </c>
      <c r="G519" s="209" t="s">
        <v>1033</v>
      </c>
      <c r="H519" s="206"/>
      <c r="I519" s="206"/>
      <c r="J519" s="206"/>
      <c r="K519" s="206"/>
      <c r="L519" s="206"/>
      <c r="M519" s="206"/>
      <c r="N519" s="206"/>
      <c r="O519" s="206"/>
      <c r="P519" s="206"/>
      <c r="Q519" s="206"/>
      <c r="R519" s="206"/>
      <c r="S519" s="206"/>
      <c r="T519" s="206"/>
      <c r="U519" s="206"/>
      <c r="V519" s="206"/>
      <c r="W519" s="206"/>
      <c r="X519" s="206"/>
      <c r="Y519" s="206"/>
      <c r="Z519" s="206"/>
    </row>
    <row r="520" customFormat="false" ht="15" hidden="false" customHeight="false" outlineLevel="0" collapsed="false">
      <c r="A520" s="189" t="s">
        <v>1034</v>
      </c>
      <c r="B520" s="190" t="s">
        <v>1585</v>
      </c>
      <c r="C520" s="189" t="s">
        <v>1586</v>
      </c>
      <c r="D520" s="190" t="s">
        <v>1100</v>
      </c>
      <c r="E520" s="191" t="n">
        <v>1</v>
      </c>
      <c r="F520" s="279" t="n">
        <v>44.99</v>
      </c>
      <c r="G520" s="279" t="n">
        <v>44.99</v>
      </c>
      <c r="H520" s="206"/>
      <c r="I520" s="206"/>
      <c r="J520" s="206"/>
      <c r="K520" s="206"/>
      <c r="L520" s="206"/>
      <c r="M520" s="206"/>
      <c r="N520" s="206"/>
      <c r="O520" s="206"/>
      <c r="P520" s="206"/>
      <c r="Q520" s="206"/>
      <c r="R520" s="206"/>
      <c r="S520" s="206"/>
      <c r="T520" s="206"/>
      <c r="U520" s="206"/>
      <c r="V520" s="206"/>
      <c r="W520" s="206"/>
      <c r="X520" s="206"/>
      <c r="Y520" s="206"/>
      <c r="Z520" s="206"/>
    </row>
    <row r="521" customFormat="false" ht="15" hidden="false" customHeight="false" outlineLevel="0" collapsed="false">
      <c r="A521" s="198" t="s">
        <v>1040</v>
      </c>
      <c r="B521" s="199" t="s">
        <v>1528</v>
      </c>
      <c r="C521" s="198" t="s">
        <v>1529</v>
      </c>
      <c r="D521" s="199" t="s">
        <v>1147</v>
      </c>
      <c r="E521" s="200" t="n">
        <v>0.0314</v>
      </c>
      <c r="F521" s="280" t="n">
        <v>429.77</v>
      </c>
      <c r="G521" s="280" t="n">
        <v>13.49</v>
      </c>
      <c r="H521" s="206"/>
      <c r="I521" s="206"/>
      <c r="J521" s="206"/>
      <c r="K521" s="206"/>
      <c r="L521" s="206"/>
      <c r="M521" s="206"/>
      <c r="N521" s="206"/>
      <c r="O521" s="206"/>
      <c r="P521" s="206"/>
      <c r="Q521" s="206"/>
      <c r="R521" s="206"/>
      <c r="S521" s="206"/>
      <c r="T521" s="206"/>
      <c r="U521" s="206"/>
      <c r="V521" s="206"/>
      <c r="W521" s="206"/>
      <c r="X521" s="206"/>
      <c r="Y521" s="206"/>
      <c r="Z521" s="206"/>
    </row>
    <row r="522" customFormat="false" ht="15" hidden="false" customHeight="false" outlineLevel="0" collapsed="false">
      <c r="A522" s="198" t="s">
        <v>1040</v>
      </c>
      <c r="B522" s="199" t="s">
        <v>1272</v>
      </c>
      <c r="C522" s="198" t="s">
        <v>1273</v>
      </c>
      <c r="D522" s="199" t="s">
        <v>25</v>
      </c>
      <c r="E522" s="200" t="n">
        <v>0.78</v>
      </c>
      <c r="F522" s="280" t="n">
        <v>20.61</v>
      </c>
      <c r="G522" s="280" t="n">
        <v>16.07</v>
      </c>
      <c r="H522" s="206"/>
      <c r="I522" s="206"/>
      <c r="J522" s="206"/>
      <c r="K522" s="206"/>
      <c r="L522" s="206"/>
      <c r="M522" s="206"/>
      <c r="N522" s="206"/>
      <c r="O522" s="206"/>
      <c r="P522" s="206"/>
      <c r="Q522" s="206"/>
      <c r="R522" s="206"/>
      <c r="S522" s="206"/>
      <c r="T522" s="206"/>
      <c r="U522" s="206"/>
      <c r="V522" s="206"/>
      <c r="W522" s="206"/>
      <c r="X522" s="206"/>
      <c r="Y522" s="206"/>
      <c r="Z522" s="206"/>
    </row>
    <row r="523" customFormat="false" ht="15" hidden="false" customHeight="false" outlineLevel="0" collapsed="false">
      <c r="A523" s="198" t="s">
        <v>1040</v>
      </c>
      <c r="B523" s="199" t="s">
        <v>1274</v>
      </c>
      <c r="C523" s="198" t="s">
        <v>1249</v>
      </c>
      <c r="D523" s="199" t="s">
        <v>25</v>
      </c>
      <c r="E523" s="200" t="n">
        <v>0.78</v>
      </c>
      <c r="F523" s="280" t="n">
        <v>15.05</v>
      </c>
      <c r="G523" s="280" t="n">
        <v>11.73</v>
      </c>
      <c r="H523" s="206"/>
      <c r="I523" s="206"/>
      <c r="J523" s="206"/>
      <c r="K523" s="206"/>
      <c r="L523" s="206"/>
      <c r="M523" s="206"/>
      <c r="N523" s="206"/>
      <c r="O523" s="206"/>
      <c r="P523" s="206"/>
      <c r="Q523" s="206"/>
      <c r="R523" s="206"/>
      <c r="S523" s="206"/>
      <c r="T523" s="206"/>
      <c r="U523" s="206"/>
      <c r="V523" s="206"/>
      <c r="W523" s="206"/>
      <c r="X523" s="206"/>
      <c r="Y523" s="206"/>
      <c r="Z523" s="206"/>
    </row>
    <row r="524" customFormat="false" ht="15" hidden="false" customHeight="false" outlineLevel="0" collapsed="false">
      <c r="A524" s="202" t="s">
        <v>1043</v>
      </c>
      <c r="B524" s="203" t="s">
        <v>1587</v>
      </c>
      <c r="C524" s="202" t="s">
        <v>1588</v>
      </c>
      <c r="D524" s="203" t="s">
        <v>1100</v>
      </c>
      <c r="E524" s="204" t="n">
        <v>0.1388</v>
      </c>
      <c r="F524" s="208" t="n">
        <v>26.69</v>
      </c>
      <c r="G524" s="208" t="n">
        <v>3.7</v>
      </c>
      <c r="H524" s="206"/>
      <c r="I524" s="206"/>
      <c r="J524" s="206"/>
      <c r="K524" s="206"/>
      <c r="L524" s="206"/>
      <c r="M524" s="206"/>
      <c r="N524" s="206"/>
      <c r="O524" s="206"/>
      <c r="P524" s="206"/>
      <c r="Q524" s="206"/>
      <c r="R524" s="206"/>
      <c r="S524" s="206"/>
      <c r="T524" s="206"/>
      <c r="U524" s="206"/>
      <c r="V524" s="206"/>
      <c r="W524" s="206"/>
      <c r="X524" s="206"/>
      <c r="Y524" s="206"/>
      <c r="Z524" s="206"/>
    </row>
    <row r="525" customFormat="false" ht="15" hidden="false" customHeight="false" outlineLevel="0" collapsed="false">
      <c r="A525" s="193"/>
      <c r="B525" s="194"/>
      <c r="C525" s="193"/>
      <c r="D525" s="193"/>
      <c r="E525" s="195"/>
      <c r="F525" s="193"/>
      <c r="G525" s="193"/>
      <c r="H525" s="206"/>
      <c r="I525" s="206"/>
      <c r="J525" s="206"/>
      <c r="K525" s="206"/>
      <c r="L525" s="206"/>
      <c r="M525" s="206"/>
      <c r="N525" s="206"/>
      <c r="O525" s="206"/>
      <c r="P525" s="206"/>
      <c r="Q525" s="206"/>
      <c r="R525" s="206"/>
      <c r="S525" s="206"/>
      <c r="T525" s="206"/>
      <c r="U525" s="206"/>
      <c r="V525" s="206"/>
      <c r="W525" s="206"/>
      <c r="X525" s="206"/>
      <c r="Y525" s="206"/>
      <c r="Z525" s="206"/>
    </row>
    <row r="526" customFormat="false" ht="15" hidden="false" customHeight="false" outlineLevel="0" collapsed="false">
      <c r="A526" s="183" t="s">
        <v>1589</v>
      </c>
      <c r="B526" s="184" t="s">
        <v>1028</v>
      </c>
      <c r="C526" s="183" t="s">
        <v>1029</v>
      </c>
      <c r="D526" s="184" t="s">
        <v>1030</v>
      </c>
      <c r="E526" s="185" t="s">
        <v>1031</v>
      </c>
      <c r="F526" s="209" t="s">
        <v>1032</v>
      </c>
      <c r="G526" s="209" t="s">
        <v>1033</v>
      </c>
      <c r="H526" s="206"/>
      <c r="I526" s="206"/>
      <c r="J526" s="206"/>
      <c r="K526" s="206"/>
      <c r="L526" s="206"/>
      <c r="M526" s="206"/>
      <c r="N526" s="206"/>
      <c r="O526" s="206"/>
      <c r="P526" s="206"/>
      <c r="Q526" s="206"/>
      <c r="R526" s="206"/>
      <c r="S526" s="206"/>
      <c r="T526" s="206"/>
      <c r="U526" s="206"/>
      <c r="V526" s="206"/>
      <c r="W526" s="206"/>
      <c r="X526" s="206"/>
      <c r="Y526" s="206"/>
      <c r="Z526" s="206"/>
    </row>
    <row r="527" customFormat="false" ht="15" hidden="false" customHeight="false" outlineLevel="0" collapsed="false">
      <c r="A527" s="189" t="s">
        <v>1034</v>
      </c>
      <c r="B527" s="190" t="s">
        <v>1590</v>
      </c>
      <c r="C527" s="189" t="s">
        <v>1591</v>
      </c>
      <c r="D527" s="190" t="s">
        <v>1100</v>
      </c>
      <c r="E527" s="191" t="n">
        <v>1</v>
      </c>
      <c r="F527" s="279" t="n">
        <v>56.34</v>
      </c>
      <c r="G527" s="279" t="n">
        <v>56.34</v>
      </c>
      <c r="H527" s="206"/>
      <c r="I527" s="206"/>
      <c r="J527" s="206"/>
      <c r="K527" s="206"/>
      <c r="L527" s="206"/>
      <c r="M527" s="206"/>
      <c r="N527" s="206"/>
      <c r="O527" s="206"/>
      <c r="P527" s="206"/>
      <c r="Q527" s="206"/>
      <c r="R527" s="206"/>
      <c r="S527" s="206"/>
      <c r="T527" s="206"/>
      <c r="U527" s="206"/>
      <c r="V527" s="206"/>
      <c r="W527" s="206"/>
      <c r="X527" s="206"/>
      <c r="Y527" s="206"/>
      <c r="Z527" s="206"/>
    </row>
    <row r="528" customFormat="false" ht="15" hidden="false" customHeight="false" outlineLevel="0" collapsed="false">
      <c r="A528" s="198" t="s">
        <v>1040</v>
      </c>
      <c r="B528" s="199" t="s">
        <v>1592</v>
      </c>
      <c r="C528" s="198" t="s">
        <v>1593</v>
      </c>
      <c r="D528" s="199" t="s">
        <v>1100</v>
      </c>
      <c r="E528" s="200" t="n">
        <v>0.4674</v>
      </c>
      <c r="F528" s="280" t="n">
        <v>58.22</v>
      </c>
      <c r="G528" s="280" t="n">
        <v>27.21</v>
      </c>
      <c r="H528" s="206"/>
      <c r="I528" s="206"/>
      <c r="J528" s="206"/>
      <c r="K528" s="206"/>
      <c r="L528" s="206"/>
      <c r="M528" s="206"/>
      <c r="N528" s="206"/>
      <c r="O528" s="206"/>
      <c r="P528" s="206"/>
      <c r="Q528" s="206"/>
      <c r="R528" s="206"/>
      <c r="S528" s="206"/>
      <c r="T528" s="206"/>
      <c r="U528" s="206"/>
      <c r="V528" s="206"/>
      <c r="W528" s="206"/>
      <c r="X528" s="206"/>
      <c r="Y528" s="206"/>
      <c r="Z528" s="206"/>
    </row>
    <row r="529" customFormat="false" ht="15" hidden="false" customHeight="false" outlineLevel="0" collapsed="false">
      <c r="A529" s="198" t="s">
        <v>1040</v>
      </c>
      <c r="B529" s="199" t="s">
        <v>1594</v>
      </c>
      <c r="C529" s="198" t="s">
        <v>1595</v>
      </c>
      <c r="D529" s="199" t="s">
        <v>1100</v>
      </c>
      <c r="E529" s="200" t="n">
        <v>0.2826</v>
      </c>
      <c r="F529" s="280" t="n">
        <v>51.42</v>
      </c>
      <c r="G529" s="280" t="n">
        <v>14.53</v>
      </c>
      <c r="H529" s="206"/>
      <c r="I529" s="206"/>
      <c r="J529" s="206"/>
      <c r="K529" s="206"/>
      <c r="L529" s="206"/>
      <c r="M529" s="206"/>
      <c r="N529" s="206"/>
      <c r="O529" s="206"/>
      <c r="P529" s="206"/>
      <c r="Q529" s="206"/>
      <c r="R529" s="206"/>
      <c r="S529" s="206"/>
      <c r="T529" s="206"/>
      <c r="U529" s="206"/>
      <c r="V529" s="206"/>
      <c r="W529" s="206"/>
      <c r="X529" s="206"/>
      <c r="Y529" s="206"/>
      <c r="Z529" s="206"/>
    </row>
    <row r="530" customFormat="false" ht="15" hidden="false" customHeight="false" outlineLevel="0" collapsed="false">
      <c r="A530" s="198" t="s">
        <v>1040</v>
      </c>
      <c r="B530" s="199" t="s">
        <v>1596</v>
      </c>
      <c r="C530" s="198" t="s">
        <v>1597</v>
      </c>
      <c r="D530" s="199" t="s">
        <v>1100</v>
      </c>
      <c r="E530" s="200" t="n">
        <v>0.069</v>
      </c>
      <c r="F530" s="280" t="n">
        <v>60.62</v>
      </c>
      <c r="G530" s="280" t="n">
        <v>4.18</v>
      </c>
      <c r="H530" s="206"/>
      <c r="I530" s="206"/>
      <c r="J530" s="206"/>
      <c r="K530" s="206"/>
      <c r="L530" s="206"/>
      <c r="M530" s="206"/>
      <c r="N530" s="206"/>
      <c r="O530" s="206"/>
      <c r="P530" s="206"/>
      <c r="Q530" s="206"/>
      <c r="R530" s="206"/>
      <c r="S530" s="206"/>
      <c r="T530" s="206"/>
      <c r="U530" s="206"/>
      <c r="V530" s="206"/>
      <c r="W530" s="206"/>
      <c r="X530" s="206"/>
      <c r="Y530" s="206"/>
      <c r="Z530" s="206"/>
    </row>
    <row r="531" customFormat="false" ht="15" hidden="false" customHeight="false" outlineLevel="0" collapsed="false">
      <c r="A531" s="198" t="s">
        <v>1040</v>
      </c>
      <c r="B531" s="199" t="s">
        <v>1598</v>
      </c>
      <c r="C531" s="198" t="s">
        <v>1599</v>
      </c>
      <c r="D531" s="199" t="s">
        <v>1100</v>
      </c>
      <c r="E531" s="200" t="n">
        <v>0.181</v>
      </c>
      <c r="F531" s="280" t="n">
        <v>57.62</v>
      </c>
      <c r="G531" s="280" t="n">
        <v>10.42</v>
      </c>
      <c r="H531" s="206"/>
      <c r="I531" s="206"/>
      <c r="J531" s="206"/>
      <c r="K531" s="206"/>
      <c r="L531" s="206"/>
      <c r="M531" s="206"/>
      <c r="N531" s="206"/>
      <c r="O531" s="206"/>
      <c r="P531" s="206"/>
      <c r="Q531" s="206"/>
      <c r="R531" s="206"/>
      <c r="S531" s="206"/>
      <c r="T531" s="206"/>
      <c r="U531" s="206"/>
      <c r="V531" s="206"/>
      <c r="W531" s="206"/>
      <c r="X531" s="206"/>
      <c r="Y531" s="206"/>
      <c r="Z531" s="206"/>
    </row>
    <row r="532" customFormat="false" ht="15" hidden="false" customHeight="false" outlineLevel="0" collapsed="false">
      <c r="A532" s="193"/>
      <c r="B532" s="194"/>
      <c r="C532" s="193"/>
      <c r="D532" s="193"/>
      <c r="E532" s="195"/>
      <c r="F532" s="193"/>
      <c r="G532" s="193"/>
      <c r="H532" s="206"/>
      <c r="I532" s="206"/>
      <c r="J532" s="206"/>
      <c r="K532" s="206"/>
      <c r="L532" s="206"/>
      <c r="M532" s="206"/>
      <c r="N532" s="206"/>
      <c r="O532" s="206"/>
      <c r="P532" s="206"/>
      <c r="Q532" s="206"/>
      <c r="R532" s="206"/>
      <c r="S532" s="206"/>
      <c r="T532" s="206"/>
      <c r="U532" s="206"/>
      <c r="V532" s="206"/>
      <c r="W532" s="206"/>
      <c r="X532" s="206"/>
      <c r="Y532" s="206"/>
      <c r="Z532" s="206"/>
    </row>
    <row r="533" customFormat="false" ht="15" hidden="false" customHeight="false" outlineLevel="0" collapsed="false">
      <c r="A533" s="183" t="s">
        <v>1600</v>
      </c>
      <c r="B533" s="184" t="s">
        <v>1028</v>
      </c>
      <c r="C533" s="183" t="s">
        <v>1029</v>
      </c>
      <c r="D533" s="184" t="s">
        <v>1030</v>
      </c>
      <c r="E533" s="185" t="s">
        <v>1031</v>
      </c>
      <c r="F533" s="209" t="s">
        <v>1032</v>
      </c>
      <c r="G533" s="209" t="s">
        <v>1033</v>
      </c>
      <c r="H533" s="206"/>
      <c r="I533" s="206"/>
      <c r="J533" s="206"/>
      <c r="K533" s="206"/>
      <c r="L533" s="206"/>
      <c r="M533" s="206"/>
      <c r="N533" s="206"/>
      <c r="O533" s="206"/>
      <c r="P533" s="206"/>
      <c r="Q533" s="206"/>
      <c r="R533" s="206"/>
      <c r="S533" s="206"/>
      <c r="T533" s="206"/>
      <c r="U533" s="206"/>
      <c r="V533" s="206"/>
      <c r="W533" s="206"/>
      <c r="X533" s="206"/>
      <c r="Y533" s="206"/>
      <c r="Z533" s="206"/>
    </row>
    <row r="534" customFormat="false" ht="15" hidden="false" customHeight="false" outlineLevel="0" collapsed="false">
      <c r="A534" s="189" t="s">
        <v>1034</v>
      </c>
      <c r="B534" s="190" t="s">
        <v>1601</v>
      </c>
      <c r="C534" s="189" t="s">
        <v>1602</v>
      </c>
      <c r="D534" s="190" t="s">
        <v>1100</v>
      </c>
      <c r="E534" s="191" t="n">
        <v>1</v>
      </c>
      <c r="F534" s="279" t="n">
        <v>79.82</v>
      </c>
      <c r="G534" s="279" t="n">
        <v>79.82</v>
      </c>
      <c r="H534" s="206"/>
      <c r="I534" s="206"/>
      <c r="J534" s="206"/>
      <c r="K534" s="206"/>
      <c r="L534" s="206"/>
      <c r="M534" s="206"/>
      <c r="N534" s="206"/>
      <c r="O534" s="206"/>
      <c r="P534" s="206"/>
      <c r="Q534" s="206"/>
      <c r="R534" s="206"/>
      <c r="S534" s="206"/>
      <c r="T534" s="206"/>
      <c r="U534" s="206"/>
      <c r="V534" s="206"/>
      <c r="W534" s="206"/>
      <c r="X534" s="206"/>
      <c r="Y534" s="206"/>
      <c r="Z534" s="206"/>
    </row>
    <row r="535" customFormat="false" ht="15" hidden="false" customHeight="false" outlineLevel="0" collapsed="false">
      <c r="A535" s="198" t="s">
        <v>1040</v>
      </c>
      <c r="B535" s="199" t="s">
        <v>1603</v>
      </c>
      <c r="C535" s="198" t="s">
        <v>1604</v>
      </c>
      <c r="D535" s="199" t="s">
        <v>25</v>
      </c>
      <c r="E535" s="200" t="n">
        <v>0.4994</v>
      </c>
      <c r="F535" s="280" t="n">
        <v>19.01</v>
      </c>
      <c r="G535" s="280" t="n">
        <v>9.49</v>
      </c>
      <c r="H535" s="206"/>
      <c r="I535" s="206"/>
      <c r="J535" s="206"/>
      <c r="K535" s="206"/>
      <c r="L535" s="206"/>
      <c r="M535" s="206"/>
      <c r="N535" s="206"/>
      <c r="O535" s="206"/>
      <c r="P535" s="206"/>
      <c r="Q535" s="206"/>
      <c r="R535" s="206"/>
      <c r="S535" s="206"/>
      <c r="T535" s="206"/>
      <c r="U535" s="206"/>
      <c r="V535" s="206"/>
      <c r="W535" s="206"/>
      <c r="X535" s="206"/>
      <c r="Y535" s="206"/>
      <c r="Z535" s="206"/>
    </row>
    <row r="536" customFormat="false" ht="15" hidden="false" customHeight="false" outlineLevel="0" collapsed="false">
      <c r="A536" s="202" t="s">
        <v>1043</v>
      </c>
      <c r="B536" s="203" t="s">
        <v>1605</v>
      </c>
      <c r="C536" s="202" t="s">
        <v>1606</v>
      </c>
      <c r="D536" s="203" t="s">
        <v>65</v>
      </c>
      <c r="E536" s="204" t="n">
        <v>0.0426</v>
      </c>
      <c r="F536" s="208" t="n">
        <v>31.25</v>
      </c>
      <c r="G536" s="208" t="n">
        <v>1.33</v>
      </c>
      <c r="H536" s="206"/>
      <c r="I536" s="206"/>
      <c r="J536" s="206"/>
      <c r="K536" s="206"/>
      <c r="L536" s="206"/>
      <c r="M536" s="206"/>
      <c r="N536" s="206"/>
      <c r="O536" s="206"/>
      <c r="P536" s="206"/>
      <c r="Q536" s="206"/>
      <c r="R536" s="206"/>
      <c r="S536" s="206"/>
      <c r="T536" s="206"/>
      <c r="U536" s="206"/>
      <c r="V536" s="206"/>
      <c r="W536" s="206"/>
      <c r="X536" s="206"/>
      <c r="Y536" s="206"/>
      <c r="Z536" s="206"/>
    </row>
    <row r="537" customFormat="false" ht="15" hidden="false" customHeight="false" outlineLevel="0" collapsed="false">
      <c r="A537" s="202" t="s">
        <v>1043</v>
      </c>
      <c r="B537" s="203" t="s">
        <v>1607</v>
      </c>
      <c r="C537" s="202" t="s">
        <v>1608</v>
      </c>
      <c r="D537" s="203" t="s">
        <v>1100</v>
      </c>
      <c r="E537" s="204" t="n">
        <v>1.0956</v>
      </c>
      <c r="F537" s="208" t="n">
        <v>36.07</v>
      </c>
      <c r="G537" s="208" t="n">
        <v>39.51</v>
      </c>
      <c r="H537" s="206"/>
      <c r="I537" s="206"/>
      <c r="J537" s="206"/>
      <c r="K537" s="206"/>
      <c r="L537" s="206"/>
      <c r="M537" s="206"/>
      <c r="N537" s="206"/>
      <c r="O537" s="206"/>
      <c r="P537" s="206"/>
      <c r="Q537" s="206"/>
      <c r="R537" s="206"/>
      <c r="S537" s="206"/>
      <c r="T537" s="206"/>
      <c r="U537" s="206"/>
      <c r="V537" s="206"/>
      <c r="W537" s="206"/>
      <c r="X537" s="206"/>
      <c r="Y537" s="206"/>
      <c r="Z537" s="206"/>
    </row>
    <row r="538" customFormat="false" ht="15" hidden="false" customHeight="false" outlineLevel="0" collapsed="false">
      <c r="A538" s="202" t="s">
        <v>1043</v>
      </c>
      <c r="B538" s="203" t="s">
        <v>1609</v>
      </c>
      <c r="C538" s="202" t="s">
        <v>1610</v>
      </c>
      <c r="D538" s="203" t="s">
        <v>1534</v>
      </c>
      <c r="E538" s="204" t="n">
        <v>0.0333</v>
      </c>
      <c r="F538" s="208" t="n">
        <v>61.9</v>
      </c>
      <c r="G538" s="208" t="n">
        <v>2.06</v>
      </c>
      <c r="H538" s="206"/>
      <c r="I538" s="206"/>
      <c r="J538" s="206"/>
      <c r="K538" s="206"/>
      <c r="L538" s="206"/>
      <c r="M538" s="206"/>
      <c r="N538" s="206"/>
      <c r="O538" s="206"/>
      <c r="P538" s="206"/>
      <c r="Q538" s="206"/>
      <c r="R538" s="206"/>
      <c r="S538" s="206"/>
      <c r="T538" s="206"/>
      <c r="U538" s="206"/>
      <c r="V538" s="206"/>
      <c r="W538" s="206"/>
      <c r="X538" s="206"/>
      <c r="Y538" s="206"/>
      <c r="Z538" s="206"/>
    </row>
    <row r="539" customFormat="false" ht="15" hidden="false" customHeight="false" outlineLevel="0" collapsed="false">
      <c r="A539" s="202" t="s">
        <v>1043</v>
      </c>
      <c r="B539" s="203" t="s">
        <v>1611</v>
      </c>
      <c r="C539" s="202" t="s">
        <v>1612</v>
      </c>
      <c r="D539" s="203" t="s">
        <v>7</v>
      </c>
      <c r="E539" s="204" t="n">
        <v>2.1912</v>
      </c>
      <c r="F539" s="208" t="n">
        <v>0.32</v>
      </c>
      <c r="G539" s="208" t="n">
        <v>0.7</v>
      </c>
      <c r="H539" s="206"/>
      <c r="I539" s="206"/>
      <c r="J539" s="206"/>
      <c r="K539" s="206"/>
      <c r="L539" s="206"/>
      <c r="M539" s="206"/>
      <c r="N539" s="206"/>
      <c r="O539" s="206"/>
      <c r="P539" s="206"/>
      <c r="Q539" s="206"/>
      <c r="R539" s="206"/>
      <c r="S539" s="206"/>
      <c r="T539" s="206"/>
      <c r="U539" s="206"/>
      <c r="V539" s="206"/>
      <c r="W539" s="206"/>
      <c r="X539" s="206"/>
      <c r="Y539" s="206"/>
      <c r="Z539" s="206"/>
    </row>
    <row r="540" customFormat="false" ht="15" hidden="false" customHeight="false" outlineLevel="0" collapsed="false">
      <c r="A540" s="202" t="s">
        <v>1043</v>
      </c>
      <c r="B540" s="203" t="s">
        <v>1613</v>
      </c>
      <c r="C540" s="202" t="s">
        <v>1614</v>
      </c>
      <c r="D540" s="203" t="s">
        <v>1534</v>
      </c>
      <c r="E540" s="204" t="n">
        <v>0.0132</v>
      </c>
      <c r="F540" s="208" t="n">
        <v>36.11</v>
      </c>
      <c r="G540" s="208" t="n">
        <v>0.47</v>
      </c>
      <c r="H540" s="206"/>
      <c r="I540" s="206"/>
      <c r="J540" s="206"/>
      <c r="K540" s="206"/>
      <c r="L540" s="206"/>
      <c r="M540" s="206"/>
      <c r="N540" s="206"/>
      <c r="O540" s="206"/>
      <c r="P540" s="206"/>
      <c r="Q540" s="206"/>
      <c r="R540" s="206"/>
      <c r="S540" s="206"/>
      <c r="T540" s="206"/>
      <c r="U540" s="206"/>
      <c r="V540" s="206"/>
      <c r="W540" s="206"/>
      <c r="X540" s="206"/>
      <c r="Y540" s="206"/>
      <c r="Z540" s="206"/>
    </row>
    <row r="541" customFormat="false" ht="15" hidden="false" customHeight="false" outlineLevel="0" collapsed="false">
      <c r="A541" s="202" t="s">
        <v>1043</v>
      </c>
      <c r="B541" s="203" t="s">
        <v>1615</v>
      </c>
      <c r="C541" s="202" t="s">
        <v>1616</v>
      </c>
      <c r="D541" s="203" t="s">
        <v>7</v>
      </c>
      <c r="E541" s="204" t="n">
        <v>1.3265</v>
      </c>
      <c r="F541" s="208" t="n">
        <v>2.27</v>
      </c>
      <c r="G541" s="208" t="n">
        <v>3.01</v>
      </c>
      <c r="H541" s="206"/>
      <c r="I541" s="206"/>
      <c r="J541" s="206"/>
      <c r="K541" s="206"/>
      <c r="L541" s="206"/>
      <c r="M541" s="206"/>
      <c r="N541" s="206"/>
      <c r="O541" s="206"/>
      <c r="P541" s="206"/>
      <c r="Q541" s="206"/>
      <c r="R541" s="206"/>
      <c r="S541" s="206"/>
      <c r="T541" s="206"/>
      <c r="U541" s="206"/>
      <c r="V541" s="206"/>
      <c r="W541" s="206"/>
      <c r="X541" s="206"/>
      <c r="Y541" s="206"/>
      <c r="Z541" s="206"/>
    </row>
    <row r="542" customFormat="false" ht="15" hidden="false" customHeight="false" outlineLevel="0" collapsed="false">
      <c r="A542" s="202" t="s">
        <v>1043</v>
      </c>
      <c r="B542" s="203" t="s">
        <v>1617</v>
      </c>
      <c r="C542" s="202" t="s">
        <v>1618</v>
      </c>
      <c r="D542" s="203" t="s">
        <v>152</v>
      </c>
      <c r="E542" s="204" t="n">
        <v>3.8499</v>
      </c>
      <c r="F542" s="208" t="n">
        <v>6.04</v>
      </c>
      <c r="G542" s="208" t="n">
        <v>23.25</v>
      </c>
      <c r="H542" s="206"/>
      <c r="I542" s="206"/>
      <c r="J542" s="206"/>
      <c r="K542" s="206"/>
      <c r="L542" s="206"/>
      <c r="M542" s="206"/>
      <c r="N542" s="206"/>
      <c r="O542" s="206"/>
      <c r="P542" s="206"/>
      <c r="Q542" s="206"/>
      <c r="R542" s="206"/>
      <c r="S542" s="206"/>
      <c r="T542" s="206"/>
      <c r="U542" s="206"/>
      <c r="V542" s="206"/>
      <c r="W542" s="206"/>
      <c r="X542" s="206"/>
      <c r="Y542" s="206"/>
      <c r="Z542" s="206"/>
    </row>
    <row r="543" customFormat="false" ht="15" hidden="false" customHeight="false" outlineLevel="0" collapsed="false">
      <c r="A543" s="193"/>
      <c r="B543" s="194"/>
      <c r="C543" s="193"/>
      <c r="D543" s="193"/>
      <c r="E543" s="195"/>
      <c r="F543" s="193"/>
      <c r="G543" s="193"/>
      <c r="H543" s="206"/>
      <c r="I543" s="206"/>
      <c r="J543" s="206"/>
      <c r="K543" s="206"/>
      <c r="L543" s="206"/>
      <c r="M543" s="206"/>
      <c r="N543" s="206"/>
      <c r="O543" s="206"/>
      <c r="P543" s="206"/>
      <c r="Q543" s="206"/>
      <c r="R543" s="206"/>
      <c r="S543" s="206"/>
      <c r="T543" s="206"/>
      <c r="U543" s="206"/>
      <c r="V543" s="206"/>
      <c r="W543" s="206"/>
      <c r="X543" s="206"/>
      <c r="Y543" s="206"/>
      <c r="Z543" s="206"/>
    </row>
    <row r="544" customFormat="false" ht="15" hidden="false" customHeight="false" outlineLevel="0" collapsed="false">
      <c r="A544" s="183" t="s">
        <v>1619</v>
      </c>
      <c r="B544" s="184" t="s">
        <v>1028</v>
      </c>
      <c r="C544" s="183" t="s">
        <v>1029</v>
      </c>
      <c r="D544" s="184" t="s">
        <v>1030</v>
      </c>
      <c r="E544" s="185" t="s">
        <v>1031</v>
      </c>
      <c r="F544" s="209" t="s">
        <v>1032</v>
      </c>
      <c r="G544" s="209" t="s">
        <v>1033</v>
      </c>
      <c r="H544" s="206"/>
      <c r="I544" s="206"/>
      <c r="J544" s="206"/>
      <c r="K544" s="206"/>
      <c r="L544" s="206"/>
      <c r="M544" s="206"/>
      <c r="N544" s="206"/>
      <c r="O544" s="206"/>
      <c r="P544" s="206"/>
      <c r="Q544" s="206"/>
      <c r="R544" s="206"/>
      <c r="S544" s="206"/>
      <c r="T544" s="206"/>
      <c r="U544" s="206"/>
      <c r="V544" s="206"/>
      <c r="W544" s="206"/>
      <c r="X544" s="206"/>
      <c r="Y544" s="206"/>
      <c r="Z544" s="206"/>
    </row>
    <row r="545" customFormat="false" ht="15" hidden="false" customHeight="false" outlineLevel="0" collapsed="false">
      <c r="A545" s="189" t="s">
        <v>1034</v>
      </c>
      <c r="B545" s="190" t="s">
        <v>1113</v>
      </c>
      <c r="C545" s="189" t="s">
        <v>1114</v>
      </c>
      <c r="D545" s="190" t="s">
        <v>1100</v>
      </c>
      <c r="E545" s="191" t="n">
        <v>1</v>
      </c>
      <c r="F545" s="279" t="n">
        <v>11.71</v>
      </c>
      <c r="G545" s="279" t="n">
        <v>11.71</v>
      </c>
      <c r="H545" s="206"/>
      <c r="I545" s="206"/>
      <c r="J545" s="206"/>
      <c r="K545" s="206"/>
      <c r="L545" s="206"/>
      <c r="M545" s="206"/>
      <c r="N545" s="206"/>
      <c r="O545" s="206"/>
      <c r="P545" s="206"/>
      <c r="Q545" s="206"/>
      <c r="R545" s="206"/>
      <c r="S545" s="206"/>
      <c r="T545" s="206"/>
      <c r="U545" s="206"/>
      <c r="V545" s="206"/>
      <c r="W545" s="206"/>
      <c r="X545" s="206"/>
      <c r="Y545" s="206"/>
      <c r="Z545" s="206"/>
    </row>
    <row r="546" customFormat="false" ht="15" hidden="false" customHeight="false" outlineLevel="0" collapsed="false">
      <c r="A546" s="198" t="s">
        <v>1040</v>
      </c>
      <c r="B546" s="199" t="s">
        <v>1274</v>
      </c>
      <c r="C546" s="198" t="s">
        <v>1249</v>
      </c>
      <c r="D546" s="199" t="s">
        <v>25</v>
      </c>
      <c r="E546" s="200" t="n">
        <v>0.069</v>
      </c>
      <c r="F546" s="280" t="n">
        <v>15.05</v>
      </c>
      <c r="G546" s="280" t="n">
        <v>1.03</v>
      </c>
      <c r="H546" s="206"/>
      <c r="I546" s="206"/>
      <c r="J546" s="206"/>
      <c r="K546" s="206"/>
      <c r="L546" s="206"/>
      <c r="M546" s="206"/>
      <c r="N546" s="206"/>
      <c r="O546" s="206"/>
      <c r="P546" s="206"/>
      <c r="Q546" s="206"/>
      <c r="R546" s="206"/>
      <c r="S546" s="206"/>
      <c r="T546" s="206"/>
      <c r="U546" s="206"/>
      <c r="V546" s="206"/>
      <c r="W546" s="206"/>
      <c r="X546" s="206"/>
      <c r="Y546" s="206"/>
      <c r="Z546" s="206"/>
    </row>
    <row r="547" customFormat="false" ht="15" hidden="false" customHeight="false" outlineLevel="0" collapsed="false">
      <c r="A547" s="198" t="s">
        <v>1040</v>
      </c>
      <c r="B547" s="199" t="s">
        <v>1441</v>
      </c>
      <c r="C547" s="198" t="s">
        <v>1442</v>
      </c>
      <c r="D547" s="199" t="s">
        <v>25</v>
      </c>
      <c r="E547" s="200" t="n">
        <v>0.187</v>
      </c>
      <c r="F547" s="280" t="n">
        <v>21.68</v>
      </c>
      <c r="G547" s="280" t="n">
        <v>4.05</v>
      </c>
      <c r="H547" s="206"/>
      <c r="I547" s="206"/>
      <c r="J547" s="206"/>
      <c r="K547" s="206"/>
      <c r="L547" s="206"/>
      <c r="M547" s="206"/>
      <c r="N547" s="206"/>
      <c r="O547" s="206"/>
      <c r="P547" s="206"/>
      <c r="Q547" s="206"/>
      <c r="R547" s="206"/>
      <c r="S547" s="206"/>
      <c r="T547" s="206"/>
      <c r="U547" s="206"/>
      <c r="V547" s="206"/>
      <c r="W547" s="206"/>
      <c r="X547" s="206"/>
      <c r="Y547" s="206"/>
      <c r="Z547" s="206"/>
    </row>
    <row r="548" customFormat="false" ht="15" hidden="false" customHeight="false" outlineLevel="0" collapsed="false">
      <c r="A548" s="202" t="s">
        <v>1043</v>
      </c>
      <c r="B548" s="203" t="s">
        <v>1620</v>
      </c>
      <c r="C548" s="202" t="s">
        <v>1621</v>
      </c>
      <c r="D548" s="203" t="s">
        <v>1352</v>
      </c>
      <c r="E548" s="204" t="n">
        <v>0.33</v>
      </c>
      <c r="F548" s="208" t="n">
        <v>20.11</v>
      </c>
      <c r="G548" s="208" t="n">
        <v>6.63</v>
      </c>
      <c r="H548" s="206"/>
      <c r="I548" s="206"/>
      <c r="J548" s="206"/>
      <c r="K548" s="206"/>
      <c r="L548" s="206"/>
      <c r="M548" s="206"/>
      <c r="N548" s="206"/>
      <c r="O548" s="206"/>
      <c r="P548" s="206"/>
      <c r="Q548" s="206"/>
      <c r="R548" s="206"/>
      <c r="S548" s="206"/>
      <c r="T548" s="206"/>
      <c r="U548" s="206"/>
      <c r="V548" s="206"/>
      <c r="W548" s="206"/>
      <c r="X548" s="206"/>
      <c r="Y548" s="206"/>
      <c r="Z548" s="206"/>
    </row>
    <row r="549" customFormat="false" ht="15" hidden="false" customHeight="false" outlineLevel="0" collapsed="false">
      <c r="A549" s="193"/>
      <c r="B549" s="194"/>
      <c r="C549" s="193"/>
      <c r="D549" s="193"/>
      <c r="E549" s="195"/>
      <c r="F549" s="193"/>
      <c r="G549" s="193"/>
      <c r="H549" s="206"/>
      <c r="I549" s="206"/>
      <c r="J549" s="206"/>
      <c r="K549" s="206"/>
      <c r="L549" s="206"/>
      <c r="M549" s="206"/>
      <c r="N549" s="206"/>
      <c r="O549" s="206"/>
      <c r="P549" s="206"/>
      <c r="Q549" s="206"/>
      <c r="R549" s="206"/>
      <c r="S549" s="206"/>
      <c r="T549" s="206"/>
      <c r="U549" s="206"/>
      <c r="V549" s="206"/>
      <c r="W549" s="206"/>
      <c r="X549" s="206"/>
      <c r="Y549" s="206"/>
      <c r="Z549" s="206"/>
    </row>
    <row r="550" customFormat="false" ht="15" hidden="false" customHeight="false" outlineLevel="0" collapsed="false">
      <c r="A550" s="183" t="s">
        <v>1622</v>
      </c>
      <c r="B550" s="184" t="s">
        <v>1028</v>
      </c>
      <c r="C550" s="183" t="s">
        <v>1029</v>
      </c>
      <c r="D550" s="184" t="s">
        <v>1030</v>
      </c>
      <c r="E550" s="185" t="s">
        <v>1031</v>
      </c>
      <c r="F550" s="209" t="s">
        <v>1032</v>
      </c>
      <c r="G550" s="209" t="s">
        <v>1033</v>
      </c>
      <c r="H550" s="206"/>
      <c r="I550" s="206"/>
      <c r="J550" s="206"/>
      <c r="K550" s="206"/>
      <c r="L550" s="206"/>
      <c r="M550" s="206"/>
      <c r="N550" s="206"/>
      <c r="O550" s="206"/>
      <c r="P550" s="206"/>
      <c r="Q550" s="206"/>
      <c r="R550" s="206"/>
      <c r="S550" s="206"/>
      <c r="T550" s="206"/>
      <c r="U550" s="206"/>
      <c r="V550" s="206"/>
      <c r="W550" s="206"/>
      <c r="X550" s="206"/>
      <c r="Y550" s="206"/>
      <c r="Z550" s="206"/>
    </row>
    <row r="551" customFormat="false" ht="15" hidden="false" customHeight="false" outlineLevel="0" collapsed="false">
      <c r="A551" s="189" t="s">
        <v>1034</v>
      </c>
      <c r="B551" s="190" t="s">
        <v>1623</v>
      </c>
      <c r="C551" s="189" t="s">
        <v>1624</v>
      </c>
      <c r="D551" s="190" t="s">
        <v>1100</v>
      </c>
      <c r="E551" s="191" t="n">
        <v>1</v>
      </c>
      <c r="F551" s="279" t="n">
        <v>2.53</v>
      </c>
      <c r="G551" s="279" t="n">
        <v>2.53</v>
      </c>
      <c r="H551" s="206"/>
      <c r="I551" s="206"/>
      <c r="J551" s="206"/>
      <c r="K551" s="206"/>
      <c r="L551" s="206"/>
      <c r="M551" s="206"/>
      <c r="N551" s="206"/>
      <c r="O551" s="206"/>
      <c r="P551" s="206"/>
      <c r="Q551" s="206"/>
      <c r="R551" s="206"/>
      <c r="S551" s="206"/>
      <c r="T551" s="206"/>
      <c r="U551" s="206"/>
      <c r="V551" s="206"/>
      <c r="W551" s="206"/>
      <c r="X551" s="206"/>
      <c r="Y551" s="206"/>
      <c r="Z551" s="206"/>
    </row>
    <row r="552" customFormat="false" ht="15" hidden="false" customHeight="false" outlineLevel="0" collapsed="false">
      <c r="A552" s="198" t="s">
        <v>1040</v>
      </c>
      <c r="B552" s="199" t="s">
        <v>1274</v>
      </c>
      <c r="C552" s="198" t="s">
        <v>1249</v>
      </c>
      <c r="D552" s="199" t="s">
        <v>25</v>
      </c>
      <c r="E552" s="200" t="n">
        <v>0.014</v>
      </c>
      <c r="F552" s="280" t="n">
        <v>15.05</v>
      </c>
      <c r="G552" s="280" t="n">
        <v>0.21</v>
      </c>
      <c r="H552" s="206"/>
      <c r="I552" s="206"/>
      <c r="J552" s="206"/>
      <c r="K552" s="206"/>
      <c r="L552" s="206"/>
      <c r="M552" s="206"/>
      <c r="N552" s="206"/>
      <c r="O552" s="206"/>
      <c r="P552" s="206"/>
      <c r="Q552" s="206"/>
      <c r="R552" s="206"/>
      <c r="S552" s="206"/>
      <c r="T552" s="206"/>
      <c r="U552" s="206"/>
      <c r="V552" s="206"/>
      <c r="W552" s="206"/>
      <c r="X552" s="206"/>
      <c r="Y552" s="206"/>
      <c r="Z552" s="206"/>
    </row>
    <row r="553" customFormat="false" ht="15" hidden="false" customHeight="false" outlineLevel="0" collapsed="false">
      <c r="A553" s="198" t="s">
        <v>1040</v>
      </c>
      <c r="B553" s="199" t="s">
        <v>1441</v>
      </c>
      <c r="C553" s="198" t="s">
        <v>1442</v>
      </c>
      <c r="D553" s="199" t="s">
        <v>25</v>
      </c>
      <c r="E553" s="200" t="n">
        <v>0.039</v>
      </c>
      <c r="F553" s="280" t="n">
        <v>21.68</v>
      </c>
      <c r="G553" s="280" t="n">
        <v>0.84</v>
      </c>
      <c r="H553" s="206"/>
      <c r="I553" s="206"/>
      <c r="J553" s="206"/>
      <c r="K553" s="206"/>
      <c r="L553" s="206"/>
      <c r="M553" s="206"/>
      <c r="N553" s="206"/>
      <c r="O553" s="206"/>
      <c r="P553" s="206"/>
      <c r="Q553" s="206"/>
      <c r="R553" s="206"/>
      <c r="S553" s="206"/>
      <c r="T553" s="206"/>
      <c r="U553" s="206"/>
      <c r="V553" s="206"/>
      <c r="W553" s="206"/>
      <c r="X553" s="206"/>
      <c r="Y553" s="206"/>
      <c r="Z553" s="206"/>
    </row>
    <row r="554" customFormat="false" ht="15" hidden="false" customHeight="false" outlineLevel="0" collapsed="false">
      <c r="A554" s="202" t="s">
        <v>1043</v>
      </c>
      <c r="B554" s="203" t="s">
        <v>1625</v>
      </c>
      <c r="C554" s="202" t="s">
        <v>1626</v>
      </c>
      <c r="D554" s="203" t="s">
        <v>1352</v>
      </c>
      <c r="E554" s="204" t="n">
        <v>0.16</v>
      </c>
      <c r="F554" s="208" t="n">
        <v>9.27</v>
      </c>
      <c r="G554" s="208" t="n">
        <v>1.48</v>
      </c>
      <c r="H554" s="206"/>
      <c r="I554" s="206"/>
      <c r="J554" s="206"/>
      <c r="K554" s="206"/>
      <c r="L554" s="206"/>
      <c r="M554" s="206"/>
      <c r="N554" s="206"/>
      <c r="O554" s="206"/>
      <c r="P554" s="206"/>
      <c r="Q554" s="206"/>
      <c r="R554" s="206"/>
      <c r="S554" s="206"/>
      <c r="T554" s="206"/>
      <c r="U554" s="206"/>
      <c r="V554" s="206"/>
      <c r="W554" s="206"/>
      <c r="X554" s="206"/>
      <c r="Y554" s="206"/>
      <c r="Z554" s="206"/>
    </row>
    <row r="555" customFormat="false" ht="15" hidden="false" customHeight="false" outlineLevel="0" collapsed="false">
      <c r="A555" s="193"/>
      <c r="B555" s="194"/>
      <c r="C555" s="193"/>
      <c r="D555" s="193"/>
      <c r="E555" s="195"/>
      <c r="F555" s="193"/>
      <c r="G555" s="193"/>
      <c r="H555" s="206"/>
      <c r="I555" s="206"/>
      <c r="J555" s="206"/>
      <c r="K555" s="206"/>
      <c r="L555" s="206"/>
      <c r="M555" s="206"/>
      <c r="N555" s="206"/>
      <c r="O555" s="206"/>
      <c r="P555" s="206"/>
      <c r="Q555" s="206"/>
      <c r="R555" s="206"/>
      <c r="S555" s="206"/>
      <c r="T555" s="206"/>
      <c r="U555" s="206"/>
      <c r="V555" s="206"/>
      <c r="W555" s="206"/>
      <c r="X555" s="206"/>
      <c r="Y555" s="206"/>
      <c r="Z555" s="206"/>
    </row>
    <row r="556" customFormat="false" ht="15" hidden="false" customHeight="false" outlineLevel="0" collapsed="false">
      <c r="A556" s="183" t="s">
        <v>1627</v>
      </c>
      <c r="B556" s="184" t="s">
        <v>1028</v>
      </c>
      <c r="C556" s="183" t="s">
        <v>1029</v>
      </c>
      <c r="D556" s="184" t="s">
        <v>1030</v>
      </c>
      <c r="E556" s="185" t="s">
        <v>1031</v>
      </c>
      <c r="F556" s="209" t="s">
        <v>1032</v>
      </c>
      <c r="G556" s="209" t="s">
        <v>1033</v>
      </c>
      <c r="H556" s="206"/>
      <c r="I556" s="206"/>
      <c r="J556" s="206"/>
      <c r="K556" s="206"/>
      <c r="L556" s="206"/>
      <c r="M556" s="206"/>
      <c r="N556" s="206"/>
      <c r="O556" s="206"/>
      <c r="P556" s="206"/>
      <c r="Q556" s="206"/>
      <c r="R556" s="206"/>
      <c r="S556" s="206"/>
      <c r="T556" s="206"/>
      <c r="U556" s="206"/>
      <c r="V556" s="206"/>
      <c r="W556" s="206"/>
      <c r="X556" s="206"/>
      <c r="Y556" s="206"/>
      <c r="Z556" s="206"/>
    </row>
    <row r="557" customFormat="false" ht="15" hidden="false" customHeight="false" outlineLevel="0" collapsed="false">
      <c r="A557" s="189" t="s">
        <v>1034</v>
      </c>
      <c r="B557" s="190" t="s">
        <v>1628</v>
      </c>
      <c r="C557" s="189" t="s">
        <v>1629</v>
      </c>
      <c r="D557" s="190" t="s">
        <v>1100</v>
      </c>
      <c r="E557" s="191" t="n">
        <v>1</v>
      </c>
      <c r="F557" s="279" t="n">
        <v>12.87</v>
      </c>
      <c r="G557" s="279" t="n">
        <v>12.87</v>
      </c>
      <c r="H557" s="206"/>
      <c r="I557" s="206"/>
      <c r="J557" s="206"/>
      <c r="K557" s="206"/>
      <c r="L557" s="206"/>
      <c r="M557" s="206"/>
      <c r="N557" s="206"/>
      <c r="O557" s="206"/>
      <c r="P557" s="206"/>
      <c r="Q557" s="206"/>
      <c r="R557" s="206"/>
      <c r="S557" s="206"/>
      <c r="T557" s="206"/>
      <c r="U557" s="206"/>
      <c r="V557" s="206"/>
      <c r="W557" s="206"/>
      <c r="X557" s="206"/>
      <c r="Y557" s="206"/>
      <c r="Z557" s="206"/>
    </row>
    <row r="558" customFormat="false" ht="15" hidden="false" customHeight="false" outlineLevel="0" collapsed="false">
      <c r="A558" s="198" t="s">
        <v>1040</v>
      </c>
      <c r="B558" s="199" t="s">
        <v>1441</v>
      </c>
      <c r="C558" s="198" t="s">
        <v>1442</v>
      </c>
      <c r="D558" s="199" t="s">
        <v>25</v>
      </c>
      <c r="E558" s="200" t="n">
        <v>0.3805</v>
      </c>
      <c r="F558" s="280" t="n">
        <v>21.68</v>
      </c>
      <c r="G558" s="280" t="n">
        <v>8.24</v>
      </c>
      <c r="H558" s="206"/>
      <c r="I558" s="206"/>
      <c r="J558" s="206"/>
      <c r="K558" s="206"/>
      <c r="L558" s="206"/>
      <c r="M558" s="206"/>
      <c r="N558" s="206"/>
      <c r="O558" s="206"/>
      <c r="P558" s="206"/>
      <c r="Q558" s="206"/>
      <c r="R558" s="206"/>
      <c r="S558" s="206"/>
      <c r="T558" s="206"/>
      <c r="U558" s="206"/>
      <c r="V558" s="206"/>
      <c r="W558" s="206"/>
      <c r="X558" s="206"/>
      <c r="Y558" s="206"/>
      <c r="Z558" s="206"/>
    </row>
    <row r="559" customFormat="false" ht="15" hidden="false" customHeight="false" outlineLevel="0" collapsed="false">
      <c r="A559" s="202" t="s">
        <v>1043</v>
      </c>
      <c r="B559" s="203" t="s">
        <v>1443</v>
      </c>
      <c r="C559" s="202" t="s">
        <v>1444</v>
      </c>
      <c r="D559" s="203" t="s">
        <v>1352</v>
      </c>
      <c r="E559" s="204" t="n">
        <v>0.013</v>
      </c>
      <c r="F559" s="208" t="n">
        <v>17.82</v>
      </c>
      <c r="G559" s="208" t="n">
        <v>0.23</v>
      </c>
      <c r="H559" s="206"/>
      <c r="I559" s="206"/>
      <c r="J559" s="206"/>
      <c r="K559" s="206"/>
      <c r="L559" s="206"/>
      <c r="M559" s="206"/>
      <c r="N559" s="206"/>
      <c r="O559" s="206"/>
      <c r="P559" s="206"/>
      <c r="Q559" s="206"/>
      <c r="R559" s="206"/>
      <c r="S559" s="206"/>
      <c r="T559" s="206"/>
      <c r="U559" s="206"/>
      <c r="V559" s="206"/>
      <c r="W559" s="206"/>
      <c r="X559" s="206"/>
      <c r="Y559" s="206"/>
      <c r="Z559" s="206"/>
    </row>
    <row r="560" customFormat="false" ht="15" hidden="false" customHeight="false" outlineLevel="0" collapsed="false">
      <c r="A560" s="202" t="s">
        <v>1043</v>
      </c>
      <c r="B560" s="203" t="s">
        <v>1630</v>
      </c>
      <c r="C560" s="202" t="s">
        <v>1631</v>
      </c>
      <c r="D560" s="203" t="s">
        <v>1352</v>
      </c>
      <c r="E560" s="204" t="n">
        <v>0.13</v>
      </c>
      <c r="F560" s="208" t="n">
        <v>33.89</v>
      </c>
      <c r="G560" s="208" t="n">
        <v>4.4</v>
      </c>
      <c r="H560" s="206"/>
      <c r="I560" s="206"/>
      <c r="J560" s="206"/>
      <c r="K560" s="206"/>
      <c r="L560" s="206"/>
      <c r="M560" s="206"/>
      <c r="N560" s="206"/>
      <c r="O560" s="206"/>
      <c r="P560" s="206"/>
      <c r="Q560" s="206"/>
      <c r="R560" s="206"/>
      <c r="S560" s="206"/>
      <c r="T560" s="206"/>
      <c r="U560" s="206"/>
      <c r="V560" s="206"/>
      <c r="W560" s="206"/>
      <c r="X560" s="206"/>
      <c r="Y560" s="206"/>
      <c r="Z560" s="206"/>
    </row>
    <row r="561" customFormat="false" ht="15" hidden="false" customHeight="false" outlineLevel="0" collapsed="false">
      <c r="A561" s="193"/>
      <c r="B561" s="194"/>
      <c r="C561" s="193"/>
      <c r="D561" s="193"/>
      <c r="E561" s="195"/>
      <c r="F561" s="193"/>
      <c r="G561" s="193"/>
      <c r="H561" s="206"/>
      <c r="I561" s="206"/>
      <c r="J561" s="206"/>
      <c r="K561" s="206"/>
      <c r="L561" s="206"/>
      <c r="M561" s="206"/>
      <c r="N561" s="206"/>
      <c r="O561" s="206"/>
      <c r="P561" s="206"/>
      <c r="Q561" s="206"/>
      <c r="R561" s="206"/>
      <c r="S561" s="206"/>
      <c r="T561" s="206"/>
      <c r="U561" s="206"/>
      <c r="V561" s="206"/>
      <c r="W561" s="206"/>
      <c r="X561" s="206"/>
      <c r="Y561" s="206"/>
      <c r="Z561" s="206"/>
    </row>
    <row r="562" customFormat="false" ht="15" hidden="false" customHeight="false" outlineLevel="0" collapsed="false">
      <c r="A562" s="189" t="s">
        <v>1034</v>
      </c>
      <c r="B562" s="190" t="s">
        <v>1632</v>
      </c>
      <c r="C562" s="189" t="s">
        <v>1633</v>
      </c>
      <c r="D562" s="190" t="s">
        <v>1100</v>
      </c>
      <c r="E562" s="191" t="n">
        <v>1</v>
      </c>
      <c r="F562" s="279" t="n">
        <v>13.77</v>
      </c>
      <c r="G562" s="279" t="n">
        <v>13.77</v>
      </c>
      <c r="H562" s="206"/>
      <c r="I562" s="206"/>
      <c r="J562" s="206"/>
      <c r="K562" s="206"/>
      <c r="L562" s="206"/>
      <c r="M562" s="206"/>
      <c r="N562" s="206"/>
      <c r="O562" s="206"/>
      <c r="P562" s="206"/>
      <c r="Q562" s="206"/>
      <c r="R562" s="206"/>
      <c r="S562" s="206"/>
      <c r="T562" s="206"/>
      <c r="U562" s="206"/>
      <c r="V562" s="206"/>
      <c r="W562" s="206"/>
      <c r="X562" s="206"/>
      <c r="Y562" s="206"/>
      <c r="Z562" s="206"/>
    </row>
    <row r="563" customFormat="false" ht="15" hidden="false" customHeight="false" outlineLevel="0" collapsed="false">
      <c r="A563" s="198" t="s">
        <v>1040</v>
      </c>
      <c r="B563" s="199" t="s">
        <v>1274</v>
      </c>
      <c r="C563" s="198" t="s">
        <v>1249</v>
      </c>
      <c r="D563" s="199" t="s">
        <v>25</v>
      </c>
      <c r="E563" s="200" t="n">
        <v>0.044</v>
      </c>
      <c r="F563" s="280" t="n">
        <v>15.05</v>
      </c>
      <c r="G563" s="280" t="n">
        <v>0.66</v>
      </c>
      <c r="H563" s="206"/>
      <c r="I563" s="206"/>
      <c r="J563" s="206"/>
      <c r="K563" s="206"/>
      <c r="L563" s="206"/>
      <c r="M563" s="206"/>
      <c r="N563" s="206"/>
      <c r="O563" s="206"/>
      <c r="P563" s="206"/>
      <c r="Q563" s="206"/>
      <c r="R563" s="206"/>
      <c r="S563" s="206"/>
      <c r="T563" s="206"/>
      <c r="U563" s="206"/>
      <c r="V563" s="206"/>
      <c r="W563" s="206"/>
      <c r="X563" s="206"/>
      <c r="Y563" s="206"/>
      <c r="Z563" s="206"/>
    </row>
    <row r="564" customFormat="false" ht="15" hidden="false" customHeight="false" outlineLevel="0" collapsed="false">
      <c r="A564" s="198" t="s">
        <v>1040</v>
      </c>
      <c r="B564" s="199" t="s">
        <v>1441</v>
      </c>
      <c r="C564" s="198" t="s">
        <v>1442</v>
      </c>
      <c r="D564" s="199" t="s">
        <v>25</v>
      </c>
      <c r="E564" s="200" t="n">
        <v>0.176</v>
      </c>
      <c r="F564" s="280" t="n">
        <v>21.68</v>
      </c>
      <c r="G564" s="280" t="n">
        <v>3.81</v>
      </c>
      <c r="H564" s="206"/>
      <c r="I564" s="206"/>
      <c r="J564" s="206"/>
      <c r="K564" s="206"/>
      <c r="L564" s="206"/>
      <c r="M564" s="206"/>
      <c r="N564" s="206"/>
      <c r="O564" s="206"/>
      <c r="P564" s="206"/>
      <c r="Q564" s="206"/>
      <c r="R564" s="206"/>
      <c r="S564" s="206"/>
      <c r="T564" s="206"/>
      <c r="U564" s="206"/>
      <c r="V564" s="206"/>
      <c r="W564" s="206"/>
      <c r="X564" s="206"/>
      <c r="Y564" s="206"/>
      <c r="Z564" s="206"/>
    </row>
    <row r="565" customFormat="false" ht="15" hidden="false" customHeight="false" outlineLevel="0" collapsed="false">
      <c r="A565" s="202" t="s">
        <v>1043</v>
      </c>
      <c r="B565" s="203" t="s">
        <v>1634</v>
      </c>
      <c r="C565" s="202" t="s">
        <v>1635</v>
      </c>
      <c r="D565" s="203" t="s">
        <v>65</v>
      </c>
      <c r="E565" s="204" t="n">
        <v>1.938</v>
      </c>
      <c r="F565" s="208" t="n">
        <v>4.8</v>
      </c>
      <c r="G565" s="208" t="n">
        <v>9.3</v>
      </c>
      <c r="H565" s="206"/>
      <c r="I565" s="206"/>
      <c r="J565" s="206"/>
      <c r="K565" s="206"/>
      <c r="L565" s="206"/>
      <c r="M565" s="206"/>
      <c r="N565" s="206"/>
      <c r="O565" s="206"/>
      <c r="P565" s="206"/>
      <c r="Q565" s="206"/>
      <c r="R565" s="206"/>
      <c r="S565" s="206"/>
      <c r="T565" s="206"/>
      <c r="U565" s="206"/>
      <c r="V565" s="206"/>
      <c r="W565" s="206"/>
      <c r="X565" s="206"/>
      <c r="Y565" s="206"/>
      <c r="Z565" s="206"/>
    </row>
    <row r="566" customFormat="false" ht="15" hidden="false" customHeight="false" outlineLevel="0" collapsed="false">
      <c r="A566" s="193"/>
      <c r="B566" s="194"/>
      <c r="C566" s="193"/>
      <c r="D566" s="193"/>
      <c r="E566" s="195"/>
      <c r="F566" s="193"/>
      <c r="G566" s="193"/>
      <c r="H566" s="206"/>
      <c r="I566" s="206"/>
      <c r="J566" s="206"/>
      <c r="K566" s="206"/>
      <c r="L566" s="206"/>
      <c r="M566" s="206"/>
      <c r="N566" s="206"/>
      <c r="O566" s="206"/>
      <c r="P566" s="206"/>
      <c r="Q566" s="206"/>
      <c r="R566" s="206"/>
      <c r="S566" s="206"/>
      <c r="T566" s="206"/>
      <c r="U566" s="206"/>
      <c r="V566" s="206"/>
      <c r="W566" s="206"/>
      <c r="X566" s="206"/>
      <c r="Y566" s="206"/>
      <c r="Z566" s="206"/>
    </row>
    <row r="567" customFormat="false" ht="15" hidden="false" customHeight="false" outlineLevel="0" collapsed="false">
      <c r="A567" s="183" t="s">
        <v>1636</v>
      </c>
      <c r="B567" s="184" t="s">
        <v>1028</v>
      </c>
      <c r="C567" s="183" t="s">
        <v>1029</v>
      </c>
      <c r="D567" s="184" t="s">
        <v>1030</v>
      </c>
      <c r="E567" s="185" t="s">
        <v>1031</v>
      </c>
      <c r="F567" s="209" t="s">
        <v>1032</v>
      </c>
      <c r="G567" s="209" t="s">
        <v>1033</v>
      </c>
      <c r="H567" s="206"/>
      <c r="I567" s="206"/>
      <c r="J567" s="206"/>
      <c r="K567" s="206"/>
      <c r="L567" s="206"/>
      <c r="M567" s="206"/>
      <c r="N567" s="206"/>
      <c r="O567" s="206"/>
      <c r="P567" s="206"/>
      <c r="Q567" s="206"/>
      <c r="R567" s="206"/>
      <c r="S567" s="206"/>
      <c r="T567" s="206"/>
      <c r="U567" s="206"/>
      <c r="V567" s="206"/>
      <c r="W567" s="206"/>
      <c r="X567" s="206"/>
      <c r="Y567" s="206"/>
      <c r="Z567" s="206"/>
    </row>
    <row r="568" customFormat="false" ht="15" hidden="false" customHeight="false" outlineLevel="0" collapsed="false">
      <c r="A568" s="189" t="s">
        <v>1034</v>
      </c>
      <c r="B568" s="190" t="s">
        <v>1623</v>
      </c>
      <c r="C568" s="189" t="s">
        <v>1624</v>
      </c>
      <c r="D568" s="190" t="s">
        <v>1100</v>
      </c>
      <c r="E568" s="191" t="n">
        <v>1</v>
      </c>
      <c r="F568" s="279" t="n">
        <v>2.53</v>
      </c>
      <c r="G568" s="279" t="n">
        <v>2.53</v>
      </c>
      <c r="H568" s="206"/>
      <c r="I568" s="206"/>
      <c r="J568" s="206"/>
      <c r="K568" s="206"/>
      <c r="L568" s="206"/>
      <c r="M568" s="206"/>
      <c r="N568" s="206"/>
      <c r="O568" s="206"/>
      <c r="P568" s="206"/>
      <c r="Q568" s="206"/>
      <c r="R568" s="206"/>
      <c r="S568" s="206"/>
      <c r="T568" s="206"/>
      <c r="U568" s="206"/>
      <c r="V568" s="206"/>
      <c r="W568" s="206"/>
      <c r="X568" s="206"/>
      <c r="Y568" s="206"/>
      <c r="Z568" s="206"/>
    </row>
    <row r="569" customFormat="false" ht="15" hidden="false" customHeight="false" outlineLevel="0" collapsed="false">
      <c r="A569" s="198" t="s">
        <v>1040</v>
      </c>
      <c r="B569" s="199" t="s">
        <v>1274</v>
      </c>
      <c r="C569" s="198" t="s">
        <v>1249</v>
      </c>
      <c r="D569" s="199" t="s">
        <v>25</v>
      </c>
      <c r="E569" s="200" t="n">
        <v>0.014</v>
      </c>
      <c r="F569" s="280" t="n">
        <v>15.05</v>
      </c>
      <c r="G569" s="280" t="n">
        <v>0.21</v>
      </c>
      <c r="H569" s="206"/>
      <c r="I569" s="206"/>
      <c r="J569" s="206"/>
      <c r="K569" s="206"/>
      <c r="L569" s="206"/>
      <c r="M569" s="206"/>
      <c r="N569" s="206"/>
      <c r="O569" s="206"/>
      <c r="P569" s="206"/>
      <c r="Q569" s="206"/>
      <c r="R569" s="206"/>
      <c r="S569" s="206"/>
      <c r="T569" s="206"/>
      <c r="U569" s="206"/>
      <c r="V569" s="206"/>
      <c r="W569" s="206"/>
      <c r="X569" s="206"/>
      <c r="Y569" s="206"/>
      <c r="Z569" s="206"/>
    </row>
    <row r="570" customFormat="false" ht="15" hidden="false" customHeight="false" outlineLevel="0" collapsed="false">
      <c r="A570" s="198" t="s">
        <v>1040</v>
      </c>
      <c r="B570" s="199" t="s">
        <v>1441</v>
      </c>
      <c r="C570" s="198" t="s">
        <v>1442</v>
      </c>
      <c r="D570" s="199" t="s">
        <v>25</v>
      </c>
      <c r="E570" s="200" t="n">
        <v>0.039</v>
      </c>
      <c r="F570" s="280" t="n">
        <v>21.68</v>
      </c>
      <c r="G570" s="280" t="n">
        <v>0.84</v>
      </c>
      <c r="H570" s="206"/>
      <c r="I570" s="206"/>
      <c r="J570" s="206"/>
      <c r="K570" s="206"/>
      <c r="L570" s="206"/>
      <c r="M570" s="206"/>
      <c r="N570" s="206"/>
      <c r="O570" s="206"/>
      <c r="P570" s="206"/>
      <c r="Q570" s="206"/>
      <c r="R570" s="206"/>
      <c r="S570" s="206"/>
      <c r="T570" s="206"/>
      <c r="U570" s="206"/>
      <c r="V570" s="206"/>
      <c r="W570" s="206"/>
      <c r="X570" s="206"/>
      <c r="Y570" s="206"/>
      <c r="Z570" s="206"/>
    </row>
    <row r="571" customFormat="false" ht="15" hidden="false" customHeight="false" outlineLevel="0" collapsed="false">
      <c r="A571" s="202" t="s">
        <v>1043</v>
      </c>
      <c r="B571" s="203" t="s">
        <v>1625</v>
      </c>
      <c r="C571" s="202" t="s">
        <v>1626</v>
      </c>
      <c r="D571" s="203" t="s">
        <v>1352</v>
      </c>
      <c r="E571" s="204" t="n">
        <v>0.16</v>
      </c>
      <c r="F571" s="208" t="n">
        <v>9.27</v>
      </c>
      <c r="G571" s="208" t="n">
        <v>1.48</v>
      </c>
      <c r="H571" s="206"/>
      <c r="I571" s="206"/>
      <c r="J571" s="206"/>
      <c r="K571" s="206"/>
      <c r="L571" s="206"/>
      <c r="M571" s="206"/>
      <c r="N571" s="206"/>
      <c r="O571" s="206"/>
      <c r="P571" s="206"/>
      <c r="Q571" s="206"/>
      <c r="R571" s="206"/>
      <c r="S571" s="206"/>
      <c r="T571" s="206"/>
      <c r="U571" s="206"/>
      <c r="V571" s="206"/>
      <c r="W571" s="206"/>
      <c r="X571" s="206"/>
      <c r="Y571" s="206"/>
      <c r="Z571" s="206"/>
    </row>
    <row r="572" customFormat="false" ht="15" hidden="false" customHeight="false" outlineLevel="0" collapsed="false">
      <c r="A572" s="193"/>
      <c r="B572" s="194"/>
      <c r="C572" s="193"/>
      <c r="D572" s="193"/>
      <c r="E572" s="195"/>
      <c r="F572" s="193"/>
      <c r="G572" s="193"/>
      <c r="H572" s="206"/>
      <c r="I572" s="206"/>
      <c r="J572" s="206"/>
      <c r="K572" s="206"/>
      <c r="L572" s="206"/>
      <c r="M572" s="206"/>
      <c r="N572" s="206"/>
      <c r="O572" s="206"/>
      <c r="P572" s="206"/>
      <c r="Q572" s="206"/>
      <c r="R572" s="206"/>
      <c r="S572" s="206"/>
      <c r="T572" s="206"/>
      <c r="U572" s="206"/>
      <c r="V572" s="206"/>
      <c r="W572" s="206"/>
      <c r="X572" s="206"/>
      <c r="Y572" s="206"/>
      <c r="Z572" s="206"/>
    </row>
    <row r="573" customFormat="false" ht="15" hidden="false" customHeight="false" outlineLevel="0" collapsed="false">
      <c r="A573" s="183" t="s">
        <v>1637</v>
      </c>
      <c r="B573" s="184" t="s">
        <v>1028</v>
      </c>
      <c r="C573" s="183" t="s">
        <v>1029</v>
      </c>
      <c r="D573" s="184" t="s">
        <v>1030</v>
      </c>
      <c r="E573" s="185" t="s">
        <v>1031</v>
      </c>
      <c r="F573" s="209" t="s">
        <v>1032</v>
      </c>
      <c r="G573" s="209" t="s">
        <v>1033</v>
      </c>
      <c r="H573" s="206"/>
      <c r="I573" s="206"/>
      <c r="J573" s="206"/>
      <c r="K573" s="206"/>
      <c r="L573" s="206"/>
      <c r="M573" s="206"/>
      <c r="N573" s="206"/>
      <c r="O573" s="206"/>
      <c r="P573" s="206"/>
      <c r="Q573" s="206"/>
      <c r="R573" s="206"/>
      <c r="S573" s="206"/>
      <c r="T573" s="206"/>
      <c r="U573" s="206"/>
      <c r="V573" s="206"/>
      <c r="W573" s="206"/>
      <c r="X573" s="206"/>
      <c r="Y573" s="206"/>
      <c r="Z573" s="206"/>
    </row>
    <row r="574" customFormat="false" ht="15" hidden="false" customHeight="false" outlineLevel="0" collapsed="false">
      <c r="A574" s="189" t="s">
        <v>1034</v>
      </c>
      <c r="B574" s="190" t="s">
        <v>1638</v>
      </c>
      <c r="C574" s="189" t="s">
        <v>212</v>
      </c>
      <c r="D574" s="190" t="s">
        <v>1100</v>
      </c>
      <c r="E574" s="191" t="n">
        <v>1</v>
      </c>
      <c r="F574" s="279" t="n">
        <v>65.8</v>
      </c>
      <c r="G574" s="279" t="n">
        <v>65.8</v>
      </c>
      <c r="H574" s="206"/>
      <c r="I574" s="206"/>
      <c r="J574" s="206"/>
      <c r="K574" s="206"/>
      <c r="L574" s="206"/>
      <c r="M574" s="206"/>
      <c r="N574" s="206"/>
      <c r="O574" s="206"/>
      <c r="P574" s="206"/>
      <c r="Q574" s="206"/>
      <c r="R574" s="206"/>
      <c r="S574" s="206"/>
      <c r="T574" s="206"/>
      <c r="U574" s="206"/>
      <c r="V574" s="206"/>
      <c r="W574" s="206"/>
      <c r="X574" s="206"/>
      <c r="Y574" s="206"/>
      <c r="Z574" s="206"/>
    </row>
    <row r="575" customFormat="false" ht="15" hidden="false" customHeight="false" outlineLevel="0" collapsed="false">
      <c r="A575" s="198" t="s">
        <v>1040</v>
      </c>
      <c r="B575" s="199" t="s">
        <v>1248</v>
      </c>
      <c r="C575" s="198" t="s">
        <v>1249</v>
      </c>
      <c r="D575" s="199" t="s">
        <v>1192</v>
      </c>
      <c r="E575" s="200" t="n">
        <v>0.3</v>
      </c>
      <c r="F575" s="280" t="n">
        <v>14.92</v>
      </c>
      <c r="G575" s="280" t="n">
        <v>4.47</v>
      </c>
      <c r="H575" s="206"/>
      <c r="I575" s="206"/>
      <c r="J575" s="206"/>
      <c r="K575" s="206"/>
      <c r="L575" s="206"/>
      <c r="M575" s="206"/>
      <c r="N575" s="206"/>
      <c r="O575" s="206"/>
      <c r="P575" s="206"/>
      <c r="Q575" s="206"/>
      <c r="R575" s="206"/>
      <c r="S575" s="206"/>
      <c r="T575" s="206"/>
      <c r="U575" s="206"/>
      <c r="V575" s="206"/>
      <c r="W575" s="206"/>
      <c r="X575" s="206"/>
      <c r="Y575" s="206"/>
      <c r="Z575" s="206"/>
    </row>
    <row r="576" customFormat="false" ht="15" hidden="false" customHeight="false" outlineLevel="0" collapsed="false">
      <c r="A576" s="202" t="s">
        <v>1043</v>
      </c>
      <c r="B576" s="203" t="s">
        <v>1639</v>
      </c>
      <c r="C576" s="202" t="s">
        <v>1640</v>
      </c>
      <c r="D576" s="203" t="s">
        <v>1147</v>
      </c>
      <c r="E576" s="204" t="n">
        <v>0.04</v>
      </c>
      <c r="F576" s="208" t="n">
        <v>91.25</v>
      </c>
      <c r="G576" s="208" t="n">
        <v>3.65</v>
      </c>
      <c r="H576" s="206"/>
      <c r="I576" s="206"/>
      <c r="J576" s="206"/>
      <c r="K576" s="206"/>
      <c r="L576" s="206"/>
      <c r="M576" s="206"/>
      <c r="N576" s="206"/>
      <c r="O576" s="206"/>
      <c r="P576" s="206"/>
      <c r="Q576" s="206"/>
      <c r="R576" s="206"/>
      <c r="S576" s="206"/>
      <c r="T576" s="206"/>
      <c r="U576" s="206"/>
      <c r="V576" s="206"/>
      <c r="W576" s="206"/>
      <c r="X576" s="206"/>
      <c r="Y576" s="206"/>
      <c r="Z576" s="206"/>
    </row>
    <row r="577" customFormat="false" ht="15" hidden="false" customHeight="false" outlineLevel="0" collapsed="false">
      <c r="A577" s="202" t="s">
        <v>1043</v>
      </c>
      <c r="B577" s="203" t="s">
        <v>1641</v>
      </c>
      <c r="C577" s="202" t="s">
        <v>1642</v>
      </c>
      <c r="D577" s="203" t="s">
        <v>1260</v>
      </c>
      <c r="E577" s="204" t="n">
        <v>18</v>
      </c>
      <c r="F577" s="208" t="n">
        <v>0.57</v>
      </c>
      <c r="G577" s="208" t="n">
        <v>10.26</v>
      </c>
      <c r="H577" s="206"/>
      <c r="I577" s="206"/>
      <c r="J577" s="206"/>
      <c r="K577" s="206"/>
      <c r="L577" s="206"/>
      <c r="M577" s="206"/>
      <c r="N577" s="206"/>
      <c r="O577" s="206"/>
      <c r="P577" s="206"/>
      <c r="Q577" s="206"/>
      <c r="R577" s="206"/>
      <c r="S577" s="206"/>
      <c r="T577" s="206"/>
      <c r="U577" s="206"/>
      <c r="V577" s="206"/>
      <c r="W577" s="206"/>
      <c r="X577" s="206"/>
      <c r="Y577" s="206"/>
      <c r="Z577" s="206"/>
    </row>
    <row r="578" customFormat="false" ht="15" hidden="false" customHeight="false" outlineLevel="0" collapsed="false">
      <c r="A578" s="202" t="s">
        <v>1043</v>
      </c>
      <c r="B578" s="203" t="s">
        <v>1643</v>
      </c>
      <c r="C578" s="202" t="s">
        <v>1644</v>
      </c>
      <c r="D578" s="203" t="s">
        <v>1483</v>
      </c>
      <c r="E578" s="204" t="n">
        <v>2.2</v>
      </c>
      <c r="F578" s="208" t="n">
        <v>1.1</v>
      </c>
      <c r="G578" s="208" t="n">
        <v>2.42</v>
      </c>
      <c r="H578" s="206"/>
      <c r="I578" s="206"/>
      <c r="J578" s="206"/>
      <c r="K578" s="206"/>
      <c r="L578" s="206"/>
      <c r="M578" s="206"/>
      <c r="N578" s="206"/>
      <c r="O578" s="206"/>
      <c r="P578" s="206"/>
      <c r="Q578" s="206"/>
      <c r="R578" s="206"/>
      <c r="S578" s="206"/>
      <c r="T578" s="206"/>
      <c r="U578" s="206"/>
      <c r="V578" s="206"/>
      <c r="W578" s="206"/>
      <c r="X578" s="206"/>
      <c r="Y578" s="206"/>
      <c r="Z578" s="206"/>
    </row>
    <row r="579" customFormat="false" ht="15" hidden="false" customHeight="false" outlineLevel="0" collapsed="false">
      <c r="A579" s="202" t="s">
        <v>1043</v>
      </c>
      <c r="B579" s="203" t="s">
        <v>1645</v>
      </c>
      <c r="C579" s="202" t="s">
        <v>1646</v>
      </c>
      <c r="D579" s="203" t="s">
        <v>1100</v>
      </c>
      <c r="E579" s="204" t="n">
        <v>1</v>
      </c>
      <c r="F579" s="208" t="n">
        <v>45</v>
      </c>
      <c r="G579" s="208" t="n">
        <v>45</v>
      </c>
      <c r="H579" s="206"/>
      <c r="I579" s="206"/>
      <c r="J579" s="206"/>
      <c r="K579" s="206"/>
      <c r="L579" s="206"/>
      <c r="M579" s="206"/>
      <c r="N579" s="206"/>
      <c r="O579" s="206"/>
      <c r="P579" s="206"/>
      <c r="Q579" s="206"/>
      <c r="R579" s="206"/>
      <c r="S579" s="206"/>
      <c r="T579" s="206"/>
      <c r="U579" s="206"/>
      <c r="V579" s="206"/>
      <c r="W579" s="206"/>
      <c r="X579" s="206"/>
      <c r="Y579" s="206"/>
      <c r="Z579" s="206"/>
    </row>
    <row r="580" customFormat="false" ht="15" hidden="false" customHeight="false" outlineLevel="0" collapsed="false">
      <c r="A580" s="193"/>
      <c r="B580" s="194"/>
      <c r="C580" s="193"/>
      <c r="D580" s="193"/>
      <c r="E580" s="195"/>
      <c r="F580" s="193"/>
      <c r="G580" s="193"/>
      <c r="H580" s="206"/>
      <c r="I580" s="206"/>
      <c r="J580" s="206"/>
      <c r="K580" s="206"/>
      <c r="L580" s="206"/>
      <c r="M580" s="206"/>
      <c r="N580" s="206"/>
      <c r="O580" s="206"/>
      <c r="P580" s="206"/>
      <c r="Q580" s="206"/>
      <c r="R580" s="206"/>
      <c r="S580" s="206"/>
      <c r="T580" s="206"/>
      <c r="U580" s="206"/>
      <c r="V580" s="206"/>
      <c r="W580" s="206"/>
      <c r="X580" s="206"/>
      <c r="Y580" s="206"/>
      <c r="Z580" s="206"/>
    </row>
    <row r="581" customFormat="false" ht="15" hidden="false" customHeight="false" outlineLevel="0" collapsed="false">
      <c r="A581" s="183" t="s">
        <v>1647</v>
      </c>
      <c r="B581" s="184" t="s">
        <v>1028</v>
      </c>
      <c r="C581" s="183" t="s">
        <v>1029</v>
      </c>
      <c r="D581" s="184" t="s">
        <v>1030</v>
      </c>
      <c r="E581" s="185" t="s">
        <v>1031</v>
      </c>
      <c r="F581" s="209" t="s">
        <v>1032</v>
      </c>
      <c r="G581" s="209" t="s">
        <v>1033</v>
      </c>
      <c r="H581" s="206"/>
      <c r="I581" s="206"/>
      <c r="J581" s="206"/>
      <c r="K581" s="206"/>
      <c r="L581" s="206"/>
      <c r="M581" s="206"/>
      <c r="N581" s="206"/>
      <c r="O581" s="206"/>
      <c r="P581" s="206"/>
      <c r="Q581" s="206"/>
      <c r="R581" s="206"/>
      <c r="S581" s="206"/>
      <c r="T581" s="206"/>
      <c r="U581" s="206"/>
      <c r="V581" s="206"/>
      <c r="W581" s="206"/>
      <c r="X581" s="206"/>
      <c r="Y581" s="206"/>
      <c r="Z581" s="206"/>
    </row>
    <row r="582" customFormat="false" ht="15" hidden="false" customHeight="false" outlineLevel="0" collapsed="false">
      <c r="A582" s="189" t="s">
        <v>1034</v>
      </c>
      <c r="B582" s="190" t="s">
        <v>1648</v>
      </c>
      <c r="C582" s="189" t="s">
        <v>215</v>
      </c>
      <c r="D582" s="190" t="s">
        <v>1100</v>
      </c>
      <c r="E582" s="191" t="n">
        <v>1</v>
      </c>
      <c r="F582" s="279" t="n">
        <v>141.03</v>
      </c>
      <c r="G582" s="279" t="n">
        <v>141.03</v>
      </c>
      <c r="H582" s="206"/>
      <c r="I582" s="206"/>
      <c r="J582" s="206"/>
      <c r="K582" s="206"/>
      <c r="L582" s="206"/>
      <c r="M582" s="206"/>
      <c r="N582" s="206"/>
      <c r="O582" s="206"/>
      <c r="P582" s="206"/>
      <c r="Q582" s="206"/>
      <c r="R582" s="206"/>
      <c r="S582" s="206"/>
      <c r="T582" s="206"/>
      <c r="U582" s="206"/>
      <c r="V582" s="206"/>
      <c r="W582" s="206"/>
      <c r="X582" s="206"/>
      <c r="Y582" s="206"/>
      <c r="Z582" s="206"/>
    </row>
    <row r="583" customFormat="false" ht="15" hidden="false" customHeight="false" outlineLevel="0" collapsed="false">
      <c r="A583" s="198" t="s">
        <v>1040</v>
      </c>
      <c r="B583" s="199" t="s">
        <v>1649</v>
      </c>
      <c r="C583" s="198" t="s">
        <v>1650</v>
      </c>
      <c r="D583" s="199" t="s">
        <v>1100</v>
      </c>
      <c r="E583" s="200" t="n">
        <v>1</v>
      </c>
      <c r="F583" s="280" t="n">
        <v>4.34</v>
      </c>
      <c r="G583" s="280" t="n">
        <v>4.34</v>
      </c>
      <c r="H583" s="206"/>
      <c r="I583" s="206"/>
      <c r="J583" s="206"/>
      <c r="K583" s="206"/>
      <c r="L583" s="206"/>
      <c r="M583" s="206"/>
      <c r="N583" s="206"/>
      <c r="O583" s="206"/>
      <c r="P583" s="206"/>
      <c r="Q583" s="206"/>
      <c r="R583" s="206"/>
      <c r="S583" s="206"/>
      <c r="T583" s="206"/>
      <c r="U583" s="206"/>
      <c r="V583" s="206"/>
      <c r="W583" s="206"/>
      <c r="X583" s="206"/>
      <c r="Y583" s="206"/>
      <c r="Z583" s="206"/>
    </row>
    <row r="584" customFormat="false" ht="15" hidden="false" customHeight="false" outlineLevel="0" collapsed="false">
      <c r="A584" s="198" t="s">
        <v>1040</v>
      </c>
      <c r="B584" s="199" t="s">
        <v>1279</v>
      </c>
      <c r="C584" s="198" t="s">
        <v>1273</v>
      </c>
      <c r="D584" s="199" t="s">
        <v>1192</v>
      </c>
      <c r="E584" s="200" t="n">
        <v>1.2</v>
      </c>
      <c r="F584" s="280" t="n">
        <v>20.48</v>
      </c>
      <c r="G584" s="280" t="n">
        <v>24.57</v>
      </c>
      <c r="H584" s="206"/>
      <c r="I584" s="206"/>
      <c r="J584" s="206"/>
      <c r="K584" s="206"/>
      <c r="L584" s="206"/>
      <c r="M584" s="206"/>
      <c r="N584" s="206"/>
      <c r="O584" s="206"/>
      <c r="P584" s="206"/>
      <c r="Q584" s="206"/>
      <c r="R584" s="206"/>
      <c r="S584" s="206"/>
      <c r="T584" s="206"/>
      <c r="U584" s="206"/>
      <c r="V584" s="206"/>
      <c r="W584" s="206"/>
      <c r="X584" s="206"/>
      <c r="Y584" s="206"/>
      <c r="Z584" s="206"/>
    </row>
    <row r="585" customFormat="false" ht="15" hidden="false" customHeight="false" outlineLevel="0" collapsed="false">
      <c r="A585" s="198" t="s">
        <v>1040</v>
      </c>
      <c r="B585" s="199" t="s">
        <v>1248</v>
      </c>
      <c r="C585" s="198" t="s">
        <v>1249</v>
      </c>
      <c r="D585" s="199" t="s">
        <v>1192</v>
      </c>
      <c r="E585" s="200" t="n">
        <v>1</v>
      </c>
      <c r="F585" s="280" t="n">
        <v>14.92</v>
      </c>
      <c r="G585" s="280" t="n">
        <v>14.92</v>
      </c>
      <c r="H585" s="206"/>
      <c r="I585" s="206"/>
      <c r="J585" s="206"/>
      <c r="K585" s="206"/>
      <c r="L585" s="206"/>
      <c r="M585" s="206"/>
      <c r="N585" s="206"/>
      <c r="O585" s="206"/>
      <c r="P585" s="206"/>
      <c r="Q585" s="206"/>
      <c r="R585" s="206"/>
      <c r="S585" s="206"/>
      <c r="T585" s="206"/>
      <c r="U585" s="206"/>
      <c r="V585" s="206"/>
      <c r="W585" s="206"/>
      <c r="X585" s="206"/>
      <c r="Y585" s="206"/>
      <c r="Z585" s="206"/>
    </row>
    <row r="586" customFormat="false" ht="15" hidden="false" customHeight="false" outlineLevel="0" collapsed="false">
      <c r="A586" s="202" t="s">
        <v>1043</v>
      </c>
      <c r="B586" s="203" t="s">
        <v>1651</v>
      </c>
      <c r="C586" s="202" t="s">
        <v>1652</v>
      </c>
      <c r="D586" s="203" t="s">
        <v>1260</v>
      </c>
      <c r="E586" s="204" t="n">
        <v>5</v>
      </c>
      <c r="F586" s="208" t="n">
        <v>1.66</v>
      </c>
      <c r="G586" s="208" t="n">
        <v>8.3</v>
      </c>
      <c r="H586" s="206"/>
      <c r="I586" s="206"/>
      <c r="J586" s="206"/>
      <c r="K586" s="206"/>
      <c r="L586" s="206"/>
      <c r="M586" s="206"/>
      <c r="N586" s="206"/>
      <c r="O586" s="206"/>
      <c r="P586" s="206"/>
      <c r="Q586" s="206"/>
      <c r="R586" s="206"/>
      <c r="S586" s="206"/>
      <c r="T586" s="206"/>
      <c r="U586" s="206"/>
      <c r="V586" s="206"/>
      <c r="W586" s="206"/>
      <c r="X586" s="206"/>
      <c r="Y586" s="206"/>
      <c r="Z586" s="206"/>
    </row>
    <row r="587" customFormat="false" ht="15" hidden="false" customHeight="false" outlineLevel="0" collapsed="false">
      <c r="A587" s="202" t="s">
        <v>1043</v>
      </c>
      <c r="B587" s="203" t="s">
        <v>1653</v>
      </c>
      <c r="C587" s="202" t="s">
        <v>1654</v>
      </c>
      <c r="D587" s="203" t="s">
        <v>1100</v>
      </c>
      <c r="E587" s="204" t="n">
        <v>1.05</v>
      </c>
      <c r="F587" s="208" t="n">
        <v>84.67</v>
      </c>
      <c r="G587" s="208" t="n">
        <v>88.9</v>
      </c>
      <c r="H587" s="206"/>
      <c r="I587" s="206"/>
      <c r="J587" s="206"/>
      <c r="K587" s="206"/>
      <c r="L587" s="206"/>
      <c r="M587" s="206"/>
      <c r="N587" s="206"/>
      <c r="O587" s="206"/>
      <c r="P587" s="206"/>
      <c r="Q587" s="206"/>
      <c r="R587" s="206"/>
      <c r="S587" s="206"/>
      <c r="T587" s="206"/>
      <c r="U587" s="206"/>
      <c r="V587" s="206"/>
      <c r="W587" s="206"/>
      <c r="X587" s="206"/>
      <c r="Y587" s="206"/>
      <c r="Z587" s="206"/>
    </row>
    <row r="588" customFormat="false" ht="15" hidden="false" customHeight="false" outlineLevel="0" collapsed="false">
      <c r="A588" s="193"/>
      <c r="B588" s="194"/>
      <c r="C588" s="193"/>
      <c r="D588" s="193"/>
      <c r="E588" s="195"/>
      <c r="F588" s="193"/>
      <c r="G588" s="193"/>
      <c r="H588" s="206"/>
      <c r="I588" s="206"/>
      <c r="J588" s="206"/>
      <c r="K588" s="206"/>
      <c r="L588" s="206"/>
      <c r="M588" s="206"/>
      <c r="N588" s="206"/>
      <c r="O588" s="206"/>
      <c r="P588" s="206"/>
      <c r="Q588" s="206"/>
      <c r="R588" s="206"/>
      <c r="S588" s="206"/>
      <c r="T588" s="206"/>
      <c r="U588" s="206"/>
      <c r="V588" s="206"/>
      <c r="W588" s="206"/>
      <c r="X588" s="206"/>
      <c r="Y588" s="206"/>
      <c r="Z588" s="206"/>
    </row>
    <row r="589" customFormat="false" ht="15" hidden="false" customHeight="false" outlineLevel="0" collapsed="false">
      <c r="A589" s="183" t="s">
        <v>1655</v>
      </c>
      <c r="B589" s="184" t="s">
        <v>1028</v>
      </c>
      <c r="C589" s="183" t="s">
        <v>1029</v>
      </c>
      <c r="D589" s="184" t="s">
        <v>1030</v>
      </c>
      <c r="E589" s="185" t="s">
        <v>1031</v>
      </c>
      <c r="F589" s="209" t="s">
        <v>1032</v>
      </c>
      <c r="G589" s="209" t="s">
        <v>1033</v>
      </c>
      <c r="H589" s="206"/>
      <c r="I589" s="206"/>
      <c r="J589" s="206"/>
      <c r="K589" s="206"/>
      <c r="L589" s="206"/>
      <c r="M589" s="206"/>
      <c r="N589" s="206"/>
      <c r="O589" s="206"/>
      <c r="P589" s="206"/>
      <c r="Q589" s="206"/>
      <c r="R589" s="206"/>
      <c r="S589" s="206"/>
      <c r="T589" s="206"/>
      <c r="U589" s="206"/>
      <c r="V589" s="206"/>
      <c r="W589" s="206"/>
      <c r="X589" s="206"/>
      <c r="Y589" s="206"/>
      <c r="Z589" s="206"/>
    </row>
    <row r="590" customFormat="false" ht="15" hidden="false" customHeight="false" outlineLevel="0" collapsed="false">
      <c r="A590" s="189" t="s">
        <v>1034</v>
      </c>
      <c r="B590" s="190" t="s">
        <v>1656</v>
      </c>
      <c r="C590" s="189" t="s">
        <v>1657</v>
      </c>
      <c r="D590" s="190" t="s">
        <v>152</v>
      </c>
      <c r="E590" s="191" t="n">
        <v>1</v>
      </c>
      <c r="F590" s="279" t="n">
        <f aca="false">G590</f>
        <v>54.107</v>
      </c>
      <c r="G590" s="279" t="n">
        <f aca="false">SUM(G591:G595)</f>
        <v>54.107</v>
      </c>
      <c r="H590" s="206"/>
      <c r="I590" s="206"/>
      <c r="J590" s="206"/>
      <c r="K590" s="206"/>
      <c r="L590" s="206"/>
      <c r="M590" s="206"/>
      <c r="N590" s="206"/>
      <c r="O590" s="206"/>
      <c r="P590" s="206"/>
      <c r="Q590" s="206"/>
      <c r="R590" s="206"/>
      <c r="S590" s="206"/>
      <c r="T590" s="206"/>
      <c r="U590" s="206"/>
      <c r="V590" s="206"/>
      <c r="W590" s="206"/>
      <c r="X590" s="206"/>
      <c r="Y590" s="206"/>
      <c r="Z590" s="206"/>
    </row>
    <row r="591" customFormat="false" ht="15" hidden="false" customHeight="false" outlineLevel="0" collapsed="false">
      <c r="A591" s="198" t="s">
        <v>1040</v>
      </c>
      <c r="B591" s="199" t="s">
        <v>1272</v>
      </c>
      <c r="C591" s="198" t="s">
        <v>1273</v>
      </c>
      <c r="D591" s="199" t="s">
        <v>25</v>
      </c>
      <c r="E591" s="200" t="n">
        <v>0.4</v>
      </c>
      <c r="F591" s="280" t="n">
        <v>20.61</v>
      </c>
      <c r="G591" s="280" t="n">
        <v>8.24</v>
      </c>
      <c r="H591" s="206"/>
      <c r="I591" s="206"/>
      <c r="J591" s="206"/>
      <c r="K591" s="206"/>
      <c r="L591" s="206"/>
      <c r="M591" s="206"/>
      <c r="N591" s="206"/>
      <c r="O591" s="206"/>
      <c r="P591" s="206"/>
      <c r="Q591" s="206"/>
      <c r="R591" s="206"/>
      <c r="S591" s="206"/>
      <c r="T591" s="206"/>
      <c r="U591" s="206"/>
      <c r="V591" s="206"/>
      <c r="W591" s="206"/>
      <c r="X591" s="206"/>
      <c r="Y591" s="206"/>
      <c r="Z591" s="206"/>
    </row>
    <row r="592" customFormat="false" ht="15" hidden="false" customHeight="false" outlineLevel="0" collapsed="false">
      <c r="A592" s="198" t="s">
        <v>1040</v>
      </c>
      <c r="B592" s="199" t="s">
        <v>1274</v>
      </c>
      <c r="C592" s="198" t="s">
        <v>1249</v>
      </c>
      <c r="D592" s="199" t="s">
        <v>25</v>
      </c>
      <c r="E592" s="200" t="n">
        <v>0.4</v>
      </c>
      <c r="F592" s="280" t="n">
        <v>15.05</v>
      </c>
      <c r="G592" s="280" t="n">
        <v>6.02</v>
      </c>
      <c r="H592" s="206"/>
      <c r="I592" s="206"/>
      <c r="J592" s="206"/>
      <c r="K592" s="206"/>
      <c r="L592" s="206"/>
      <c r="M592" s="206"/>
      <c r="N592" s="206"/>
      <c r="O592" s="206"/>
      <c r="P592" s="206"/>
      <c r="Q592" s="206"/>
      <c r="R592" s="206"/>
      <c r="S592" s="206"/>
      <c r="T592" s="206"/>
      <c r="U592" s="206"/>
      <c r="V592" s="206"/>
      <c r="W592" s="206"/>
      <c r="X592" s="206"/>
      <c r="Y592" s="206"/>
      <c r="Z592" s="206"/>
    </row>
    <row r="593" customFormat="false" ht="15" hidden="false" customHeight="false" outlineLevel="0" collapsed="false">
      <c r="A593" s="202" t="s">
        <v>1043</v>
      </c>
      <c r="B593" s="203" t="s">
        <v>1658</v>
      </c>
      <c r="C593" s="202" t="s">
        <v>1659</v>
      </c>
      <c r="D593" s="203" t="s">
        <v>65</v>
      </c>
      <c r="E593" s="204" t="n">
        <v>0.06</v>
      </c>
      <c r="F593" s="208" t="n">
        <v>3.69</v>
      </c>
      <c r="G593" s="208" t="n">
        <v>0.22</v>
      </c>
      <c r="H593" s="206"/>
      <c r="I593" s="206"/>
      <c r="J593" s="206"/>
      <c r="K593" s="206"/>
      <c r="L593" s="206"/>
      <c r="M593" s="206"/>
      <c r="N593" s="206"/>
      <c r="O593" s="206"/>
      <c r="P593" s="206"/>
      <c r="Q593" s="206"/>
      <c r="R593" s="206"/>
      <c r="S593" s="206"/>
      <c r="T593" s="206"/>
      <c r="U593" s="206"/>
      <c r="V593" s="206"/>
      <c r="W593" s="206"/>
      <c r="X593" s="206"/>
      <c r="Y593" s="206"/>
      <c r="Z593" s="206"/>
    </row>
    <row r="594" customFormat="false" ht="15" hidden="false" customHeight="false" outlineLevel="0" collapsed="false">
      <c r="A594" s="202" t="s">
        <v>1043</v>
      </c>
      <c r="B594" s="203" t="s">
        <v>1660</v>
      </c>
      <c r="C594" s="202" t="s">
        <v>1661</v>
      </c>
      <c r="D594" s="203" t="s">
        <v>65</v>
      </c>
      <c r="E594" s="204" t="n">
        <v>0.45</v>
      </c>
      <c r="F594" s="208" t="n">
        <v>0.63</v>
      </c>
      <c r="G594" s="208" t="n">
        <v>0.28</v>
      </c>
      <c r="H594" s="206"/>
      <c r="I594" s="206"/>
      <c r="J594" s="206"/>
      <c r="K594" s="206"/>
      <c r="L594" s="206"/>
      <c r="M594" s="206"/>
      <c r="N594" s="206"/>
      <c r="O594" s="206"/>
      <c r="P594" s="206"/>
      <c r="Q594" s="206"/>
      <c r="R594" s="206"/>
      <c r="S594" s="206"/>
      <c r="T594" s="206"/>
      <c r="U594" s="206"/>
      <c r="V594" s="206"/>
      <c r="W594" s="206"/>
      <c r="X594" s="206"/>
      <c r="Y594" s="206"/>
      <c r="Z594" s="206"/>
    </row>
    <row r="595" customFormat="false" ht="15" hidden="false" customHeight="false" outlineLevel="0" collapsed="false">
      <c r="A595" s="202" t="s">
        <v>1043</v>
      </c>
      <c r="B595" s="203" t="s">
        <v>1662</v>
      </c>
      <c r="C595" s="202" t="s">
        <v>1663</v>
      </c>
      <c r="D595" s="203" t="n">
        <v>1.05</v>
      </c>
      <c r="E595" s="204" t="n">
        <v>1.05</v>
      </c>
      <c r="F595" s="208" t="n">
        <f aca="false">'Pesquisa de Mercado'!E8</f>
        <v>37.47333333</v>
      </c>
      <c r="G595" s="208" t="n">
        <f aca="false">E595*F595</f>
        <v>39.347</v>
      </c>
      <c r="H595" s="208" t="n">
        <v>41</v>
      </c>
      <c r="I595" s="206"/>
      <c r="J595" s="206"/>
      <c r="K595" s="206"/>
      <c r="L595" s="206"/>
      <c r="M595" s="206"/>
      <c r="N595" s="206"/>
      <c r="O595" s="206"/>
      <c r="P595" s="206"/>
      <c r="Q595" s="206"/>
      <c r="R595" s="206"/>
      <c r="S595" s="206"/>
      <c r="T595" s="206"/>
      <c r="U595" s="206"/>
      <c r="V595" s="206"/>
      <c r="W595" s="206"/>
      <c r="X595" s="206"/>
      <c r="Y595" s="206"/>
      <c r="Z595" s="206"/>
    </row>
    <row r="596" customFormat="false" ht="15" hidden="false" customHeight="false" outlineLevel="0" collapsed="false">
      <c r="A596" s="193"/>
      <c r="B596" s="194"/>
      <c r="C596" s="193"/>
      <c r="D596" s="193"/>
      <c r="E596" s="195"/>
      <c r="F596" s="193"/>
      <c r="G596" s="193"/>
      <c r="H596" s="206"/>
      <c r="I596" s="206"/>
      <c r="J596" s="206"/>
      <c r="K596" s="206"/>
      <c r="L596" s="206"/>
      <c r="M596" s="206"/>
      <c r="N596" s="206"/>
      <c r="O596" s="206"/>
      <c r="P596" s="206"/>
      <c r="Q596" s="206"/>
      <c r="R596" s="206"/>
      <c r="S596" s="206"/>
      <c r="T596" s="206"/>
      <c r="U596" s="206"/>
      <c r="V596" s="206"/>
      <c r="W596" s="206"/>
      <c r="X596" s="206"/>
      <c r="Y596" s="206"/>
      <c r="Z596" s="206"/>
    </row>
    <row r="597" customFormat="false" ht="15" hidden="false" customHeight="false" outlineLevel="0" collapsed="false">
      <c r="A597" s="183" t="s">
        <v>1664</v>
      </c>
      <c r="B597" s="184" t="s">
        <v>1028</v>
      </c>
      <c r="C597" s="183" t="s">
        <v>1029</v>
      </c>
      <c r="D597" s="184" t="s">
        <v>1030</v>
      </c>
      <c r="E597" s="185" t="s">
        <v>1031</v>
      </c>
      <c r="F597" s="209" t="s">
        <v>1032</v>
      </c>
      <c r="G597" s="209" t="s">
        <v>1033</v>
      </c>
      <c r="H597" s="206"/>
      <c r="I597" s="206"/>
      <c r="J597" s="206"/>
      <c r="K597" s="206"/>
      <c r="L597" s="206"/>
      <c r="M597" s="206"/>
      <c r="N597" s="206"/>
      <c r="O597" s="206"/>
      <c r="P597" s="206"/>
      <c r="Q597" s="206"/>
      <c r="R597" s="206"/>
      <c r="S597" s="206"/>
      <c r="T597" s="206"/>
      <c r="U597" s="206"/>
      <c r="V597" s="206"/>
      <c r="W597" s="206"/>
      <c r="X597" s="206"/>
      <c r="Y597" s="206"/>
      <c r="Z597" s="206"/>
    </row>
    <row r="598" customFormat="false" ht="15" hidden="false" customHeight="false" outlineLevel="0" collapsed="false">
      <c r="A598" s="189" t="s">
        <v>1034</v>
      </c>
      <c r="B598" s="190" t="s">
        <v>1665</v>
      </c>
      <c r="C598" s="189" t="s">
        <v>221</v>
      </c>
      <c r="D598" s="190" t="s">
        <v>152</v>
      </c>
      <c r="E598" s="191" t="n">
        <v>1</v>
      </c>
      <c r="F598" s="279" t="n">
        <v>17</v>
      </c>
      <c r="G598" s="279" t="n">
        <v>17</v>
      </c>
      <c r="H598" s="206"/>
      <c r="I598" s="206"/>
      <c r="J598" s="206"/>
      <c r="K598" s="206"/>
      <c r="L598" s="206"/>
      <c r="M598" s="206"/>
      <c r="N598" s="206"/>
      <c r="O598" s="206"/>
      <c r="P598" s="206"/>
      <c r="Q598" s="206"/>
      <c r="R598" s="206"/>
      <c r="S598" s="206"/>
      <c r="T598" s="206"/>
      <c r="U598" s="206"/>
      <c r="V598" s="206"/>
      <c r="W598" s="206"/>
      <c r="X598" s="206"/>
      <c r="Y598" s="206"/>
      <c r="Z598" s="206"/>
    </row>
    <row r="599" customFormat="false" ht="15" hidden="false" customHeight="false" outlineLevel="0" collapsed="false">
      <c r="A599" s="198" t="s">
        <v>1040</v>
      </c>
      <c r="B599" s="199" t="s">
        <v>1248</v>
      </c>
      <c r="C599" s="198" t="s">
        <v>1249</v>
      </c>
      <c r="D599" s="199" t="s">
        <v>1192</v>
      </c>
      <c r="E599" s="200" t="n">
        <v>0.25</v>
      </c>
      <c r="F599" s="280" t="n">
        <v>14.92</v>
      </c>
      <c r="G599" s="280" t="n">
        <v>3.73</v>
      </c>
      <c r="H599" s="206"/>
      <c r="I599" s="206"/>
      <c r="J599" s="206"/>
      <c r="K599" s="206"/>
      <c r="L599" s="206"/>
      <c r="M599" s="206"/>
      <c r="N599" s="206"/>
      <c r="O599" s="206"/>
      <c r="P599" s="206"/>
      <c r="Q599" s="206"/>
      <c r="R599" s="206"/>
      <c r="S599" s="206"/>
      <c r="T599" s="206"/>
      <c r="U599" s="206"/>
      <c r="V599" s="206"/>
      <c r="W599" s="206"/>
      <c r="X599" s="206"/>
      <c r="Y599" s="206"/>
      <c r="Z599" s="206"/>
    </row>
    <row r="600" customFormat="false" ht="15" hidden="false" customHeight="false" outlineLevel="0" collapsed="false">
      <c r="A600" s="202" t="s">
        <v>1043</v>
      </c>
      <c r="B600" s="203" t="s">
        <v>1666</v>
      </c>
      <c r="C600" s="202" t="s">
        <v>1667</v>
      </c>
      <c r="D600" s="203" t="s">
        <v>1483</v>
      </c>
      <c r="E600" s="204" t="n">
        <v>1</v>
      </c>
      <c r="F600" s="208" t="n">
        <v>13.27</v>
      </c>
      <c r="G600" s="208" t="n">
        <v>13.27</v>
      </c>
      <c r="H600" s="206"/>
      <c r="I600" s="206"/>
      <c r="J600" s="206"/>
      <c r="K600" s="206"/>
      <c r="L600" s="206"/>
      <c r="M600" s="206"/>
      <c r="N600" s="206"/>
      <c r="O600" s="206"/>
      <c r="P600" s="206"/>
      <c r="Q600" s="206"/>
      <c r="R600" s="206"/>
      <c r="S600" s="206"/>
      <c r="T600" s="206"/>
      <c r="U600" s="206"/>
      <c r="V600" s="206"/>
      <c r="W600" s="206"/>
      <c r="X600" s="206"/>
      <c r="Y600" s="206"/>
      <c r="Z600" s="206"/>
    </row>
    <row r="601" customFormat="false" ht="15" hidden="false" customHeight="false" outlineLevel="0" collapsed="false">
      <c r="A601" s="193"/>
      <c r="B601" s="194"/>
      <c r="C601" s="193"/>
      <c r="D601" s="193"/>
      <c r="E601" s="195"/>
      <c r="F601" s="193"/>
      <c r="G601" s="193"/>
      <c r="H601" s="206"/>
      <c r="I601" s="206"/>
      <c r="J601" s="206"/>
      <c r="K601" s="206"/>
      <c r="L601" s="206"/>
      <c r="M601" s="206"/>
      <c r="N601" s="206"/>
      <c r="O601" s="206"/>
      <c r="P601" s="206"/>
      <c r="Q601" s="206"/>
      <c r="R601" s="206"/>
      <c r="S601" s="206"/>
      <c r="T601" s="206"/>
      <c r="U601" s="206"/>
      <c r="V601" s="206"/>
      <c r="W601" s="206"/>
      <c r="X601" s="206"/>
      <c r="Y601" s="206"/>
      <c r="Z601" s="206"/>
    </row>
    <row r="602" customFormat="false" ht="15" hidden="false" customHeight="false" outlineLevel="0" collapsed="false">
      <c r="A602" s="183" t="s">
        <v>1668</v>
      </c>
      <c r="B602" s="184" t="s">
        <v>1028</v>
      </c>
      <c r="C602" s="183" t="s">
        <v>1029</v>
      </c>
      <c r="D602" s="184" t="s">
        <v>1030</v>
      </c>
      <c r="E602" s="185" t="s">
        <v>1031</v>
      </c>
      <c r="F602" s="209" t="s">
        <v>1032</v>
      </c>
      <c r="G602" s="209" t="s">
        <v>1033</v>
      </c>
      <c r="H602" s="206"/>
      <c r="I602" s="206"/>
      <c r="J602" s="206"/>
      <c r="K602" s="206"/>
      <c r="L602" s="206"/>
      <c r="M602" s="206"/>
      <c r="N602" s="206"/>
      <c r="O602" s="206"/>
      <c r="P602" s="206"/>
      <c r="Q602" s="206"/>
      <c r="R602" s="206"/>
      <c r="S602" s="206"/>
      <c r="T602" s="206"/>
      <c r="U602" s="206"/>
      <c r="V602" s="206"/>
      <c r="W602" s="206"/>
      <c r="X602" s="206"/>
      <c r="Y602" s="206"/>
      <c r="Z602" s="206"/>
    </row>
    <row r="603" customFormat="false" ht="15" hidden="false" customHeight="false" outlineLevel="0" collapsed="false">
      <c r="A603" s="189" t="s">
        <v>1034</v>
      </c>
      <c r="B603" s="190" t="s">
        <v>1669</v>
      </c>
      <c r="C603" s="189" t="s">
        <v>1670</v>
      </c>
      <c r="D603" s="190" t="s">
        <v>152</v>
      </c>
      <c r="E603" s="191" t="n">
        <v>1</v>
      </c>
      <c r="F603" s="279" t="n">
        <v>27.55</v>
      </c>
      <c r="G603" s="279" t="n">
        <v>27.55</v>
      </c>
      <c r="H603" s="206"/>
      <c r="I603" s="206"/>
      <c r="J603" s="206"/>
      <c r="K603" s="206"/>
      <c r="L603" s="206"/>
      <c r="M603" s="206"/>
      <c r="N603" s="206"/>
      <c r="O603" s="206"/>
      <c r="P603" s="206"/>
      <c r="Q603" s="206"/>
      <c r="R603" s="206"/>
      <c r="S603" s="206"/>
      <c r="T603" s="206"/>
      <c r="U603" s="206"/>
      <c r="V603" s="206"/>
      <c r="W603" s="206"/>
      <c r="X603" s="206"/>
      <c r="Y603" s="206"/>
      <c r="Z603" s="206"/>
    </row>
    <row r="604" customFormat="false" ht="15" hidden="false" customHeight="false" outlineLevel="0" collapsed="false">
      <c r="A604" s="198" t="s">
        <v>1040</v>
      </c>
      <c r="B604" s="199" t="s">
        <v>1279</v>
      </c>
      <c r="C604" s="198" t="s">
        <v>1273</v>
      </c>
      <c r="D604" s="199" t="s">
        <v>1192</v>
      </c>
      <c r="E604" s="200" t="n">
        <v>0.54</v>
      </c>
      <c r="F604" s="280" t="n">
        <v>20.48</v>
      </c>
      <c r="G604" s="280" t="n">
        <v>11.05</v>
      </c>
      <c r="H604" s="206"/>
      <c r="I604" s="206"/>
      <c r="J604" s="206"/>
      <c r="K604" s="206"/>
      <c r="L604" s="206"/>
      <c r="M604" s="206"/>
      <c r="N604" s="206"/>
      <c r="O604" s="206"/>
      <c r="P604" s="206"/>
      <c r="Q604" s="206"/>
      <c r="R604" s="206"/>
      <c r="S604" s="206"/>
      <c r="T604" s="206"/>
      <c r="U604" s="206"/>
      <c r="V604" s="206"/>
      <c r="W604" s="206"/>
      <c r="X604" s="206"/>
      <c r="Y604" s="206"/>
      <c r="Z604" s="206"/>
    </row>
    <row r="605" customFormat="false" ht="15" hidden="false" customHeight="false" outlineLevel="0" collapsed="false">
      <c r="A605" s="198" t="s">
        <v>1040</v>
      </c>
      <c r="B605" s="199" t="s">
        <v>1248</v>
      </c>
      <c r="C605" s="198" t="s">
        <v>1249</v>
      </c>
      <c r="D605" s="199" t="s">
        <v>1192</v>
      </c>
      <c r="E605" s="200" t="n">
        <v>0.54</v>
      </c>
      <c r="F605" s="280" t="n">
        <v>14.92</v>
      </c>
      <c r="G605" s="280" t="n">
        <v>8.05</v>
      </c>
      <c r="H605" s="206"/>
      <c r="I605" s="206"/>
      <c r="J605" s="206"/>
      <c r="K605" s="206"/>
      <c r="L605" s="206"/>
      <c r="M605" s="206"/>
      <c r="N605" s="206"/>
      <c r="O605" s="206"/>
      <c r="P605" s="206"/>
      <c r="Q605" s="206"/>
      <c r="R605" s="206"/>
      <c r="S605" s="206"/>
      <c r="T605" s="206"/>
      <c r="U605" s="206"/>
      <c r="V605" s="206"/>
      <c r="W605" s="206"/>
      <c r="X605" s="206"/>
      <c r="Y605" s="206"/>
      <c r="Z605" s="206"/>
    </row>
    <row r="606" customFormat="false" ht="15" hidden="false" customHeight="false" outlineLevel="0" collapsed="false">
      <c r="A606" s="202" t="s">
        <v>1043</v>
      </c>
      <c r="B606" s="203" t="s">
        <v>1639</v>
      </c>
      <c r="C606" s="202" t="s">
        <v>1640</v>
      </c>
      <c r="D606" s="203" t="s">
        <v>1147</v>
      </c>
      <c r="E606" s="204" t="n">
        <v>0.07</v>
      </c>
      <c r="F606" s="208" t="n">
        <v>91.25</v>
      </c>
      <c r="G606" s="208" t="n">
        <v>6.38</v>
      </c>
      <c r="H606" s="206"/>
      <c r="I606" s="206"/>
      <c r="J606" s="206"/>
      <c r="K606" s="206"/>
      <c r="L606" s="206"/>
      <c r="M606" s="206"/>
      <c r="N606" s="206"/>
      <c r="O606" s="206"/>
      <c r="P606" s="206"/>
      <c r="Q606" s="206"/>
      <c r="R606" s="206"/>
      <c r="S606" s="206"/>
      <c r="T606" s="206"/>
      <c r="U606" s="206"/>
      <c r="V606" s="206"/>
      <c r="W606" s="206"/>
      <c r="X606" s="206"/>
      <c r="Y606" s="206"/>
      <c r="Z606" s="206"/>
    </row>
    <row r="607" customFormat="false" ht="15" hidden="false" customHeight="false" outlineLevel="0" collapsed="false">
      <c r="A607" s="202" t="s">
        <v>1043</v>
      </c>
      <c r="B607" s="203" t="s">
        <v>1641</v>
      </c>
      <c r="C607" s="202" t="s">
        <v>1642</v>
      </c>
      <c r="D607" s="203" t="s">
        <v>1260</v>
      </c>
      <c r="E607" s="204" t="n">
        <v>2.94</v>
      </c>
      <c r="F607" s="208" t="n">
        <v>0.57</v>
      </c>
      <c r="G607" s="208" t="n">
        <v>1.67</v>
      </c>
      <c r="H607" s="206"/>
      <c r="I607" s="206"/>
      <c r="J607" s="206"/>
      <c r="K607" s="206"/>
      <c r="L607" s="206"/>
      <c r="M607" s="206"/>
      <c r="N607" s="206"/>
      <c r="O607" s="206"/>
      <c r="P607" s="206"/>
      <c r="Q607" s="206"/>
      <c r="R607" s="206"/>
      <c r="S607" s="206"/>
      <c r="T607" s="206"/>
      <c r="U607" s="206"/>
      <c r="V607" s="206"/>
      <c r="W607" s="206"/>
      <c r="X607" s="206"/>
      <c r="Y607" s="206"/>
      <c r="Z607" s="206"/>
    </row>
    <row r="608" customFormat="false" ht="15" hidden="false" customHeight="false" outlineLevel="0" collapsed="false">
      <c r="A608" s="202" t="s">
        <v>1043</v>
      </c>
      <c r="B608" s="203" t="s">
        <v>1671</v>
      </c>
      <c r="C608" s="202" t="s">
        <v>1672</v>
      </c>
      <c r="D608" s="203" t="s">
        <v>1260</v>
      </c>
      <c r="E608" s="204" t="n">
        <v>2.24</v>
      </c>
      <c r="F608" s="208" t="n">
        <v>0.18</v>
      </c>
      <c r="G608" s="208" t="n">
        <v>0.4</v>
      </c>
      <c r="H608" s="206"/>
      <c r="I608" s="206"/>
      <c r="J608" s="206"/>
      <c r="K608" s="206"/>
      <c r="L608" s="206"/>
      <c r="M608" s="206"/>
      <c r="N608" s="206"/>
      <c r="O608" s="206"/>
      <c r="P608" s="206"/>
      <c r="Q608" s="206"/>
      <c r="R608" s="206"/>
      <c r="S608" s="206"/>
      <c r="T608" s="206"/>
      <c r="U608" s="206"/>
      <c r="V608" s="206"/>
      <c r="W608" s="206"/>
      <c r="X608" s="206"/>
      <c r="Y608" s="206"/>
      <c r="Z608" s="206"/>
    </row>
    <row r="609" customFormat="false" ht="15" hidden="false" customHeight="false" outlineLevel="0" collapsed="false">
      <c r="A609" s="193"/>
      <c r="B609" s="194"/>
      <c r="C609" s="193"/>
      <c r="D609" s="193"/>
      <c r="E609" s="195"/>
      <c r="F609" s="193"/>
      <c r="G609" s="193"/>
      <c r="H609" s="206"/>
      <c r="I609" s="206"/>
      <c r="J609" s="206"/>
      <c r="K609" s="206"/>
      <c r="L609" s="206"/>
      <c r="M609" s="206"/>
      <c r="N609" s="206"/>
      <c r="O609" s="206"/>
      <c r="P609" s="206"/>
      <c r="Q609" s="206"/>
      <c r="R609" s="206"/>
      <c r="S609" s="206"/>
      <c r="T609" s="206"/>
      <c r="U609" s="206"/>
      <c r="V609" s="206"/>
      <c r="W609" s="206"/>
      <c r="X609" s="206"/>
      <c r="Y609" s="206"/>
      <c r="Z609" s="206"/>
    </row>
    <row r="610" customFormat="false" ht="15" hidden="false" customHeight="false" outlineLevel="0" collapsed="false">
      <c r="A610" s="183" t="s">
        <v>1673</v>
      </c>
      <c r="B610" s="184" t="s">
        <v>1028</v>
      </c>
      <c r="C610" s="183" t="s">
        <v>1029</v>
      </c>
      <c r="D610" s="184" t="s">
        <v>1030</v>
      </c>
      <c r="E610" s="185" t="s">
        <v>1031</v>
      </c>
      <c r="F610" s="209" t="s">
        <v>1032</v>
      </c>
      <c r="G610" s="209" t="s">
        <v>1033</v>
      </c>
      <c r="H610" s="206"/>
      <c r="I610" s="206"/>
      <c r="J610" s="206"/>
      <c r="K610" s="206"/>
      <c r="L610" s="206"/>
      <c r="M610" s="206"/>
      <c r="N610" s="206"/>
      <c r="O610" s="206"/>
      <c r="P610" s="206"/>
      <c r="Q610" s="206"/>
      <c r="R610" s="206"/>
      <c r="S610" s="206"/>
      <c r="T610" s="206"/>
      <c r="U610" s="206"/>
      <c r="V610" s="206"/>
      <c r="W610" s="206"/>
      <c r="X610" s="206"/>
      <c r="Y610" s="206"/>
      <c r="Z610" s="206"/>
    </row>
    <row r="611" customFormat="false" ht="15" hidden="false" customHeight="false" outlineLevel="0" collapsed="false">
      <c r="A611" s="189" t="s">
        <v>1034</v>
      </c>
      <c r="B611" s="190" t="s">
        <v>1674</v>
      </c>
      <c r="C611" s="189" t="s">
        <v>1675</v>
      </c>
      <c r="D611" s="190" t="s">
        <v>1676</v>
      </c>
      <c r="E611" s="191" t="n">
        <v>1</v>
      </c>
      <c r="F611" s="279" t="n">
        <f aca="false">G611</f>
        <v>104.8166667</v>
      </c>
      <c r="G611" s="279" t="n">
        <f aca="false">SUM(G612:G616)</f>
        <v>104.8166667</v>
      </c>
      <c r="H611" s="206"/>
      <c r="I611" s="206"/>
      <c r="J611" s="206"/>
      <c r="K611" s="206"/>
      <c r="L611" s="206"/>
      <c r="M611" s="206"/>
      <c r="N611" s="206"/>
      <c r="O611" s="206"/>
      <c r="P611" s="206"/>
      <c r="Q611" s="206"/>
      <c r="R611" s="206"/>
      <c r="S611" s="206"/>
      <c r="T611" s="206"/>
      <c r="U611" s="206"/>
      <c r="V611" s="206"/>
      <c r="W611" s="206"/>
      <c r="X611" s="206"/>
      <c r="Y611" s="206"/>
      <c r="Z611" s="206"/>
    </row>
    <row r="612" customFormat="false" ht="15" hidden="false" customHeight="false" outlineLevel="0" collapsed="false">
      <c r="A612" s="198" t="s">
        <v>1040</v>
      </c>
      <c r="B612" s="199" t="s">
        <v>1677</v>
      </c>
      <c r="C612" s="198" t="s">
        <v>1678</v>
      </c>
      <c r="D612" s="199" t="s">
        <v>25</v>
      </c>
      <c r="E612" s="200" t="n">
        <v>0.24</v>
      </c>
      <c r="F612" s="280" t="n">
        <v>22.41</v>
      </c>
      <c r="G612" s="280" t="n">
        <v>5.37</v>
      </c>
      <c r="H612" s="206"/>
      <c r="I612" s="206"/>
      <c r="J612" s="206"/>
      <c r="K612" s="206"/>
      <c r="L612" s="206"/>
      <c r="M612" s="206"/>
      <c r="N612" s="206"/>
      <c r="O612" s="206"/>
      <c r="P612" s="206"/>
      <c r="Q612" s="206"/>
      <c r="R612" s="206"/>
      <c r="S612" s="206"/>
      <c r="T612" s="206"/>
      <c r="U612" s="206"/>
      <c r="V612" s="206"/>
      <c r="W612" s="206"/>
      <c r="X612" s="206"/>
      <c r="Y612" s="206"/>
      <c r="Z612" s="206"/>
    </row>
    <row r="613" customFormat="false" ht="15" hidden="false" customHeight="false" outlineLevel="0" collapsed="false">
      <c r="A613" s="198" t="s">
        <v>1040</v>
      </c>
      <c r="B613" s="199" t="s">
        <v>1274</v>
      </c>
      <c r="C613" s="198" t="s">
        <v>1249</v>
      </c>
      <c r="D613" s="199" t="s">
        <v>25</v>
      </c>
      <c r="E613" s="200" t="n">
        <v>0.15</v>
      </c>
      <c r="F613" s="280" t="n">
        <v>15.05</v>
      </c>
      <c r="G613" s="280" t="n">
        <v>2.25</v>
      </c>
      <c r="H613" s="206"/>
      <c r="I613" s="206"/>
      <c r="J613" s="206"/>
      <c r="K613" s="206"/>
      <c r="L613" s="206"/>
      <c r="M613" s="206"/>
      <c r="N613" s="206"/>
      <c r="O613" s="206"/>
      <c r="P613" s="206"/>
      <c r="Q613" s="206"/>
      <c r="R613" s="206"/>
      <c r="S613" s="206"/>
      <c r="T613" s="206"/>
      <c r="U613" s="206"/>
      <c r="V613" s="206"/>
      <c r="W613" s="206"/>
      <c r="X613" s="206"/>
      <c r="Y613" s="206"/>
      <c r="Z613" s="206"/>
    </row>
    <row r="614" customFormat="false" ht="15" hidden="false" customHeight="false" outlineLevel="0" collapsed="false">
      <c r="A614" s="202" t="s">
        <v>1043</v>
      </c>
      <c r="B614" s="203" t="s">
        <v>1660</v>
      </c>
      <c r="C614" s="202" t="s">
        <v>1661</v>
      </c>
      <c r="D614" s="203" t="s">
        <v>65</v>
      </c>
      <c r="E614" s="204" t="n">
        <v>4.86</v>
      </c>
      <c r="F614" s="208" t="n">
        <v>0.63</v>
      </c>
      <c r="G614" s="208" t="n">
        <v>3.06</v>
      </c>
      <c r="H614" s="206"/>
      <c r="I614" s="206"/>
      <c r="J614" s="206"/>
      <c r="K614" s="206"/>
      <c r="L614" s="206"/>
      <c r="M614" s="206"/>
      <c r="N614" s="206"/>
      <c r="O614" s="206"/>
      <c r="P614" s="206"/>
      <c r="Q614" s="206"/>
      <c r="R614" s="206"/>
      <c r="S614" s="206"/>
      <c r="T614" s="206"/>
      <c r="U614" s="206"/>
      <c r="V614" s="206"/>
      <c r="W614" s="206"/>
      <c r="X614" s="206"/>
      <c r="Y614" s="206"/>
      <c r="Z614" s="206"/>
    </row>
    <row r="615" customFormat="false" ht="15" hidden="false" customHeight="false" outlineLevel="0" collapsed="false">
      <c r="A615" s="202" t="s">
        <v>1043</v>
      </c>
      <c r="B615" s="203" t="s">
        <v>1658</v>
      </c>
      <c r="C615" s="202" t="s">
        <v>1659</v>
      </c>
      <c r="D615" s="203" t="s">
        <v>65</v>
      </c>
      <c r="E615" s="204" t="n">
        <v>0.24</v>
      </c>
      <c r="F615" s="208" t="n">
        <v>3.69</v>
      </c>
      <c r="G615" s="208" t="n">
        <v>0.88</v>
      </c>
      <c r="H615" s="206"/>
      <c r="I615" s="206"/>
      <c r="J615" s="206"/>
      <c r="K615" s="206"/>
      <c r="L615" s="206"/>
      <c r="M615" s="206"/>
      <c r="N615" s="206"/>
      <c r="O615" s="206"/>
      <c r="P615" s="206"/>
      <c r="Q615" s="206"/>
      <c r="R615" s="206"/>
      <c r="S615" s="206"/>
      <c r="T615" s="206"/>
      <c r="U615" s="206"/>
      <c r="V615" s="206"/>
      <c r="W615" s="206"/>
      <c r="X615" s="206"/>
      <c r="Y615" s="206"/>
      <c r="Z615" s="206"/>
    </row>
    <row r="616" customFormat="false" ht="15" hidden="false" customHeight="false" outlineLevel="0" collapsed="false">
      <c r="A616" s="202" t="s">
        <v>1043</v>
      </c>
      <c r="B616" s="203" t="s">
        <v>1679</v>
      </c>
      <c r="C616" s="202" t="s">
        <v>1680</v>
      </c>
      <c r="D616" s="203" t="s">
        <v>1676</v>
      </c>
      <c r="E616" s="204" t="n">
        <v>1</v>
      </c>
      <c r="F616" s="208" t="n">
        <f aca="false">'Pesquisa de Mercado'!E15</f>
        <v>93.25666667</v>
      </c>
      <c r="G616" s="208" t="n">
        <f aca="false">E616*F616</f>
        <v>93.25666667</v>
      </c>
      <c r="H616" s="206"/>
      <c r="I616" s="206"/>
      <c r="J616" s="206"/>
      <c r="K616" s="206"/>
      <c r="L616" s="206"/>
      <c r="M616" s="206"/>
      <c r="N616" s="206"/>
      <c r="O616" s="206"/>
      <c r="P616" s="206"/>
      <c r="Q616" s="206"/>
      <c r="R616" s="206"/>
      <c r="S616" s="206"/>
      <c r="T616" s="206"/>
      <c r="U616" s="206"/>
      <c r="V616" s="206"/>
      <c r="W616" s="206"/>
      <c r="X616" s="206"/>
      <c r="Y616" s="206"/>
      <c r="Z616" s="206"/>
    </row>
    <row r="617" customFormat="false" ht="15" hidden="false" customHeight="false" outlineLevel="0" collapsed="false">
      <c r="A617" s="193"/>
      <c r="B617" s="194"/>
      <c r="C617" s="193"/>
      <c r="D617" s="193"/>
      <c r="E617" s="195"/>
      <c r="F617" s="193"/>
      <c r="G617" s="193"/>
      <c r="H617" s="206"/>
      <c r="I617" s="206"/>
      <c r="J617" s="206"/>
      <c r="K617" s="206"/>
      <c r="L617" s="206"/>
      <c r="M617" s="206"/>
      <c r="N617" s="206"/>
      <c r="O617" s="206"/>
      <c r="P617" s="206"/>
      <c r="Q617" s="206"/>
      <c r="R617" s="206"/>
      <c r="S617" s="206"/>
      <c r="T617" s="206"/>
      <c r="U617" s="206"/>
      <c r="V617" s="206"/>
      <c r="W617" s="206"/>
      <c r="X617" s="206"/>
      <c r="Y617" s="206"/>
      <c r="Z617" s="206"/>
    </row>
    <row r="618" customFormat="false" ht="15" hidden="false" customHeight="false" outlineLevel="0" collapsed="false">
      <c r="A618" s="183" t="s">
        <v>1681</v>
      </c>
      <c r="B618" s="184" t="s">
        <v>1028</v>
      </c>
      <c r="C618" s="183" t="s">
        <v>1029</v>
      </c>
      <c r="D618" s="184" t="s">
        <v>1030</v>
      </c>
      <c r="E618" s="185" t="s">
        <v>1031</v>
      </c>
      <c r="F618" s="209" t="s">
        <v>1032</v>
      </c>
      <c r="G618" s="209" t="s">
        <v>1033</v>
      </c>
      <c r="H618" s="206"/>
      <c r="I618" s="206"/>
      <c r="J618" s="206"/>
      <c r="K618" s="206"/>
      <c r="L618" s="206"/>
      <c r="M618" s="206"/>
      <c r="N618" s="206"/>
      <c r="O618" s="206"/>
      <c r="P618" s="206"/>
      <c r="Q618" s="206"/>
      <c r="R618" s="206"/>
      <c r="S618" s="206"/>
      <c r="T618" s="206"/>
      <c r="U618" s="206"/>
      <c r="V618" s="206"/>
      <c r="W618" s="206"/>
      <c r="X618" s="206"/>
      <c r="Y618" s="206"/>
      <c r="Z618" s="206"/>
    </row>
    <row r="619" customFormat="false" ht="15" hidden="false" customHeight="false" outlineLevel="0" collapsed="false">
      <c r="A619" s="189" t="s">
        <v>1034</v>
      </c>
      <c r="B619" s="190" t="s">
        <v>231</v>
      </c>
      <c r="C619" s="189" t="s">
        <v>1682</v>
      </c>
      <c r="D619" s="190" t="s">
        <v>1100</v>
      </c>
      <c r="E619" s="191" t="n">
        <v>1</v>
      </c>
      <c r="F619" s="279" t="n">
        <v>621.34</v>
      </c>
      <c r="G619" s="279" t="n">
        <v>621.34</v>
      </c>
      <c r="H619" s="206"/>
      <c r="I619" s="206"/>
      <c r="J619" s="206"/>
      <c r="K619" s="206"/>
      <c r="L619" s="206"/>
      <c r="M619" s="206"/>
      <c r="N619" s="206"/>
      <c r="O619" s="206"/>
      <c r="P619" s="206"/>
      <c r="Q619" s="206"/>
      <c r="R619" s="206"/>
      <c r="S619" s="206"/>
      <c r="T619" s="206"/>
      <c r="U619" s="206"/>
      <c r="V619" s="206"/>
      <c r="W619" s="206"/>
      <c r="X619" s="206"/>
      <c r="Y619" s="206"/>
      <c r="Z619" s="206"/>
    </row>
    <row r="620" customFormat="false" ht="15" hidden="false" customHeight="false" outlineLevel="0" collapsed="false">
      <c r="A620" s="198" t="s">
        <v>1040</v>
      </c>
      <c r="B620" s="199" t="s">
        <v>1272</v>
      </c>
      <c r="C620" s="198" t="s">
        <v>1273</v>
      </c>
      <c r="D620" s="199" t="s">
        <v>25</v>
      </c>
      <c r="E620" s="200" t="n">
        <v>0.3826</v>
      </c>
      <c r="F620" s="280" t="n">
        <v>20.61</v>
      </c>
      <c r="G620" s="280" t="n">
        <v>7.88</v>
      </c>
      <c r="H620" s="206"/>
      <c r="I620" s="206"/>
      <c r="J620" s="206"/>
      <c r="K620" s="206"/>
      <c r="L620" s="206"/>
      <c r="M620" s="206"/>
      <c r="N620" s="206"/>
      <c r="O620" s="206"/>
      <c r="P620" s="206"/>
      <c r="Q620" s="206"/>
      <c r="R620" s="206"/>
      <c r="S620" s="206"/>
      <c r="T620" s="206"/>
      <c r="U620" s="206"/>
      <c r="V620" s="206"/>
      <c r="W620" s="206"/>
      <c r="X620" s="206"/>
      <c r="Y620" s="206"/>
      <c r="Z620" s="206"/>
    </row>
    <row r="621" customFormat="false" ht="15" hidden="false" customHeight="false" outlineLevel="0" collapsed="false">
      <c r="A621" s="198" t="s">
        <v>1040</v>
      </c>
      <c r="B621" s="199" t="s">
        <v>1274</v>
      </c>
      <c r="C621" s="198" t="s">
        <v>1249</v>
      </c>
      <c r="D621" s="199" t="s">
        <v>25</v>
      </c>
      <c r="E621" s="200" t="n">
        <v>0.191</v>
      </c>
      <c r="F621" s="280" t="n">
        <v>15.05</v>
      </c>
      <c r="G621" s="280" t="n">
        <v>2.87</v>
      </c>
      <c r="H621" s="206"/>
      <c r="I621" s="206"/>
      <c r="J621" s="206"/>
      <c r="K621" s="206"/>
      <c r="L621" s="206"/>
      <c r="M621" s="206"/>
      <c r="N621" s="206"/>
      <c r="O621" s="206"/>
      <c r="P621" s="206"/>
      <c r="Q621" s="206"/>
      <c r="R621" s="206"/>
      <c r="S621" s="206"/>
      <c r="T621" s="206"/>
      <c r="U621" s="206"/>
      <c r="V621" s="206"/>
      <c r="W621" s="206"/>
      <c r="X621" s="206"/>
      <c r="Y621" s="206"/>
      <c r="Z621" s="206"/>
    </row>
    <row r="622" customFormat="false" ht="15" hidden="false" customHeight="false" outlineLevel="0" collapsed="false">
      <c r="A622" s="202" t="s">
        <v>1043</v>
      </c>
      <c r="B622" s="203" t="s">
        <v>1683</v>
      </c>
      <c r="C622" s="202" t="s">
        <v>1684</v>
      </c>
      <c r="D622" s="203" t="s">
        <v>7</v>
      </c>
      <c r="E622" s="204" t="n">
        <v>4.8166</v>
      </c>
      <c r="F622" s="208" t="n">
        <v>0.49</v>
      </c>
      <c r="G622" s="208" t="n">
        <v>2.36</v>
      </c>
      <c r="H622" s="206"/>
      <c r="I622" s="206"/>
      <c r="J622" s="206"/>
      <c r="K622" s="206"/>
      <c r="L622" s="206"/>
      <c r="M622" s="206"/>
      <c r="N622" s="206"/>
      <c r="O622" s="206"/>
      <c r="P622" s="206"/>
      <c r="Q622" s="206"/>
      <c r="R622" s="206"/>
      <c r="S622" s="206"/>
      <c r="T622" s="206"/>
      <c r="U622" s="206"/>
      <c r="V622" s="206"/>
      <c r="W622" s="206"/>
      <c r="X622" s="206"/>
      <c r="Y622" s="206"/>
      <c r="Z622" s="206"/>
    </row>
    <row r="623" customFormat="false" ht="15" hidden="false" customHeight="false" outlineLevel="0" collapsed="false">
      <c r="A623" s="202" t="s">
        <v>1043</v>
      </c>
      <c r="B623" s="203" t="s">
        <v>1685</v>
      </c>
      <c r="C623" s="202" t="s">
        <v>1686</v>
      </c>
      <c r="D623" s="203" t="s">
        <v>152</v>
      </c>
      <c r="E623" s="204" t="n">
        <v>6.8504</v>
      </c>
      <c r="F623" s="208" t="n">
        <v>17.59</v>
      </c>
      <c r="G623" s="208" t="n">
        <v>120.49</v>
      </c>
      <c r="H623" s="206"/>
      <c r="I623" s="206"/>
      <c r="J623" s="206"/>
      <c r="K623" s="206"/>
      <c r="L623" s="206"/>
      <c r="M623" s="206"/>
      <c r="N623" s="206"/>
      <c r="O623" s="206"/>
      <c r="P623" s="206"/>
      <c r="Q623" s="206"/>
      <c r="R623" s="206"/>
      <c r="S623" s="206"/>
      <c r="T623" s="206"/>
      <c r="U623" s="206"/>
      <c r="V623" s="206"/>
      <c r="W623" s="206"/>
      <c r="X623" s="206"/>
      <c r="Y623" s="206"/>
      <c r="Z623" s="206"/>
    </row>
    <row r="624" customFormat="false" ht="15" hidden="false" customHeight="false" outlineLevel="0" collapsed="false">
      <c r="A624" s="202" t="s">
        <v>1043</v>
      </c>
      <c r="B624" s="203" t="s">
        <v>1687</v>
      </c>
      <c r="C624" s="202" t="s">
        <v>1688</v>
      </c>
      <c r="D624" s="203" t="s">
        <v>7</v>
      </c>
      <c r="E624" s="204" t="n">
        <v>0.5473</v>
      </c>
      <c r="F624" s="208" t="n">
        <v>852.21</v>
      </c>
      <c r="G624" s="208" t="n">
        <v>466.41</v>
      </c>
      <c r="H624" s="206"/>
      <c r="I624" s="206"/>
      <c r="J624" s="206"/>
      <c r="K624" s="206"/>
      <c r="L624" s="206"/>
      <c r="M624" s="206"/>
      <c r="N624" s="206"/>
      <c r="O624" s="206"/>
      <c r="P624" s="206"/>
      <c r="Q624" s="206"/>
      <c r="R624" s="206"/>
      <c r="S624" s="206"/>
      <c r="T624" s="206"/>
      <c r="U624" s="206"/>
      <c r="V624" s="206"/>
      <c r="W624" s="206"/>
      <c r="X624" s="206"/>
      <c r="Y624" s="206"/>
      <c r="Z624" s="206"/>
    </row>
    <row r="625" customFormat="false" ht="15" hidden="false" customHeight="false" outlineLevel="0" collapsed="false">
      <c r="A625" s="202" t="s">
        <v>1043</v>
      </c>
      <c r="B625" s="203" t="s">
        <v>1474</v>
      </c>
      <c r="C625" s="202" t="s">
        <v>1475</v>
      </c>
      <c r="D625" s="203" t="s">
        <v>1476</v>
      </c>
      <c r="E625" s="204" t="n">
        <v>0.8829</v>
      </c>
      <c r="F625" s="208" t="n">
        <v>24.17</v>
      </c>
      <c r="G625" s="208" t="n">
        <v>21.33</v>
      </c>
      <c r="H625" s="206"/>
      <c r="I625" s="206"/>
      <c r="J625" s="206"/>
      <c r="K625" s="206"/>
      <c r="L625" s="206"/>
      <c r="M625" s="206"/>
      <c r="N625" s="206"/>
      <c r="O625" s="206"/>
      <c r="P625" s="206"/>
      <c r="Q625" s="206"/>
      <c r="R625" s="206"/>
      <c r="S625" s="206"/>
      <c r="T625" s="206"/>
      <c r="U625" s="206"/>
      <c r="V625" s="206"/>
      <c r="W625" s="206"/>
      <c r="X625" s="206"/>
      <c r="Y625" s="206"/>
      <c r="Z625" s="206"/>
    </row>
    <row r="626" customFormat="false" ht="15" hidden="false" customHeight="false" outlineLevel="0" collapsed="false">
      <c r="A626" s="193"/>
      <c r="B626" s="194"/>
      <c r="C626" s="193"/>
      <c r="D626" s="193"/>
      <c r="E626" s="195"/>
      <c r="F626" s="193"/>
      <c r="G626" s="193"/>
      <c r="H626" s="206"/>
      <c r="I626" s="206"/>
      <c r="J626" s="206"/>
      <c r="K626" s="206"/>
      <c r="L626" s="206"/>
      <c r="M626" s="206"/>
      <c r="N626" s="206"/>
      <c r="O626" s="206"/>
      <c r="P626" s="206"/>
      <c r="Q626" s="206"/>
      <c r="R626" s="206"/>
      <c r="S626" s="206"/>
      <c r="T626" s="206"/>
      <c r="U626" s="206"/>
      <c r="V626" s="206"/>
      <c r="W626" s="206"/>
      <c r="X626" s="206"/>
      <c r="Y626" s="206"/>
      <c r="Z626" s="206"/>
    </row>
    <row r="627" customFormat="false" ht="15" hidden="false" customHeight="false" outlineLevel="0" collapsed="false">
      <c r="A627" s="183" t="s">
        <v>1689</v>
      </c>
      <c r="B627" s="184" t="s">
        <v>1028</v>
      </c>
      <c r="C627" s="183" t="s">
        <v>1029</v>
      </c>
      <c r="D627" s="184" t="s">
        <v>1030</v>
      </c>
      <c r="E627" s="185" t="s">
        <v>1031</v>
      </c>
      <c r="F627" s="209" t="s">
        <v>1032</v>
      </c>
      <c r="G627" s="209" t="s">
        <v>1033</v>
      </c>
      <c r="H627" s="206"/>
      <c r="I627" s="206"/>
      <c r="J627" s="206"/>
      <c r="K627" s="206"/>
      <c r="L627" s="206"/>
      <c r="M627" s="206"/>
      <c r="N627" s="206"/>
      <c r="O627" s="206"/>
      <c r="P627" s="206"/>
      <c r="Q627" s="206"/>
      <c r="R627" s="206"/>
      <c r="S627" s="206"/>
      <c r="T627" s="206"/>
      <c r="U627" s="206"/>
      <c r="V627" s="206"/>
      <c r="W627" s="206"/>
      <c r="X627" s="206"/>
      <c r="Y627" s="206"/>
      <c r="Z627" s="206"/>
    </row>
    <row r="628" customFormat="false" ht="15" hidden="false" customHeight="false" outlineLevel="0" collapsed="false">
      <c r="A628" s="189" t="s">
        <v>1034</v>
      </c>
      <c r="B628" s="190" t="s">
        <v>234</v>
      </c>
      <c r="C628" s="189" t="s">
        <v>235</v>
      </c>
      <c r="D628" s="190" t="s">
        <v>7</v>
      </c>
      <c r="E628" s="191" t="n">
        <v>1</v>
      </c>
      <c r="F628" s="279" t="n">
        <v>82.92</v>
      </c>
      <c r="G628" s="279" t="n">
        <v>82.92</v>
      </c>
      <c r="H628" s="206"/>
      <c r="I628" s="206"/>
      <c r="J628" s="206"/>
      <c r="K628" s="206"/>
      <c r="L628" s="206"/>
      <c r="M628" s="206"/>
      <c r="N628" s="206"/>
      <c r="O628" s="206"/>
      <c r="P628" s="206"/>
      <c r="Q628" s="206"/>
      <c r="R628" s="206"/>
      <c r="S628" s="206"/>
      <c r="T628" s="206"/>
      <c r="U628" s="206"/>
      <c r="V628" s="206"/>
      <c r="W628" s="206"/>
      <c r="X628" s="206"/>
      <c r="Y628" s="206"/>
      <c r="Z628" s="206"/>
    </row>
    <row r="629" customFormat="false" ht="15" hidden="false" customHeight="false" outlineLevel="0" collapsed="false">
      <c r="A629" s="198" t="s">
        <v>1040</v>
      </c>
      <c r="B629" s="199" t="s">
        <v>1690</v>
      </c>
      <c r="C629" s="198" t="s">
        <v>1227</v>
      </c>
      <c r="D629" s="199" t="s">
        <v>1192</v>
      </c>
      <c r="E629" s="200" t="n">
        <v>0.6111111</v>
      </c>
      <c r="F629" s="280" t="n">
        <v>16.95</v>
      </c>
      <c r="G629" s="280" t="n">
        <v>10.35</v>
      </c>
      <c r="H629" s="206"/>
      <c r="I629" s="206"/>
      <c r="J629" s="206"/>
      <c r="K629" s="206"/>
      <c r="L629" s="206"/>
      <c r="M629" s="206"/>
      <c r="N629" s="206"/>
      <c r="O629" s="206"/>
      <c r="P629" s="206"/>
      <c r="Q629" s="206"/>
      <c r="R629" s="206"/>
      <c r="S629" s="206"/>
      <c r="T629" s="206"/>
      <c r="U629" s="206"/>
      <c r="V629" s="206"/>
      <c r="W629" s="206"/>
      <c r="X629" s="206"/>
      <c r="Y629" s="206"/>
      <c r="Z629" s="206"/>
    </row>
    <row r="630" customFormat="false" ht="15" hidden="false" customHeight="false" outlineLevel="0" collapsed="false">
      <c r="A630" s="198" t="s">
        <v>1040</v>
      </c>
      <c r="B630" s="199" t="s">
        <v>1691</v>
      </c>
      <c r="C630" s="198" t="s">
        <v>1692</v>
      </c>
      <c r="D630" s="199" t="s">
        <v>1192</v>
      </c>
      <c r="E630" s="200" t="n">
        <v>1.2222222</v>
      </c>
      <c r="F630" s="280" t="n">
        <v>18.39</v>
      </c>
      <c r="G630" s="280" t="n">
        <v>22.47</v>
      </c>
      <c r="H630" s="206"/>
      <c r="I630" s="206"/>
      <c r="J630" s="206"/>
      <c r="K630" s="206"/>
      <c r="L630" s="206"/>
      <c r="M630" s="206"/>
      <c r="N630" s="206"/>
      <c r="O630" s="206"/>
      <c r="P630" s="206"/>
      <c r="Q630" s="206"/>
      <c r="R630" s="206"/>
      <c r="S630" s="206"/>
      <c r="T630" s="206"/>
      <c r="U630" s="206"/>
      <c r="V630" s="206"/>
      <c r="W630" s="206"/>
      <c r="X630" s="206"/>
      <c r="Y630" s="206"/>
      <c r="Z630" s="206"/>
    </row>
    <row r="631" customFormat="false" ht="15" hidden="false" customHeight="false" outlineLevel="0" collapsed="false">
      <c r="A631" s="202" t="s">
        <v>1043</v>
      </c>
      <c r="B631" s="203" t="s">
        <v>1693</v>
      </c>
      <c r="C631" s="202" t="s">
        <v>1694</v>
      </c>
      <c r="D631" s="203" t="s">
        <v>1199</v>
      </c>
      <c r="E631" s="204" t="n">
        <v>1</v>
      </c>
      <c r="F631" s="208" t="n">
        <v>50.1</v>
      </c>
      <c r="G631" s="208" t="n">
        <v>50.1</v>
      </c>
      <c r="H631" s="206"/>
      <c r="I631" s="206"/>
      <c r="J631" s="206"/>
      <c r="K631" s="206"/>
      <c r="L631" s="206"/>
      <c r="M631" s="206"/>
      <c r="N631" s="206"/>
      <c r="O631" s="206"/>
      <c r="P631" s="206"/>
      <c r="Q631" s="206"/>
      <c r="R631" s="206"/>
      <c r="S631" s="206"/>
      <c r="T631" s="206"/>
      <c r="U631" s="206"/>
      <c r="V631" s="206"/>
      <c r="W631" s="206"/>
      <c r="X631" s="206"/>
      <c r="Y631" s="206"/>
      <c r="Z631" s="206"/>
    </row>
    <row r="632" customFormat="false" ht="15" hidden="false" customHeight="false" outlineLevel="0" collapsed="false">
      <c r="A632" s="193"/>
      <c r="B632" s="194"/>
      <c r="C632" s="193"/>
      <c r="D632" s="193"/>
      <c r="E632" s="195"/>
      <c r="F632" s="193"/>
      <c r="G632" s="193"/>
      <c r="H632" s="206"/>
      <c r="I632" s="206"/>
      <c r="J632" s="206"/>
      <c r="K632" s="206"/>
      <c r="L632" s="206"/>
      <c r="M632" s="206"/>
      <c r="N632" s="206"/>
      <c r="O632" s="206"/>
      <c r="P632" s="206"/>
      <c r="Q632" s="206"/>
      <c r="R632" s="206"/>
      <c r="S632" s="206"/>
      <c r="T632" s="206"/>
      <c r="U632" s="206"/>
      <c r="V632" s="206"/>
      <c r="W632" s="206"/>
      <c r="X632" s="206"/>
      <c r="Y632" s="206"/>
      <c r="Z632" s="206"/>
    </row>
    <row r="633" customFormat="false" ht="15" hidden="false" customHeight="false" outlineLevel="0" collapsed="false">
      <c r="A633" s="183" t="s">
        <v>1695</v>
      </c>
      <c r="B633" s="184" t="s">
        <v>1028</v>
      </c>
      <c r="C633" s="183" t="s">
        <v>1029</v>
      </c>
      <c r="D633" s="184" t="s">
        <v>1030</v>
      </c>
      <c r="E633" s="185" t="s">
        <v>1031</v>
      </c>
      <c r="F633" s="209" t="s">
        <v>1032</v>
      </c>
      <c r="G633" s="209" t="s">
        <v>1033</v>
      </c>
      <c r="H633" s="206"/>
      <c r="I633" s="206"/>
      <c r="J633" s="206"/>
      <c r="K633" s="206"/>
      <c r="L633" s="206"/>
      <c r="M633" s="206"/>
      <c r="N633" s="206"/>
      <c r="O633" s="206"/>
      <c r="P633" s="206"/>
      <c r="Q633" s="206"/>
      <c r="R633" s="206"/>
      <c r="S633" s="206"/>
      <c r="T633" s="206"/>
      <c r="U633" s="206"/>
      <c r="V633" s="206"/>
      <c r="W633" s="206"/>
      <c r="X633" s="206"/>
      <c r="Y633" s="206"/>
      <c r="Z633" s="206"/>
    </row>
    <row r="634" customFormat="false" ht="15" hidden="false" customHeight="false" outlineLevel="0" collapsed="false">
      <c r="A634" s="189" t="s">
        <v>1034</v>
      </c>
      <c r="B634" s="190" t="s">
        <v>237</v>
      </c>
      <c r="C634" s="189" t="s">
        <v>1696</v>
      </c>
      <c r="D634" s="190" t="s">
        <v>7</v>
      </c>
      <c r="E634" s="191" t="n">
        <v>1</v>
      </c>
      <c r="F634" s="279" t="n">
        <v>127.54</v>
      </c>
      <c r="G634" s="279" t="n">
        <v>127.54</v>
      </c>
      <c r="H634" s="206"/>
      <c r="I634" s="206"/>
      <c r="J634" s="206"/>
      <c r="K634" s="206"/>
      <c r="L634" s="206"/>
      <c r="M634" s="206"/>
      <c r="N634" s="206"/>
      <c r="O634" s="206"/>
      <c r="P634" s="206"/>
      <c r="Q634" s="206"/>
      <c r="R634" s="206"/>
      <c r="S634" s="206"/>
      <c r="T634" s="206"/>
      <c r="U634" s="206"/>
      <c r="V634" s="206"/>
      <c r="W634" s="206"/>
      <c r="X634" s="206"/>
      <c r="Y634" s="206"/>
      <c r="Z634" s="206"/>
    </row>
    <row r="635" customFormat="false" ht="15" hidden="false" customHeight="false" outlineLevel="0" collapsed="false">
      <c r="A635" s="198" t="s">
        <v>1040</v>
      </c>
      <c r="B635" s="199" t="s">
        <v>1697</v>
      </c>
      <c r="C635" s="198" t="s">
        <v>1692</v>
      </c>
      <c r="D635" s="199" t="s">
        <v>25</v>
      </c>
      <c r="E635" s="200" t="n">
        <v>0.767</v>
      </c>
      <c r="F635" s="280" t="n">
        <v>18.52</v>
      </c>
      <c r="G635" s="280" t="n">
        <v>14.2</v>
      </c>
      <c r="H635" s="206"/>
      <c r="I635" s="206"/>
      <c r="J635" s="206"/>
      <c r="K635" s="206"/>
      <c r="L635" s="206"/>
      <c r="M635" s="206"/>
      <c r="N635" s="206"/>
      <c r="O635" s="206"/>
      <c r="P635" s="206"/>
      <c r="Q635" s="206"/>
      <c r="R635" s="206"/>
      <c r="S635" s="206"/>
      <c r="T635" s="206"/>
      <c r="U635" s="206"/>
      <c r="V635" s="206"/>
      <c r="W635" s="206"/>
      <c r="X635" s="206"/>
      <c r="Y635" s="206"/>
      <c r="Z635" s="206"/>
    </row>
    <row r="636" customFormat="false" ht="15" hidden="false" customHeight="false" outlineLevel="0" collapsed="false">
      <c r="A636" s="198" t="s">
        <v>1040</v>
      </c>
      <c r="B636" s="199" t="s">
        <v>1274</v>
      </c>
      <c r="C636" s="198" t="s">
        <v>1249</v>
      </c>
      <c r="D636" s="199" t="s">
        <v>25</v>
      </c>
      <c r="E636" s="200" t="n">
        <v>0.384</v>
      </c>
      <c r="F636" s="280" t="n">
        <v>15.05</v>
      </c>
      <c r="G636" s="280" t="n">
        <v>5.77</v>
      </c>
      <c r="H636" s="206"/>
      <c r="I636" s="206"/>
      <c r="J636" s="206"/>
      <c r="K636" s="206"/>
      <c r="L636" s="206"/>
      <c r="M636" s="206"/>
      <c r="N636" s="206"/>
      <c r="O636" s="206"/>
      <c r="P636" s="206"/>
      <c r="Q636" s="206"/>
      <c r="R636" s="206"/>
      <c r="S636" s="206"/>
      <c r="T636" s="206"/>
      <c r="U636" s="206"/>
      <c r="V636" s="206"/>
      <c r="W636" s="206"/>
      <c r="X636" s="206"/>
      <c r="Y636" s="206"/>
      <c r="Z636" s="206"/>
    </row>
    <row r="637" customFormat="false" ht="15" hidden="false" customHeight="false" outlineLevel="0" collapsed="false">
      <c r="A637" s="202" t="s">
        <v>1043</v>
      </c>
      <c r="B637" s="203" t="s">
        <v>1698</v>
      </c>
      <c r="C637" s="202" t="s">
        <v>1699</v>
      </c>
      <c r="D637" s="203" t="s">
        <v>1176</v>
      </c>
      <c r="E637" s="204" t="n">
        <v>1</v>
      </c>
      <c r="F637" s="208" t="n">
        <v>107.57</v>
      </c>
      <c r="G637" s="208" t="n">
        <v>107.57</v>
      </c>
      <c r="H637" s="206"/>
      <c r="I637" s="206"/>
      <c r="J637" s="206"/>
      <c r="K637" s="206"/>
      <c r="L637" s="206"/>
      <c r="M637" s="206"/>
      <c r="N637" s="206"/>
      <c r="O637" s="206"/>
      <c r="P637" s="206"/>
      <c r="Q637" s="206"/>
      <c r="R637" s="206"/>
      <c r="S637" s="206"/>
      <c r="T637" s="206"/>
      <c r="U637" s="206"/>
      <c r="V637" s="206"/>
      <c r="W637" s="206"/>
      <c r="X637" s="206"/>
      <c r="Y637" s="206"/>
      <c r="Z637" s="206"/>
    </row>
    <row r="638" customFormat="false" ht="15" hidden="false" customHeight="false" outlineLevel="0" collapsed="false">
      <c r="A638" s="193"/>
      <c r="B638" s="194"/>
      <c r="C638" s="193"/>
      <c r="D638" s="193"/>
      <c r="E638" s="195"/>
      <c r="F638" s="193"/>
      <c r="G638" s="193"/>
      <c r="H638" s="206"/>
      <c r="I638" s="206"/>
      <c r="J638" s="206"/>
      <c r="K638" s="206"/>
      <c r="L638" s="206"/>
      <c r="M638" s="206"/>
      <c r="N638" s="206"/>
      <c r="O638" s="206"/>
      <c r="P638" s="206"/>
      <c r="Q638" s="206"/>
      <c r="R638" s="206"/>
      <c r="S638" s="206"/>
      <c r="T638" s="206"/>
      <c r="U638" s="206"/>
      <c r="V638" s="206"/>
      <c r="W638" s="206"/>
      <c r="X638" s="206"/>
      <c r="Y638" s="206"/>
      <c r="Z638" s="206"/>
    </row>
    <row r="639" customFormat="false" ht="15" hidden="false" customHeight="false" outlineLevel="0" collapsed="false">
      <c r="A639" s="183" t="s">
        <v>1700</v>
      </c>
      <c r="B639" s="184" t="s">
        <v>1028</v>
      </c>
      <c r="C639" s="183" t="s">
        <v>1029</v>
      </c>
      <c r="D639" s="184" t="s">
        <v>1030</v>
      </c>
      <c r="E639" s="185" t="s">
        <v>1031</v>
      </c>
      <c r="F639" s="209" t="s">
        <v>1032</v>
      </c>
      <c r="G639" s="209" t="s">
        <v>1033</v>
      </c>
      <c r="H639" s="206"/>
      <c r="I639" s="206"/>
      <c r="J639" s="206"/>
      <c r="K639" s="206"/>
      <c r="L639" s="206"/>
      <c r="M639" s="206"/>
      <c r="N639" s="206"/>
      <c r="O639" s="206"/>
      <c r="P639" s="206"/>
      <c r="Q639" s="206"/>
      <c r="R639" s="206"/>
      <c r="S639" s="206"/>
      <c r="T639" s="206"/>
      <c r="U639" s="206"/>
      <c r="V639" s="206"/>
      <c r="W639" s="206"/>
      <c r="X639" s="206"/>
      <c r="Y639" s="206"/>
      <c r="Z639" s="206"/>
    </row>
    <row r="640" customFormat="false" ht="15" hidden="false" customHeight="false" outlineLevel="0" collapsed="false">
      <c r="A640" s="189" t="s">
        <v>1034</v>
      </c>
      <c r="B640" s="190" t="s">
        <v>240</v>
      </c>
      <c r="C640" s="189" t="s">
        <v>1701</v>
      </c>
      <c r="D640" s="190" t="s">
        <v>7</v>
      </c>
      <c r="E640" s="191" t="n">
        <v>1</v>
      </c>
      <c r="F640" s="279" t="n">
        <v>747.59</v>
      </c>
      <c r="G640" s="279" t="n">
        <v>747.59</v>
      </c>
      <c r="H640" s="206"/>
      <c r="I640" s="206"/>
      <c r="J640" s="206"/>
      <c r="K640" s="206"/>
      <c r="L640" s="206"/>
      <c r="M640" s="206"/>
      <c r="N640" s="206"/>
      <c r="O640" s="206"/>
      <c r="P640" s="206"/>
      <c r="Q640" s="206"/>
      <c r="R640" s="206"/>
      <c r="S640" s="206"/>
      <c r="T640" s="206"/>
      <c r="U640" s="206"/>
      <c r="V640" s="206"/>
      <c r="W640" s="206"/>
      <c r="X640" s="206"/>
      <c r="Y640" s="206"/>
      <c r="Z640" s="206"/>
    </row>
    <row r="641" customFormat="false" ht="15" hidden="false" customHeight="false" outlineLevel="0" collapsed="false">
      <c r="A641" s="198" t="s">
        <v>1040</v>
      </c>
      <c r="B641" s="199" t="s">
        <v>1702</v>
      </c>
      <c r="C641" s="198" t="s">
        <v>1703</v>
      </c>
      <c r="D641" s="199" t="s">
        <v>7</v>
      </c>
      <c r="E641" s="200" t="n">
        <v>1</v>
      </c>
      <c r="F641" s="280" t="n">
        <v>290.95</v>
      </c>
      <c r="G641" s="280" t="n">
        <v>290.95</v>
      </c>
      <c r="H641" s="206"/>
      <c r="I641" s="206"/>
      <c r="J641" s="206"/>
      <c r="K641" s="206"/>
      <c r="L641" s="206"/>
      <c r="M641" s="206"/>
      <c r="N641" s="206"/>
      <c r="O641" s="206"/>
      <c r="P641" s="206"/>
      <c r="Q641" s="206"/>
      <c r="R641" s="206"/>
      <c r="S641" s="206"/>
      <c r="T641" s="206"/>
      <c r="U641" s="206"/>
      <c r="V641" s="206"/>
      <c r="W641" s="206"/>
      <c r="X641" s="206"/>
      <c r="Y641" s="206"/>
      <c r="Z641" s="206"/>
    </row>
    <row r="642" customFormat="false" ht="15" hidden="false" customHeight="false" outlineLevel="0" collapsed="false">
      <c r="A642" s="198" t="s">
        <v>1040</v>
      </c>
      <c r="B642" s="199" t="s">
        <v>1121</v>
      </c>
      <c r="C642" s="198" t="s">
        <v>1122</v>
      </c>
      <c r="D642" s="199" t="s">
        <v>7</v>
      </c>
      <c r="E642" s="200" t="n">
        <v>1</v>
      </c>
      <c r="F642" s="280" t="n">
        <v>291.15</v>
      </c>
      <c r="G642" s="280" t="n">
        <v>291.15</v>
      </c>
      <c r="H642" s="206"/>
      <c r="I642" s="206"/>
      <c r="J642" s="206"/>
      <c r="K642" s="206"/>
      <c r="L642" s="206"/>
      <c r="M642" s="206"/>
      <c r="N642" s="206"/>
      <c r="O642" s="206"/>
      <c r="P642" s="206"/>
      <c r="Q642" s="206"/>
      <c r="R642" s="206"/>
      <c r="S642" s="206"/>
      <c r="T642" s="206"/>
      <c r="U642" s="206"/>
      <c r="V642" s="206"/>
      <c r="W642" s="206"/>
      <c r="X642" s="206"/>
      <c r="Y642" s="206"/>
      <c r="Z642" s="206"/>
    </row>
    <row r="643" customFormat="false" ht="15" hidden="false" customHeight="false" outlineLevel="0" collapsed="false">
      <c r="A643" s="198" t="s">
        <v>1040</v>
      </c>
      <c r="B643" s="199" t="s">
        <v>1704</v>
      </c>
      <c r="C643" s="198" t="s">
        <v>1705</v>
      </c>
      <c r="D643" s="199" t="s">
        <v>7</v>
      </c>
      <c r="E643" s="200" t="n">
        <v>1</v>
      </c>
      <c r="F643" s="280" t="n">
        <v>86.09</v>
      </c>
      <c r="G643" s="280" t="n">
        <v>86.09</v>
      </c>
      <c r="H643" s="206"/>
      <c r="I643" s="206"/>
      <c r="J643" s="206"/>
      <c r="K643" s="206"/>
      <c r="L643" s="206"/>
      <c r="M643" s="206"/>
      <c r="N643" s="206"/>
      <c r="O643" s="206"/>
      <c r="P643" s="206"/>
      <c r="Q643" s="206"/>
      <c r="R643" s="206"/>
      <c r="S643" s="206"/>
      <c r="T643" s="206"/>
      <c r="U643" s="206"/>
      <c r="V643" s="206"/>
      <c r="W643" s="206"/>
      <c r="X643" s="206"/>
      <c r="Y643" s="206"/>
      <c r="Z643" s="206"/>
    </row>
    <row r="644" customFormat="false" ht="15" hidden="false" customHeight="false" outlineLevel="0" collapsed="false">
      <c r="A644" s="198" t="s">
        <v>1040</v>
      </c>
      <c r="B644" s="199" t="s">
        <v>1706</v>
      </c>
      <c r="C644" s="198" t="s">
        <v>1707</v>
      </c>
      <c r="D644" s="199" t="s">
        <v>152</v>
      </c>
      <c r="E644" s="200" t="n">
        <v>10</v>
      </c>
      <c r="F644" s="280" t="n">
        <v>7.94</v>
      </c>
      <c r="G644" s="280" t="n">
        <v>79.4</v>
      </c>
      <c r="H644" s="206"/>
      <c r="I644" s="206"/>
      <c r="J644" s="206"/>
      <c r="K644" s="206"/>
      <c r="L644" s="206"/>
      <c r="M644" s="206"/>
      <c r="N644" s="206"/>
      <c r="O644" s="206"/>
      <c r="P644" s="206"/>
      <c r="Q644" s="206"/>
      <c r="R644" s="206"/>
      <c r="S644" s="206"/>
      <c r="T644" s="206"/>
      <c r="U644" s="206"/>
      <c r="V644" s="206"/>
      <c r="W644" s="206"/>
      <c r="X644" s="206"/>
      <c r="Y644" s="206"/>
      <c r="Z644" s="206"/>
    </row>
    <row r="645" customFormat="false" ht="15" hidden="false" customHeight="false" outlineLevel="0" collapsed="false">
      <c r="A645" s="193"/>
      <c r="B645" s="194"/>
      <c r="C645" s="193"/>
      <c r="D645" s="193"/>
      <c r="E645" s="195"/>
      <c r="F645" s="193"/>
      <c r="G645" s="193"/>
      <c r="H645" s="206"/>
      <c r="I645" s="206"/>
      <c r="J645" s="206"/>
      <c r="K645" s="206"/>
      <c r="L645" s="206"/>
      <c r="M645" s="206"/>
      <c r="N645" s="206"/>
      <c r="O645" s="206"/>
      <c r="P645" s="206"/>
      <c r="Q645" s="206"/>
      <c r="R645" s="206"/>
      <c r="S645" s="206"/>
      <c r="T645" s="206"/>
      <c r="U645" s="206"/>
      <c r="V645" s="206"/>
      <c r="W645" s="206"/>
      <c r="X645" s="206"/>
      <c r="Y645" s="206"/>
      <c r="Z645" s="206"/>
    </row>
    <row r="646" customFormat="false" ht="15" hidden="false" customHeight="false" outlineLevel="0" collapsed="false">
      <c r="A646" s="183" t="s">
        <v>1708</v>
      </c>
      <c r="B646" s="184" t="s">
        <v>1028</v>
      </c>
      <c r="C646" s="183" t="s">
        <v>1029</v>
      </c>
      <c r="D646" s="184" t="s">
        <v>1030</v>
      </c>
      <c r="E646" s="185" t="s">
        <v>1031</v>
      </c>
      <c r="F646" s="209" t="s">
        <v>1032</v>
      </c>
      <c r="G646" s="209" t="s">
        <v>1033</v>
      </c>
      <c r="H646" s="206"/>
      <c r="I646" s="206"/>
      <c r="J646" s="206"/>
      <c r="K646" s="206"/>
      <c r="L646" s="206"/>
      <c r="M646" s="206"/>
      <c r="N646" s="206"/>
      <c r="O646" s="206"/>
      <c r="P646" s="206"/>
      <c r="Q646" s="206"/>
      <c r="R646" s="206"/>
      <c r="S646" s="206"/>
      <c r="T646" s="206"/>
      <c r="U646" s="206"/>
      <c r="V646" s="206"/>
      <c r="W646" s="206"/>
      <c r="X646" s="206"/>
      <c r="Y646" s="206"/>
      <c r="Z646" s="206"/>
    </row>
    <row r="647" customFormat="false" ht="15" hidden="false" customHeight="false" outlineLevel="0" collapsed="false">
      <c r="A647" s="189" t="s">
        <v>1034</v>
      </c>
      <c r="B647" s="190" t="s">
        <v>243</v>
      </c>
      <c r="C647" s="189" t="s">
        <v>244</v>
      </c>
      <c r="D647" s="190" t="s">
        <v>1202</v>
      </c>
      <c r="E647" s="191" t="n">
        <v>1</v>
      </c>
      <c r="F647" s="279" t="n">
        <v>134</v>
      </c>
      <c r="G647" s="279" t="n">
        <v>134</v>
      </c>
      <c r="H647" s="206"/>
      <c r="I647" s="206"/>
      <c r="J647" s="206"/>
      <c r="K647" s="206"/>
      <c r="L647" s="206"/>
      <c r="M647" s="206"/>
      <c r="N647" s="206"/>
      <c r="O647" s="206"/>
      <c r="P647" s="206"/>
      <c r="Q647" s="206"/>
      <c r="R647" s="206"/>
      <c r="S647" s="206"/>
      <c r="T647" s="206"/>
      <c r="U647" s="206"/>
      <c r="V647" s="206"/>
      <c r="W647" s="206"/>
      <c r="X647" s="206"/>
      <c r="Y647" s="206"/>
      <c r="Z647" s="206"/>
    </row>
    <row r="648" customFormat="false" ht="15" hidden="false" customHeight="false" outlineLevel="0" collapsed="false">
      <c r="A648" s="198" t="s">
        <v>1040</v>
      </c>
      <c r="B648" s="199" t="s">
        <v>1691</v>
      </c>
      <c r="C648" s="198" t="s">
        <v>1692</v>
      </c>
      <c r="D648" s="199" t="s">
        <v>1192</v>
      </c>
      <c r="E648" s="200" t="n">
        <v>2</v>
      </c>
      <c r="F648" s="280" t="n">
        <v>18.39</v>
      </c>
      <c r="G648" s="280" t="n">
        <v>36.78</v>
      </c>
      <c r="H648" s="206"/>
      <c r="I648" s="206"/>
      <c r="J648" s="206"/>
      <c r="K648" s="206"/>
      <c r="L648" s="206"/>
      <c r="M648" s="206"/>
      <c r="N648" s="206"/>
      <c r="O648" s="206"/>
      <c r="P648" s="206"/>
      <c r="Q648" s="206"/>
      <c r="R648" s="206"/>
      <c r="S648" s="206"/>
      <c r="T648" s="206"/>
      <c r="U648" s="206"/>
      <c r="V648" s="206"/>
      <c r="W648" s="206"/>
      <c r="X648" s="206"/>
      <c r="Y648" s="206"/>
      <c r="Z648" s="206"/>
    </row>
    <row r="649" customFormat="false" ht="15" hidden="false" customHeight="false" outlineLevel="0" collapsed="false">
      <c r="A649" s="202" t="s">
        <v>1043</v>
      </c>
      <c r="B649" s="203" t="s">
        <v>1709</v>
      </c>
      <c r="C649" s="202" t="s">
        <v>244</v>
      </c>
      <c r="D649" s="203" t="s">
        <v>1202</v>
      </c>
      <c r="E649" s="204" t="n">
        <v>1</v>
      </c>
      <c r="F649" s="208" t="n">
        <v>97.22</v>
      </c>
      <c r="G649" s="208" t="n">
        <v>97.22</v>
      </c>
      <c r="H649" s="206"/>
      <c r="I649" s="206"/>
      <c r="J649" s="206"/>
      <c r="K649" s="206"/>
      <c r="L649" s="206"/>
      <c r="M649" s="206"/>
      <c r="N649" s="206"/>
      <c r="O649" s="206"/>
      <c r="P649" s="206"/>
      <c r="Q649" s="206"/>
      <c r="R649" s="206"/>
      <c r="S649" s="206"/>
      <c r="T649" s="206"/>
      <c r="U649" s="206"/>
      <c r="V649" s="206"/>
      <c r="W649" s="206"/>
      <c r="X649" s="206"/>
      <c r="Y649" s="206"/>
      <c r="Z649" s="206"/>
    </row>
    <row r="650" customFormat="false" ht="15" hidden="false" customHeight="false" outlineLevel="0" collapsed="false">
      <c r="A650" s="193"/>
      <c r="B650" s="194"/>
      <c r="C650" s="193"/>
      <c r="D650" s="193"/>
      <c r="E650" s="195"/>
      <c r="F650" s="193"/>
      <c r="G650" s="193"/>
      <c r="H650" s="206"/>
      <c r="I650" s="206"/>
      <c r="J650" s="206"/>
      <c r="K650" s="206"/>
      <c r="L650" s="206"/>
      <c r="M650" s="206"/>
      <c r="N650" s="206"/>
      <c r="O650" s="206"/>
      <c r="P650" s="206"/>
      <c r="Q650" s="206"/>
      <c r="R650" s="206"/>
      <c r="S650" s="206"/>
      <c r="T650" s="206"/>
      <c r="U650" s="206"/>
      <c r="V650" s="206"/>
      <c r="W650" s="206"/>
      <c r="X650" s="206"/>
      <c r="Y650" s="206"/>
      <c r="Z650" s="206"/>
    </row>
    <row r="651" customFormat="false" ht="15" hidden="false" customHeight="false" outlineLevel="0" collapsed="false">
      <c r="A651" s="183" t="s">
        <v>1710</v>
      </c>
      <c r="B651" s="184" t="s">
        <v>1028</v>
      </c>
      <c r="C651" s="183" t="s">
        <v>1029</v>
      </c>
      <c r="D651" s="184" t="s">
        <v>1030</v>
      </c>
      <c r="E651" s="185" t="s">
        <v>1031</v>
      </c>
      <c r="F651" s="209" t="s">
        <v>1032</v>
      </c>
      <c r="G651" s="209" t="s">
        <v>1033</v>
      </c>
      <c r="H651" s="206"/>
      <c r="I651" s="206"/>
      <c r="J651" s="206"/>
      <c r="K651" s="206"/>
      <c r="L651" s="206"/>
      <c r="M651" s="206"/>
      <c r="N651" s="206"/>
      <c r="O651" s="206"/>
      <c r="P651" s="206"/>
      <c r="Q651" s="206"/>
      <c r="R651" s="206"/>
      <c r="S651" s="206"/>
      <c r="T651" s="206"/>
      <c r="U651" s="206"/>
      <c r="V651" s="206"/>
      <c r="W651" s="206"/>
      <c r="X651" s="206"/>
      <c r="Y651" s="206"/>
      <c r="Z651" s="206"/>
    </row>
    <row r="652" customFormat="false" ht="15" hidden="false" customHeight="false" outlineLevel="0" collapsed="false">
      <c r="A652" s="189" t="s">
        <v>1034</v>
      </c>
      <c r="B652" s="190" t="s">
        <v>246</v>
      </c>
      <c r="C652" s="189" t="s">
        <v>1711</v>
      </c>
      <c r="D652" s="190" t="s">
        <v>1100</v>
      </c>
      <c r="E652" s="191" t="n">
        <v>1</v>
      </c>
      <c r="F652" s="279" t="n">
        <v>482.19</v>
      </c>
      <c r="G652" s="279" t="n">
        <v>482.19</v>
      </c>
      <c r="H652" s="206"/>
      <c r="I652" s="206"/>
      <c r="J652" s="206"/>
      <c r="K652" s="206"/>
      <c r="L652" s="206"/>
      <c r="M652" s="206"/>
      <c r="N652" s="206"/>
      <c r="O652" s="206"/>
      <c r="P652" s="206"/>
      <c r="Q652" s="206"/>
      <c r="R652" s="206"/>
      <c r="S652" s="206"/>
      <c r="T652" s="206"/>
      <c r="U652" s="206"/>
      <c r="V652" s="206"/>
      <c r="W652" s="206"/>
      <c r="X652" s="206"/>
      <c r="Y652" s="206"/>
      <c r="Z652" s="206"/>
    </row>
    <row r="653" customFormat="false" ht="15" hidden="false" customHeight="false" outlineLevel="0" collapsed="false">
      <c r="A653" s="198" t="s">
        <v>1040</v>
      </c>
      <c r="B653" s="199" t="s">
        <v>1272</v>
      </c>
      <c r="C653" s="198" t="s">
        <v>1273</v>
      </c>
      <c r="D653" s="199" t="s">
        <v>25</v>
      </c>
      <c r="E653" s="200" t="n">
        <v>0.282</v>
      </c>
      <c r="F653" s="280" t="n">
        <v>20.61</v>
      </c>
      <c r="G653" s="280" t="n">
        <v>5.81</v>
      </c>
      <c r="H653" s="206"/>
      <c r="I653" s="206"/>
      <c r="J653" s="206"/>
      <c r="K653" s="206"/>
      <c r="L653" s="206"/>
      <c r="M653" s="206"/>
      <c r="N653" s="206"/>
      <c r="O653" s="206"/>
      <c r="P653" s="206"/>
      <c r="Q653" s="206"/>
      <c r="R653" s="206"/>
      <c r="S653" s="206"/>
      <c r="T653" s="206"/>
      <c r="U653" s="206"/>
      <c r="V653" s="206"/>
      <c r="W653" s="206"/>
      <c r="X653" s="206"/>
      <c r="Y653" s="206"/>
      <c r="Z653" s="206"/>
    </row>
    <row r="654" customFormat="false" ht="15" hidden="false" customHeight="false" outlineLevel="0" collapsed="false">
      <c r="A654" s="198" t="s">
        <v>1040</v>
      </c>
      <c r="B654" s="199" t="s">
        <v>1274</v>
      </c>
      <c r="C654" s="198" t="s">
        <v>1249</v>
      </c>
      <c r="D654" s="199" t="s">
        <v>25</v>
      </c>
      <c r="E654" s="200" t="n">
        <v>0.141</v>
      </c>
      <c r="F654" s="280" t="n">
        <v>15.05</v>
      </c>
      <c r="G654" s="280" t="n">
        <v>2.12</v>
      </c>
      <c r="H654" s="206"/>
      <c r="I654" s="206"/>
      <c r="J654" s="206"/>
      <c r="K654" s="206"/>
      <c r="L654" s="206"/>
      <c r="M654" s="206"/>
      <c r="N654" s="206"/>
      <c r="O654" s="206"/>
      <c r="P654" s="206"/>
      <c r="Q654" s="206"/>
      <c r="R654" s="206"/>
      <c r="S654" s="206"/>
      <c r="T654" s="206"/>
      <c r="U654" s="206"/>
      <c r="V654" s="206"/>
      <c r="W654" s="206"/>
      <c r="X654" s="206"/>
      <c r="Y654" s="206"/>
      <c r="Z654" s="206"/>
    </row>
    <row r="655" customFormat="false" ht="15" hidden="false" customHeight="false" outlineLevel="0" collapsed="false">
      <c r="A655" s="202" t="s">
        <v>1043</v>
      </c>
      <c r="B655" s="203" t="s">
        <v>1683</v>
      </c>
      <c r="C655" s="202" t="s">
        <v>1684</v>
      </c>
      <c r="D655" s="203" t="s">
        <v>7</v>
      </c>
      <c r="E655" s="204" t="n">
        <v>4.72</v>
      </c>
      <c r="F655" s="208" t="n">
        <v>0.49</v>
      </c>
      <c r="G655" s="208" t="n">
        <v>2.31</v>
      </c>
      <c r="H655" s="206"/>
      <c r="I655" s="206"/>
      <c r="J655" s="206"/>
      <c r="K655" s="206"/>
      <c r="L655" s="206"/>
      <c r="M655" s="206"/>
      <c r="N655" s="206"/>
      <c r="O655" s="206"/>
      <c r="P655" s="206"/>
      <c r="Q655" s="206"/>
      <c r="R655" s="206"/>
      <c r="S655" s="206"/>
      <c r="T655" s="206"/>
      <c r="U655" s="206"/>
      <c r="V655" s="206"/>
      <c r="W655" s="206"/>
      <c r="X655" s="206"/>
      <c r="Y655" s="206"/>
      <c r="Z655" s="206"/>
    </row>
    <row r="656" customFormat="false" ht="15" hidden="false" customHeight="false" outlineLevel="0" collapsed="false">
      <c r="A656" s="202" t="s">
        <v>1043</v>
      </c>
      <c r="B656" s="203" t="s">
        <v>1685</v>
      </c>
      <c r="C656" s="202" t="s">
        <v>1686</v>
      </c>
      <c r="D656" s="203" t="s">
        <v>152</v>
      </c>
      <c r="E656" s="204" t="n">
        <v>2.202</v>
      </c>
      <c r="F656" s="208" t="n">
        <v>17.59</v>
      </c>
      <c r="G656" s="208" t="n">
        <v>38.73</v>
      </c>
      <c r="H656" s="206"/>
      <c r="I656" s="206"/>
      <c r="J656" s="206"/>
      <c r="K656" s="206"/>
      <c r="L656" s="206"/>
      <c r="M656" s="206"/>
      <c r="N656" s="206"/>
      <c r="O656" s="206"/>
      <c r="P656" s="206"/>
      <c r="Q656" s="206"/>
      <c r="R656" s="206"/>
      <c r="S656" s="206"/>
      <c r="T656" s="206"/>
      <c r="U656" s="206"/>
      <c r="V656" s="206"/>
      <c r="W656" s="206"/>
      <c r="X656" s="206"/>
      <c r="Y656" s="206"/>
      <c r="Z656" s="206"/>
    </row>
    <row r="657" customFormat="false" ht="15" hidden="false" customHeight="false" outlineLevel="0" collapsed="false">
      <c r="A657" s="202" t="s">
        <v>1043</v>
      </c>
      <c r="B657" s="203" t="s">
        <v>1712</v>
      </c>
      <c r="C657" s="202" t="s">
        <v>1713</v>
      </c>
      <c r="D657" s="203" t="s">
        <v>1100</v>
      </c>
      <c r="E657" s="204" t="n">
        <v>1</v>
      </c>
      <c r="F657" s="208" t="n">
        <v>431.69</v>
      </c>
      <c r="G657" s="208" t="n">
        <v>431.69</v>
      </c>
      <c r="H657" s="206"/>
      <c r="I657" s="206"/>
      <c r="J657" s="206"/>
      <c r="K657" s="206"/>
      <c r="L657" s="206"/>
      <c r="M657" s="206"/>
      <c r="N657" s="206"/>
      <c r="O657" s="206"/>
      <c r="P657" s="206"/>
      <c r="Q657" s="206"/>
      <c r="R657" s="206"/>
      <c r="S657" s="206"/>
      <c r="T657" s="206"/>
      <c r="U657" s="206"/>
      <c r="V657" s="206"/>
      <c r="W657" s="206"/>
      <c r="X657" s="206"/>
      <c r="Y657" s="206"/>
      <c r="Z657" s="206"/>
    </row>
    <row r="658" customFormat="false" ht="15" hidden="false" customHeight="false" outlineLevel="0" collapsed="false">
      <c r="A658" s="202" t="s">
        <v>1043</v>
      </c>
      <c r="B658" s="203" t="s">
        <v>1474</v>
      </c>
      <c r="C658" s="202" t="s">
        <v>1475</v>
      </c>
      <c r="D658" s="203" t="s">
        <v>1476</v>
      </c>
      <c r="E658" s="204" t="n">
        <v>0.0637</v>
      </c>
      <c r="F658" s="208" t="n">
        <v>24.17</v>
      </c>
      <c r="G658" s="208" t="n">
        <v>1.53</v>
      </c>
      <c r="H658" s="206"/>
      <c r="I658" s="206"/>
      <c r="J658" s="206"/>
      <c r="K658" s="206"/>
      <c r="L658" s="206"/>
      <c r="M658" s="206"/>
      <c r="N658" s="206"/>
      <c r="O658" s="206"/>
      <c r="P658" s="206"/>
      <c r="Q658" s="206"/>
      <c r="R658" s="206"/>
      <c r="S658" s="206"/>
      <c r="T658" s="206"/>
      <c r="U658" s="206"/>
      <c r="V658" s="206"/>
      <c r="W658" s="206"/>
      <c r="X658" s="206"/>
      <c r="Y658" s="206"/>
      <c r="Z658" s="206"/>
    </row>
    <row r="659" customFormat="false" ht="15" hidden="false" customHeight="false" outlineLevel="0" collapsed="false">
      <c r="A659" s="193"/>
      <c r="B659" s="194"/>
      <c r="C659" s="193"/>
      <c r="D659" s="193"/>
      <c r="E659" s="195"/>
      <c r="F659" s="193"/>
      <c r="G659" s="193"/>
      <c r="H659" s="206"/>
      <c r="I659" s="206"/>
      <c r="J659" s="206"/>
      <c r="K659" s="206"/>
      <c r="L659" s="206"/>
      <c r="M659" s="206"/>
      <c r="N659" s="206"/>
      <c r="O659" s="206"/>
      <c r="P659" s="206"/>
      <c r="Q659" s="206"/>
      <c r="R659" s="206"/>
      <c r="S659" s="206"/>
      <c r="T659" s="206"/>
      <c r="U659" s="206"/>
      <c r="V659" s="206"/>
      <c r="W659" s="206"/>
      <c r="X659" s="206"/>
      <c r="Y659" s="206"/>
      <c r="Z659" s="206"/>
    </row>
    <row r="660" customFormat="false" ht="15" hidden="false" customHeight="false" outlineLevel="0" collapsed="false">
      <c r="A660" s="183" t="s">
        <v>1714</v>
      </c>
      <c r="B660" s="184" t="s">
        <v>1028</v>
      </c>
      <c r="C660" s="183" t="s">
        <v>1029</v>
      </c>
      <c r="D660" s="184" t="s">
        <v>1030</v>
      </c>
      <c r="E660" s="185" t="s">
        <v>1031</v>
      </c>
      <c r="F660" s="209" t="s">
        <v>1032</v>
      </c>
      <c r="G660" s="209" t="s">
        <v>1033</v>
      </c>
      <c r="H660" s="206"/>
      <c r="I660" s="206"/>
      <c r="J660" s="206"/>
      <c r="K660" s="206"/>
      <c r="L660" s="206"/>
      <c r="M660" s="206"/>
      <c r="N660" s="206"/>
      <c r="O660" s="206"/>
      <c r="P660" s="206"/>
      <c r="Q660" s="206"/>
      <c r="R660" s="206"/>
      <c r="S660" s="206"/>
      <c r="T660" s="206"/>
      <c r="U660" s="206"/>
      <c r="V660" s="206"/>
      <c r="W660" s="206"/>
      <c r="X660" s="206"/>
      <c r="Y660" s="206"/>
      <c r="Z660" s="206"/>
    </row>
    <row r="661" customFormat="false" ht="15" hidden="false" customHeight="false" outlineLevel="0" collapsed="false">
      <c r="A661" s="189" t="s">
        <v>1034</v>
      </c>
      <c r="B661" s="190" t="s">
        <v>249</v>
      </c>
      <c r="C661" s="189" t="s">
        <v>1715</v>
      </c>
      <c r="D661" s="190" t="s">
        <v>7</v>
      </c>
      <c r="E661" s="191" t="n">
        <v>1</v>
      </c>
      <c r="F661" s="279" t="n">
        <v>819.58</v>
      </c>
      <c r="G661" s="279" t="n">
        <v>819.58</v>
      </c>
      <c r="H661" s="206"/>
      <c r="I661" s="206"/>
      <c r="J661" s="206"/>
      <c r="K661" s="206"/>
      <c r="L661" s="206"/>
      <c r="M661" s="206"/>
      <c r="N661" s="206"/>
      <c r="O661" s="206"/>
      <c r="P661" s="206"/>
      <c r="Q661" s="206"/>
      <c r="R661" s="206"/>
      <c r="S661" s="206"/>
      <c r="T661" s="206"/>
      <c r="U661" s="206"/>
      <c r="V661" s="206"/>
      <c r="W661" s="206"/>
      <c r="X661" s="206"/>
      <c r="Y661" s="206"/>
      <c r="Z661" s="206"/>
    </row>
    <row r="662" customFormat="false" ht="15" hidden="false" customHeight="false" outlineLevel="0" collapsed="false">
      <c r="A662" s="198" t="s">
        <v>1040</v>
      </c>
      <c r="B662" s="199" t="s">
        <v>1716</v>
      </c>
      <c r="C662" s="198" t="s">
        <v>1717</v>
      </c>
      <c r="D662" s="199" t="s">
        <v>7</v>
      </c>
      <c r="E662" s="200" t="n">
        <v>1</v>
      </c>
      <c r="F662" s="280" t="n">
        <v>361.56</v>
      </c>
      <c r="G662" s="280" t="n">
        <v>361.56</v>
      </c>
      <c r="H662" s="206"/>
      <c r="I662" s="206"/>
      <c r="J662" s="206"/>
      <c r="K662" s="206"/>
      <c r="L662" s="206"/>
      <c r="M662" s="206"/>
      <c r="N662" s="206"/>
      <c r="O662" s="206"/>
      <c r="P662" s="206"/>
      <c r="Q662" s="206"/>
      <c r="R662" s="206"/>
      <c r="S662" s="206"/>
      <c r="T662" s="206"/>
      <c r="U662" s="206"/>
      <c r="V662" s="206"/>
      <c r="W662" s="206"/>
      <c r="X662" s="206"/>
      <c r="Y662" s="206"/>
      <c r="Z662" s="206"/>
    </row>
    <row r="663" customFormat="false" ht="15" hidden="false" customHeight="false" outlineLevel="0" collapsed="false">
      <c r="A663" s="198" t="s">
        <v>1040</v>
      </c>
      <c r="B663" s="199" t="s">
        <v>1702</v>
      </c>
      <c r="C663" s="198" t="s">
        <v>1703</v>
      </c>
      <c r="D663" s="199" t="s">
        <v>7</v>
      </c>
      <c r="E663" s="200" t="n">
        <v>1</v>
      </c>
      <c r="F663" s="280" t="n">
        <v>290.95</v>
      </c>
      <c r="G663" s="280" t="n">
        <v>290.95</v>
      </c>
      <c r="H663" s="206"/>
      <c r="I663" s="206"/>
      <c r="J663" s="206"/>
      <c r="K663" s="206"/>
      <c r="L663" s="206"/>
      <c r="M663" s="206"/>
      <c r="N663" s="206"/>
      <c r="O663" s="206"/>
      <c r="P663" s="206"/>
      <c r="Q663" s="206"/>
      <c r="R663" s="206"/>
      <c r="S663" s="206"/>
      <c r="T663" s="206"/>
      <c r="U663" s="206"/>
      <c r="V663" s="206"/>
      <c r="W663" s="206"/>
      <c r="X663" s="206"/>
      <c r="Y663" s="206"/>
      <c r="Z663" s="206"/>
    </row>
    <row r="664" customFormat="false" ht="15" hidden="false" customHeight="false" outlineLevel="0" collapsed="false">
      <c r="A664" s="198" t="s">
        <v>1040</v>
      </c>
      <c r="B664" s="199" t="s">
        <v>1704</v>
      </c>
      <c r="C664" s="198" t="s">
        <v>1705</v>
      </c>
      <c r="D664" s="199" t="s">
        <v>7</v>
      </c>
      <c r="E664" s="200" t="n">
        <v>1</v>
      </c>
      <c r="F664" s="280" t="n">
        <v>86.09</v>
      </c>
      <c r="G664" s="280" t="n">
        <v>86.09</v>
      </c>
      <c r="H664" s="206"/>
      <c r="I664" s="206"/>
      <c r="J664" s="206"/>
      <c r="K664" s="206"/>
      <c r="L664" s="206"/>
      <c r="M664" s="206"/>
      <c r="N664" s="206"/>
      <c r="O664" s="206"/>
      <c r="P664" s="206"/>
      <c r="Q664" s="206"/>
      <c r="R664" s="206"/>
      <c r="S664" s="206"/>
      <c r="T664" s="206"/>
      <c r="U664" s="206"/>
      <c r="V664" s="206"/>
      <c r="W664" s="206"/>
      <c r="X664" s="206"/>
      <c r="Y664" s="206"/>
      <c r="Z664" s="206"/>
    </row>
    <row r="665" customFormat="false" ht="15" hidden="false" customHeight="false" outlineLevel="0" collapsed="false">
      <c r="A665" s="198" t="s">
        <v>1040</v>
      </c>
      <c r="B665" s="199" t="s">
        <v>1706</v>
      </c>
      <c r="C665" s="198" t="s">
        <v>1707</v>
      </c>
      <c r="D665" s="199" t="s">
        <v>152</v>
      </c>
      <c r="E665" s="200" t="n">
        <v>10.2</v>
      </c>
      <c r="F665" s="280" t="n">
        <v>7.94</v>
      </c>
      <c r="G665" s="280" t="n">
        <v>80.98</v>
      </c>
      <c r="H665" s="206"/>
      <c r="I665" s="206"/>
      <c r="J665" s="206"/>
      <c r="K665" s="206"/>
      <c r="L665" s="206"/>
      <c r="M665" s="206"/>
      <c r="N665" s="206"/>
      <c r="O665" s="206"/>
      <c r="P665" s="206"/>
      <c r="Q665" s="206"/>
      <c r="R665" s="206"/>
      <c r="S665" s="206"/>
      <c r="T665" s="206"/>
      <c r="U665" s="206"/>
      <c r="V665" s="206"/>
      <c r="W665" s="206"/>
      <c r="X665" s="206"/>
      <c r="Y665" s="206"/>
      <c r="Z665" s="206"/>
    </row>
    <row r="666" customFormat="false" ht="15" hidden="false" customHeight="false" outlineLevel="0" collapsed="false">
      <c r="A666" s="193"/>
      <c r="B666" s="194"/>
      <c r="C666" s="193"/>
      <c r="D666" s="193"/>
      <c r="E666" s="195"/>
      <c r="F666" s="193"/>
      <c r="G666" s="193"/>
      <c r="H666" s="206"/>
      <c r="I666" s="206"/>
      <c r="J666" s="206"/>
      <c r="K666" s="206"/>
      <c r="L666" s="206"/>
      <c r="M666" s="206"/>
      <c r="N666" s="206"/>
      <c r="O666" s="206"/>
      <c r="P666" s="206"/>
      <c r="Q666" s="206"/>
      <c r="R666" s="206"/>
      <c r="S666" s="206"/>
      <c r="T666" s="206"/>
      <c r="U666" s="206"/>
      <c r="V666" s="206"/>
      <c r="W666" s="206"/>
      <c r="X666" s="206"/>
      <c r="Y666" s="206"/>
      <c r="Z666" s="206"/>
    </row>
    <row r="667" customFormat="false" ht="15" hidden="false" customHeight="false" outlineLevel="0" collapsed="false">
      <c r="A667" s="183" t="s">
        <v>1718</v>
      </c>
      <c r="B667" s="184" t="s">
        <v>1028</v>
      </c>
      <c r="C667" s="183" t="s">
        <v>1029</v>
      </c>
      <c r="D667" s="184" t="s">
        <v>1030</v>
      </c>
      <c r="E667" s="185" t="s">
        <v>1031</v>
      </c>
      <c r="F667" s="209" t="s">
        <v>1032</v>
      </c>
      <c r="G667" s="209" t="s">
        <v>1033</v>
      </c>
      <c r="H667" s="206"/>
      <c r="I667" s="206"/>
      <c r="J667" s="206"/>
      <c r="K667" s="206"/>
      <c r="L667" s="206"/>
      <c r="M667" s="206"/>
      <c r="N667" s="206"/>
      <c r="O667" s="206"/>
      <c r="P667" s="206"/>
      <c r="Q667" s="206"/>
      <c r="R667" s="206"/>
      <c r="S667" s="206"/>
      <c r="T667" s="206"/>
      <c r="U667" s="206"/>
      <c r="V667" s="206"/>
      <c r="W667" s="206"/>
      <c r="X667" s="206"/>
      <c r="Y667" s="206"/>
      <c r="Z667" s="206"/>
    </row>
    <row r="668" customFormat="false" ht="15" hidden="false" customHeight="false" outlineLevel="0" collapsed="false">
      <c r="A668" s="189" t="s">
        <v>1034</v>
      </c>
      <c r="B668" s="190" t="s">
        <v>1719</v>
      </c>
      <c r="C668" s="189" t="s">
        <v>1720</v>
      </c>
      <c r="D668" s="190" t="s">
        <v>1239</v>
      </c>
      <c r="E668" s="191" t="n">
        <v>1</v>
      </c>
      <c r="F668" s="279" t="n">
        <f aca="false">G668</f>
        <v>3983.336667</v>
      </c>
      <c r="G668" s="279" t="n">
        <f aca="false">SUM(G669:G674)</f>
        <v>3983.336667</v>
      </c>
      <c r="H668" s="206"/>
      <c r="I668" s="206"/>
      <c r="J668" s="206"/>
      <c r="K668" s="206"/>
      <c r="L668" s="206"/>
      <c r="M668" s="206"/>
      <c r="N668" s="206"/>
      <c r="O668" s="206"/>
      <c r="P668" s="206"/>
      <c r="Q668" s="206"/>
      <c r="R668" s="206"/>
      <c r="S668" s="206"/>
      <c r="T668" s="206"/>
      <c r="U668" s="206"/>
      <c r="V668" s="206"/>
      <c r="W668" s="206"/>
      <c r="X668" s="206"/>
      <c r="Y668" s="206"/>
      <c r="Z668" s="206"/>
    </row>
    <row r="669" customFormat="false" ht="15" hidden="false" customHeight="false" outlineLevel="0" collapsed="false">
      <c r="A669" s="198" t="s">
        <v>1040</v>
      </c>
      <c r="B669" s="199" t="s">
        <v>1272</v>
      </c>
      <c r="C669" s="198" t="s">
        <v>1273</v>
      </c>
      <c r="D669" s="199" t="s">
        <v>25</v>
      </c>
      <c r="E669" s="200" t="n">
        <v>1.3</v>
      </c>
      <c r="F669" s="280" t="n">
        <v>20.61</v>
      </c>
      <c r="G669" s="280" t="n">
        <v>26.79</v>
      </c>
      <c r="H669" s="206"/>
      <c r="I669" s="206"/>
      <c r="J669" s="206"/>
      <c r="K669" s="206"/>
      <c r="L669" s="206"/>
      <c r="M669" s="206"/>
      <c r="N669" s="206"/>
      <c r="O669" s="206"/>
      <c r="P669" s="206"/>
      <c r="Q669" s="206"/>
      <c r="R669" s="206"/>
      <c r="S669" s="206"/>
      <c r="T669" s="206"/>
      <c r="U669" s="206"/>
      <c r="V669" s="206"/>
      <c r="W669" s="206"/>
      <c r="X669" s="206"/>
      <c r="Y669" s="206"/>
      <c r="Z669" s="206"/>
    </row>
    <row r="670" customFormat="false" ht="15" hidden="false" customHeight="false" outlineLevel="0" collapsed="false">
      <c r="A670" s="198" t="s">
        <v>1040</v>
      </c>
      <c r="B670" s="199" t="s">
        <v>1274</v>
      </c>
      <c r="C670" s="198" t="s">
        <v>1249</v>
      </c>
      <c r="D670" s="199" t="s">
        <v>25</v>
      </c>
      <c r="E670" s="200" t="n">
        <v>0.65</v>
      </c>
      <c r="F670" s="280" t="n">
        <v>15.05</v>
      </c>
      <c r="G670" s="280" t="n">
        <v>9.78</v>
      </c>
      <c r="H670" s="206"/>
      <c r="I670" s="206"/>
      <c r="J670" s="206"/>
      <c r="K670" s="206"/>
      <c r="L670" s="206"/>
      <c r="M670" s="206"/>
      <c r="N670" s="206"/>
      <c r="O670" s="206"/>
      <c r="P670" s="206"/>
      <c r="Q670" s="206"/>
      <c r="R670" s="206"/>
      <c r="S670" s="206"/>
      <c r="T670" s="206"/>
      <c r="U670" s="206"/>
      <c r="V670" s="206"/>
      <c r="W670" s="206"/>
      <c r="X670" s="206"/>
      <c r="Y670" s="206"/>
      <c r="Z670" s="206"/>
    </row>
    <row r="671" customFormat="false" ht="15" hidden="false" customHeight="false" outlineLevel="0" collapsed="false">
      <c r="A671" s="202" t="s">
        <v>1043</v>
      </c>
      <c r="B671" s="203" t="s">
        <v>1474</v>
      </c>
      <c r="C671" s="202" t="s">
        <v>1475</v>
      </c>
      <c r="D671" s="203" t="s">
        <v>1476</v>
      </c>
      <c r="E671" s="204" t="n">
        <v>3.23</v>
      </c>
      <c r="F671" s="208" t="n">
        <v>24.17</v>
      </c>
      <c r="G671" s="208" t="n">
        <v>78.06</v>
      </c>
      <c r="H671" s="206"/>
      <c r="I671" s="206"/>
      <c r="J671" s="206"/>
      <c r="K671" s="206"/>
      <c r="L671" s="206"/>
      <c r="M671" s="206"/>
      <c r="N671" s="206"/>
      <c r="O671" s="206"/>
      <c r="P671" s="206"/>
      <c r="Q671" s="206"/>
      <c r="R671" s="206"/>
      <c r="S671" s="206"/>
      <c r="T671" s="206"/>
      <c r="U671" s="206"/>
      <c r="V671" s="206"/>
      <c r="W671" s="206"/>
      <c r="X671" s="206"/>
      <c r="Y671" s="206"/>
      <c r="Z671" s="206"/>
    </row>
    <row r="672" customFormat="false" ht="15" hidden="false" customHeight="false" outlineLevel="0" collapsed="false">
      <c r="A672" s="202" t="s">
        <v>1043</v>
      </c>
      <c r="B672" s="203" t="s">
        <v>1683</v>
      </c>
      <c r="C672" s="202" t="s">
        <v>1684</v>
      </c>
      <c r="D672" s="203" t="s">
        <v>7</v>
      </c>
      <c r="E672" s="204" t="n">
        <v>17.6</v>
      </c>
      <c r="F672" s="208" t="n">
        <v>0.49</v>
      </c>
      <c r="G672" s="208" t="n">
        <v>8.62</v>
      </c>
      <c r="H672" s="206"/>
      <c r="I672" s="206"/>
      <c r="J672" s="206"/>
      <c r="K672" s="206"/>
      <c r="L672" s="206"/>
      <c r="M672" s="206"/>
      <c r="N672" s="206"/>
      <c r="O672" s="206"/>
      <c r="P672" s="206"/>
      <c r="Q672" s="206"/>
      <c r="R672" s="206"/>
      <c r="S672" s="206"/>
      <c r="T672" s="206"/>
      <c r="U672" s="206"/>
      <c r="V672" s="206"/>
      <c r="W672" s="206"/>
      <c r="X672" s="206"/>
      <c r="Y672" s="206"/>
      <c r="Z672" s="206"/>
    </row>
    <row r="673" customFormat="false" ht="15" hidden="false" customHeight="false" outlineLevel="0" collapsed="false">
      <c r="A673" s="202" t="s">
        <v>1043</v>
      </c>
      <c r="B673" s="203" t="s">
        <v>1721</v>
      </c>
      <c r="C673" s="202" t="s">
        <v>1722</v>
      </c>
      <c r="D673" s="203" t="s">
        <v>1239</v>
      </c>
      <c r="E673" s="204" t="n">
        <v>1</v>
      </c>
      <c r="F673" s="208" t="n">
        <f aca="false">'Pesquisa de Mercado'!E22</f>
        <v>3828.166667</v>
      </c>
      <c r="G673" s="208" t="n">
        <f aca="false">E673*F673</f>
        <v>3828.166667</v>
      </c>
      <c r="H673" s="206"/>
      <c r="I673" s="206"/>
      <c r="J673" s="206"/>
      <c r="K673" s="206"/>
      <c r="L673" s="206"/>
      <c r="M673" s="206"/>
      <c r="N673" s="206"/>
      <c r="O673" s="206"/>
      <c r="P673" s="206"/>
      <c r="Q673" s="206"/>
      <c r="R673" s="206"/>
      <c r="S673" s="206"/>
      <c r="T673" s="206"/>
      <c r="U673" s="206"/>
      <c r="V673" s="206"/>
      <c r="W673" s="206"/>
      <c r="X673" s="206"/>
      <c r="Y673" s="206"/>
      <c r="Z673" s="206"/>
    </row>
    <row r="674" customFormat="false" ht="15" hidden="false" customHeight="false" outlineLevel="0" collapsed="false">
      <c r="A674" s="202" t="s">
        <v>1043</v>
      </c>
      <c r="B674" s="203" t="s">
        <v>1723</v>
      </c>
      <c r="C674" s="202" t="s">
        <v>1724</v>
      </c>
      <c r="D674" s="203" t="s">
        <v>7</v>
      </c>
      <c r="E674" s="204" t="n">
        <v>2</v>
      </c>
      <c r="F674" s="208" t="n">
        <v>15.96</v>
      </c>
      <c r="G674" s="208" t="n">
        <v>31.92</v>
      </c>
      <c r="H674" s="206"/>
      <c r="I674" s="206"/>
      <c r="J674" s="206"/>
      <c r="K674" s="206"/>
      <c r="L674" s="206"/>
      <c r="M674" s="206"/>
      <c r="N674" s="206"/>
      <c r="O674" s="206"/>
      <c r="P674" s="206"/>
      <c r="Q674" s="206"/>
      <c r="R674" s="206"/>
      <c r="S674" s="206"/>
      <c r="T674" s="206"/>
      <c r="U674" s="206"/>
      <c r="V674" s="206"/>
      <c r="W674" s="206"/>
      <c r="X674" s="206"/>
      <c r="Y674" s="206"/>
      <c r="Z674" s="206"/>
    </row>
    <row r="675" customFormat="false" ht="15" hidden="false" customHeight="false" outlineLevel="0" collapsed="false">
      <c r="A675" s="193"/>
      <c r="B675" s="194"/>
      <c r="C675" s="193"/>
      <c r="D675" s="193"/>
      <c r="E675" s="195"/>
      <c r="F675" s="193"/>
      <c r="G675" s="193"/>
      <c r="H675" s="206"/>
      <c r="I675" s="206"/>
      <c r="J675" s="206"/>
      <c r="K675" s="206"/>
      <c r="L675" s="206"/>
      <c r="M675" s="206"/>
      <c r="N675" s="206"/>
      <c r="O675" s="206"/>
      <c r="P675" s="206"/>
      <c r="Q675" s="206"/>
      <c r="R675" s="206"/>
      <c r="S675" s="206"/>
      <c r="T675" s="206"/>
      <c r="U675" s="206"/>
      <c r="V675" s="206"/>
      <c r="W675" s="206"/>
      <c r="X675" s="206"/>
      <c r="Y675" s="206"/>
      <c r="Z675" s="206"/>
    </row>
    <row r="676" customFormat="false" ht="15" hidden="false" customHeight="false" outlineLevel="0" collapsed="false">
      <c r="A676" s="183" t="s">
        <v>1725</v>
      </c>
      <c r="B676" s="184" t="s">
        <v>1028</v>
      </c>
      <c r="C676" s="183" t="s">
        <v>1029</v>
      </c>
      <c r="D676" s="184" t="s">
        <v>1030</v>
      </c>
      <c r="E676" s="185" t="s">
        <v>1031</v>
      </c>
      <c r="F676" s="209" t="s">
        <v>1032</v>
      </c>
      <c r="G676" s="209" t="s">
        <v>1033</v>
      </c>
      <c r="H676" s="206"/>
      <c r="I676" s="206"/>
      <c r="J676" s="206"/>
      <c r="K676" s="206"/>
      <c r="L676" s="206"/>
      <c r="M676" s="206"/>
      <c r="N676" s="206"/>
      <c r="O676" s="206"/>
      <c r="P676" s="206"/>
      <c r="Q676" s="206"/>
      <c r="R676" s="206"/>
      <c r="S676" s="206"/>
      <c r="T676" s="206"/>
      <c r="U676" s="206"/>
      <c r="V676" s="206"/>
      <c r="W676" s="206"/>
      <c r="X676" s="206"/>
      <c r="Y676" s="206"/>
      <c r="Z676" s="206"/>
    </row>
    <row r="677" customFormat="false" ht="15" hidden="false" customHeight="false" outlineLevel="0" collapsed="false">
      <c r="A677" s="189" t="s">
        <v>1034</v>
      </c>
      <c r="B677" s="190" t="s">
        <v>1726</v>
      </c>
      <c r="C677" s="189" t="s">
        <v>1727</v>
      </c>
      <c r="D677" s="190" t="s">
        <v>1676</v>
      </c>
      <c r="E677" s="191" t="n">
        <v>1</v>
      </c>
      <c r="F677" s="279" t="n">
        <v>521.82</v>
      </c>
      <c r="G677" s="279" t="n">
        <v>521.82</v>
      </c>
      <c r="H677" s="206"/>
      <c r="I677" s="206"/>
      <c r="J677" s="206"/>
      <c r="K677" s="206"/>
      <c r="L677" s="206"/>
      <c r="M677" s="206"/>
      <c r="N677" s="206"/>
      <c r="O677" s="206"/>
      <c r="P677" s="206"/>
      <c r="Q677" s="206"/>
      <c r="R677" s="206"/>
      <c r="S677" s="206"/>
      <c r="T677" s="206"/>
      <c r="U677" s="206"/>
      <c r="V677" s="206"/>
      <c r="W677" s="206"/>
      <c r="X677" s="206"/>
      <c r="Y677" s="206"/>
      <c r="Z677" s="206"/>
    </row>
    <row r="678" customFormat="false" ht="15" hidden="false" customHeight="false" outlineLevel="0" collapsed="false">
      <c r="A678" s="198" t="s">
        <v>1040</v>
      </c>
      <c r="B678" s="199" t="s">
        <v>1272</v>
      </c>
      <c r="C678" s="198" t="s">
        <v>1273</v>
      </c>
      <c r="D678" s="199" t="s">
        <v>25</v>
      </c>
      <c r="E678" s="200" t="n">
        <v>0.28</v>
      </c>
      <c r="F678" s="280" t="n">
        <v>20.61</v>
      </c>
      <c r="G678" s="280" t="n">
        <v>5.77</v>
      </c>
      <c r="H678" s="206"/>
      <c r="I678" s="206"/>
      <c r="J678" s="206"/>
      <c r="K678" s="206"/>
      <c r="L678" s="206"/>
      <c r="M678" s="206"/>
      <c r="N678" s="206"/>
      <c r="O678" s="206"/>
      <c r="P678" s="206"/>
      <c r="Q678" s="206"/>
      <c r="R678" s="206"/>
      <c r="S678" s="206"/>
      <c r="T678" s="206"/>
      <c r="U678" s="206"/>
      <c r="V678" s="206"/>
      <c r="W678" s="206"/>
      <c r="X678" s="206"/>
      <c r="Y678" s="206"/>
      <c r="Z678" s="206"/>
    </row>
    <row r="679" customFormat="false" ht="15" hidden="false" customHeight="false" outlineLevel="0" collapsed="false">
      <c r="A679" s="198" t="s">
        <v>1040</v>
      </c>
      <c r="B679" s="199" t="s">
        <v>1274</v>
      </c>
      <c r="C679" s="198" t="s">
        <v>1249</v>
      </c>
      <c r="D679" s="199" t="s">
        <v>25</v>
      </c>
      <c r="E679" s="200" t="n">
        <v>0.14</v>
      </c>
      <c r="F679" s="280" t="n">
        <v>15.05</v>
      </c>
      <c r="G679" s="280" t="n">
        <v>2.1</v>
      </c>
      <c r="H679" s="206"/>
      <c r="I679" s="206"/>
      <c r="J679" s="206"/>
      <c r="K679" s="206"/>
      <c r="L679" s="206"/>
      <c r="M679" s="206"/>
      <c r="N679" s="206"/>
      <c r="O679" s="206"/>
      <c r="P679" s="206"/>
      <c r="Q679" s="206"/>
      <c r="R679" s="206"/>
      <c r="S679" s="206"/>
      <c r="T679" s="206"/>
      <c r="U679" s="206"/>
      <c r="V679" s="206"/>
      <c r="W679" s="206"/>
      <c r="X679" s="206"/>
      <c r="Y679" s="206"/>
      <c r="Z679" s="206"/>
    </row>
    <row r="680" customFormat="false" ht="15" hidden="false" customHeight="false" outlineLevel="0" collapsed="false">
      <c r="A680" s="202" t="s">
        <v>1043</v>
      </c>
      <c r="B680" s="203" t="s">
        <v>1474</v>
      </c>
      <c r="C680" s="202" t="s">
        <v>1475</v>
      </c>
      <c r="D680" s="203" t="s">
        <v>1476</v>
      </c>
      <c r="E680" s="204" t="n">
        <v>0.06</v>
      </c>
      <c r="F680" s="208" t="n">
        <v>24.17</v>
      </c>
      <c r="G680" s="208" t="n">
        <v>1.45</v>
      </c>
      <c r="H680" s="206"/>
      <c r="I680" s="206"/>
      <c r="J680" s="206"/>
      <c r="K680" s="206"/>
      <c r="L680" s="206"/>
      <c r="M680" s="206"/>
      <c r="N680" s="206"/>
      <c r="O680" s="206"/>
      <c r="P680" s="206"/>
      <c r="Q680" s="206"/>
      <c r="R680" s="206"/>
      <c r="S680" s="206"/>
      <c r="T680" s="206"/>
      <c r="U680" s="206"/>
      <c r="V680" s="206"/>
      <c r="W680" s="206"/>
      <c r="X680" s="206"/>
      <c r="Y680" s="206"/>
      <c r="Z680" s="206"/>
    </row>
    <row r="681" customFormat="false" ht="15" hidden="false" customHeight="false" outlineLevel="0" collapsed="false">
      <c r="A681" s="202" t="s">
        <v>1043</v>
      </c>
      <c r="B681" s="203" t="s">
        <v>1712</v>
      </c>
      <c r="C681" s="202" t="s">
        <v>1713</v>
      </c>
      <c r="D681" s="203" t="s">
        <v>1100</v>
      </c>
      <c r="E681" s="204" t="n">
        <v>0.5</v>
      </c>
      <c r="F681" s="208" t="n">
        <v>431.69</v>
      </c>
      <c r="G681" s="208" t="n">
        <v>215.84</v>
      </c>
      <c r="H681" s="206"/>
      <c r="I681" s="206"/>
      <c r="J681" s="206"/>
      <c r="K681" s="206"/>
      <c r="L681" s="206"/>
      <c r="M681" s="206"/>
      <c r="N681" s="206"/>
      <c r="O681" s="206"/>
      <c r="P681" s="206"/>
      <c r="Q681" s="206"/>
      <c r="R681" s="206"/>
      <c r="S681" s="206"/>
      <c r="T681" s="206"/>
      <c r="U681" s="206"/>
      <c r="V681" s="206"/>
      <c r="W681" s="206"/>
      <c r="X681" s="206"/>
      <c r="Y681" s="206"/>
      <c r="Z681" s="206"/>
    </row>
    <row r="682" customFormat="false" ht="15" hidden="false" customHeight="false" outlineLevel="0" collapsed="false">
      <c r="A682" s="202" t="s">
        <v>1043</v>
      </c>
      <c r="B682" s="203" t="s">
        <v>1683</v>
      </c>
      <c r="C682" s="202" t="s">
        <v>1684</v>
      </c>
      <c r="D682" s="203" t="s">
        <v>7</v>
      </c>
      <c r="E682" s="204" t="n">
        <v>4.72</v>
      </c>
      <c r="F682" s="208" t="n">
        <v>0.49</v>
      </c>
      <c r="G682" s="208" t="n">
        <v>2.31</v>
      </c>
      <c r="H682" s="206"/>
      <c r="I682" s="206"/>
      <c r="J682" s="206"/>
      <c r="K682" s="206"/>
      <c r="L682" s="206"/>
      <c r="M682" s="206"/>
      <c r="N682" s="206"/>
      <c r="O682" s="206"/>
      <c r="P682" s="206"/>
      <c r="Q682" s="206"/>
      <c r="R682" s="206"/>
      <c r="S682" s="206"/>
      <c r="T682" s="206"/>
      <c r="U682" s="206"/>
      <c r="V682" s="206"/>
      <c r="W682" s="206"/>
      <c r="X682" s="206"/>
      <c r="Y682" s="206"/>
      <c r="Z682" s="206"/>
    </row>
    <row r="683" customFormat="false" ht="15" hidden="false" customHeight="false" outlineLevel="0" collapsed="false">
      <c r="A683" s="202" t="s">
        <v>1043</v>
      </c>
      <c r="B683" s="203" t="s">
        <v>1685</v>
      </c>
      <c r="C683" s="202" t="s">
        <v>1686</v>
      </c>
      <c r="D683" s="203" t="s">
        <v>152</v>
      </c>
      <c r="E683" s="204" t="n">
        <v>2.2</v>
      </c>
      <c r="F683" s="208" t="n">
        <v>17.59</v>
      </c>
      <c r="G683" s="208" t="n">
        <v>38.69</v>
      </c>
      <c r="H683" s="206"/>
      <c r="I683" s="206"/>
      <c r="J683" s="206"/>
      <c r="K683" s="206"/>
      <c r="L683" s="206"/>
      <c r="M683" s="206"/>
      <c r="N683" s="206"/>
      <c r="O683" s="206"/>
      <c r="P683" s="206"/>
      <c r="Q683" s="206"/>
      <c r="R683" s="206"/>
      <c r="S683" s="206"/>
      <c r="T683" s="206"/>
      <c r="U683" s="206"/>
      <c r="V683" s="206"/>
      <c r="W683" s="206"/>
      <c r="X683" s="206"/>
      <c r="Y683" s="206"/>
      <c r="Z683" s="206"/>
    </row>
    <row r="684" customFormat="false" ht="15" hidden="false" customHeight="false" outlineLevel="0" collapsed="false">
      <c r="A684" s="202" t="s">
        <v>1043</v>
      </c>
      <c r="B684" s="203" t="s">
        <v>1687</v>
      </c>
      <c r="C684" s="202" t="s">
        <v>1688</v>
      </c>
      <c r="D684" s="203" t="s">
        <v>7</v>
      </c>
      <c r="E684" s="204" t="n">
        <v>0.3</v>
      </c>
      <c r="F684" s="208" t="n">
        <v>852.21</v>
      </c>
      <c r="G684" s="208" t="n">
        <v>255.66</v>
      </c>
      <c r="H684" s="206"/>
      <c r="I684" s="206"/>
      <c r="J684" s="206"/>
      <c r="K684" s="206"/>
      <c r="L684" s="206"/>
      <c r="M684" s="206"/>
      <c r="N684" s="206"/>
      <c r="O684" s="206"/>
      <c r="P684" s="206"/>
      <c r="Q684" s="206"/>
      <c r="R684" s="206"/>
      <c r="S684" s="206"/>
      <c r="T684" s="206"/>
      <c r="U684" s="206"/>
      <c r="V684" s="206"/>
      <c r="W684" s="206"/>
      <c r="X684" s="206"/>
      <c r="Y684" s="206"/>
      <c r="Z684" s="206"/>
    </row>
    <row r="685" customFormat="false" ht="15" hidden="false" customHeight="false" outlineLevel="0" collapsed="false">
      <c r="A685" s="193"/>
      <c r="B685" s="194"/>
      <c r="C685" s="193"/>
      <c r="D685" s="193"/>
      <c r="E685" s="195"/>
      <c r="F685" s="193"/>
      <c r="G685" s="193"/>
      <c r="H685" s="206"/>
      <c r="I685" s="206"/>
      <c r="J685" s="206"/>
      <c r="K685" s="206"/>
      <c r="L685" s="206"/>
      <c r="M685" s="206"/>
      <c r="N685" s="206"/>
      <c r="O685" s="206"/>
      <c r="P685" s="206"/>
      <c r="Q685" s="206"/>
      <c r="R685" s="206"/>
      <c r="S685" s="206"/>
      <c r="T685" s="206"/>
      <c r="U685" s="206"/>
      <c r="V685" s="206"/>
      <c r="W685" s="206"/>
      <c r="X685" s="206"/>
      <c r="Y685" s="206"/>
      <c r="Z685" s="206"/>
    </row>
    <row r="686" customFormat="false" ht="15" hidden="false" customHeight="false" outlineLevel="0" collapsed="false">
      <c r="A686" s="183" t="s">
        <v>1728</v>
      </c>
      <c r="B686" s="184" t="s">
        <v>1028</v>
      </c>
      <c r="C686" s="183" t="s">
        <v>1029</v>
      </c>
      <c r="D686" s="184" t="s">
        <v>1030</v>
      </c>
      <c r="E686" s="185" t="s">
        <v>1031</v>
      </c>
      <c r="F686" s="209" t="s">
        <v>1032</v>
      </c>
      <c r="G686" s="209" t="s">
        <v>1033</v>
      </c>
      <c r="H686" s="206"/>
      <c r="I686" s="206"/>
      <c r="J686" s="206"/>
      <c r="K686" s="206"/>
      <c r="L686" s="206"/>
      <c r="M686" s="206"/>
      <c r="N686" s="206"/>
      <c r="O686" s="206"/>
      <c r="P686" s="206"/>
      <c r="Q686" s="206"/>
      <c r="R686" s="206"/>
      <c r="S686" s="206"/>
      <c r="T686" s="206"/>
      <c r="U686" s="206"/>
      <c r="V686" s="206"/>
      <c r="W686" s="206"/>
      <c r="X686" s="206"/>
      <c r="Y686" s="206"/>
      <c r="Z686" s="206"/>
    </row>
    <row r="687" customFormat="false" ht="15" hidden="false" customHeight="false" outlineLevel="0" collapsed="false">
      <c r="A687" s="189" t="s">
        <v>1034</v>
      </c>
      <c r="B687" s="190" t="s">
        <v>1729</v>
      </c>
      <c r="C687" s="189" t="s">
        <v>261</v>
      </c>
      <c r="D687" s="190" t="s">
        <v>1676</v>
      </c>
      <c r="E687" s="191" t="n">
        <v>1</v>
      </c>
      <c r="F687" s="279" t="n">
        <v>412.18</v>
      </c>
      <c r="G687" s="279" t="n">
        <v>412.18</v>
      </c>
      <c r="H687" s="206"/>
      <c r="I687" s="206"/>
      <c r="J687" s="206"/>
      <c r="K687" s="206"/>
      <c r="L687" s="206"/>
      <c r="M687" s="206"/>
      <c r="N687" s="206"/>
      <c r="O687" s="206"/>
      <c r="P687" s="206"/>
      <c r="Q687" s="206"/>
      <c r="R687" s="206"/>
      <c r="S687" s="206"/>
      <c r="T687" s="206"/>
      <c r="U687" s="206"/>
      <c r="V687" s="206"/>
      <c r="W687" s="206"/>
      <c r="X687" s="206"/>
      <c r="Y687" s="206"/>
      <c r="Z687" s="206"/>
    </row>
    <row r="688" customFormat="false" ht="15" hidden="false" customHeight="false" outlineLevel="0" collapsed="false">
      <c r="A688" s="198" t="s">
        <v>1040</v>
      </c>
      <c r="B688" s="199" t="s">
        <v>1279</v>
      </c>
      <c r="C688" s="198" t="s">
        <v>1273</v>
      </c>
      <c r="D688" s="199" t="s">
        <v>1192</v>
      </c>
      <c r="E688" s="200" t="n">
        <v>1</v>
      </c>
      <c r="F688" s="280" t="n">
        <v>20.48</v>
      </c>
      <c r="G688" s="280" t="n">
        <v>20.48</v>
      </c>
      <c r="H688" s="206"/>
      <c r="I688" s="206"/>
      <c r="J688" s="206"/>
      <c r="K688" s="206"/>
      <c r="L688" s="206"/>
      <c r="M688" s="206"/>
      <c r="N688" s="206"/>
      <c r="O688" s="206"/>
      <c r="P688" s="206"/>
      <c r="Q688" s="206"/>
      <c r="R688" s="206"/>
      <c r="S688" s="206"/>
      <c r="T688" s="206"/>
      <c r="U688" s="206"/>
      <c r="V688" s="206"/>
      <c r="W688" s="206"/>
      <c r="X688" s="206"/>
      <c r="Y688" s="206"/>
      <c r="Z688" s="206"/>
    </row>
    <row r="689" customFormat="false" ht="15" hidden="false" customHeight="false" outlineLevel="0" collapsed="false">
      <c r="A689" s="198" t="s">
        <v>1040</v>
      </c>
      <c r="B689" s="199" t="s">
        <v>1248</v>
      </c>
      <c r="C689" s="198" t="s">
        <v>1249</v>
      </c>
      <c r="D689" s="199" t="s">
        <v>1192</v>
      </c>
      <c r="E689" s="200" t="n">
        <v>1.5</v>
      </c>
      <c r="F689" s="280" t="n">
        <v>14.92</v>
      </c>
      <c r="G689" s="280" t="n">
        <v>22.38</v>
      </c>
      <c r="H689" s="206"/>
      <c r="I689" s="206"/>
      <c r="J689" s="206"/>
      <c r="K689" s="206"/>
      <c r="L689" s="206"/>
      <c r="M689" s="206"/>
      <c r="N689" s="206"/>
      <c r="O689" s="206"/>
      <c r="P689" s="206"/>
      <c r="Q689" s="206"/>
      <c r="R689" s="206"/>
      <c r="S689" s="206"/>
      <c r="T689" s="206"/>
      <c r="U689" s="206"/>
      <c r="V689" s="206"/>
      <c r="W689" s="206"/>
      <c r="X689" s="206"/>
      <c r="Y689" s="206"/>
      <c r="Z689" s="206"/>
    </row>
    <row r="690" customFormat="false" ht="15" hidden="false" customHeight="false" outlineLevel="0" collapsed="false">
      <c r="A690" s="202" t="s">
        <v>1043</v>
      </c>
      <c r="B690" s="203" t="s">
        <v>1639</v>
      </c>
      <c r="C690" s="202" t="s">
        <v>1640</v>
      </c>
      <c r="D690" s="203" t="s">
        <v>1147</v>
      </c>
      <c r="E690" s="204" t="n">
        <v>0.01</v>
      </c>
      <c r="F690" s="208" t="n">
        <v>91.25</v>
      </c>
      <c r="G690" s="208" t="n">
        <v>0.91</v>
      </c>
      <c r="H690" s="206"/>
      <c r="I690" s="206"/>
      <c r="J690" s="206"/>
      <c r="K690" s="206"/>
      <c r="L690" s="206"/>
      <c r="M690" s="206"/>
      <c r="N690" s="206"/>
      <c r="O690" s="206"/>
      <c r="P690" s="206"/>
      <c r="Q690" s="206"/>
      <c r="R690" s="206"/>
      <c r="S690" s="206"/>
      <c r="T690" s="206"/>
      <c r="U690" s="206"/>
      <c r="V690" s="206"/>
      <c r="W690" s="206"/>
      <c r="X690" s="206"/>
      <c r="Y690" s="206"/>
      <c r="Z690" s="206"/>
    </row>
    <row r="691" customFormat="false" ht="15" hidden="false" customHeight="false" outlineLevel="0" collapsed="false">
      <c r="A691" s="202" t="s">
        <v>1043</v>
      </c>
      <c r="B691" s="203" t="s">
        <v>1641</v>
      </c>
      <c r="C691" s="202" t="s">
        <v>1642</v>
      </c>
      <c r="D691" s="203" t="s">
        <v>1260</v>
      </c>
      <c r="E691" s="204" t="n">
        <v>1.94</v>
      </c>
      <c r="F691" s="208" t="n">
        <v>0.57</v>
      </c>
      <c r="G691" s="208" t="n">
        <v>1.1</v>
      </c>
      <c r="H691" s="206"/>
      <c r="I691" s="206"/>
      <c r="J691" s="206"/>
      <c r="K691" s="206"/>
      <c r="L691" s="206"/>
      <c r="M691" s="206"/>
      <c r="N691" s="206"/>
      <c r="O691" s="206"/>
      <c r="P691" s="206"/>
      <c r="Q691" s="206"/>
      <c r="R691" s="206"/>
      <c r="S691" s="206"/>
      <c r="T691" s="206"/>
      <c r="U691" s="206"/>
      <c r="V691" s="206"/>
      <c r="W691" s="206"/>
      <c r="X691" s="206"/>
      <c r="Y691" s="206"/>
      <c r="Z691" s="206"/>
    </row>
    <row r="692" customFormat="false" ht="15" hidden="false" customHeight="false" outlineLevel="0" collapsed="false">
      <c r="A692" s="202" t="s">
        <v>1043</v>
      </c>
      <c r="B692" s="203" t="s">
        <v>1730</v>
      </c>
      <c r="C692" s="202" t="s">
        <v>1731</v>
      </c>
      <c r="D692" s="203" t="s">
        <v>1100</v>
      </c>
      <c r="E692" s="204" t="n">
        <v>0.6</v>
      </c>
      <c r="F692" s="208" t="n">
        <v>353.99</v>
      </c>
      <c r="G692" s="208" t="n">
        <v>212.39</v>
      </c>
      <c r="H692" s="206"/>
      <c r="I692" s="206"/>
      <c r="J692" s="206"/>
      <c r="K692" s="206"/>
      <c r="L692" s="206"/>
      <c r="M692" s="206"/>
      <c r="N692" s="206"/>
      <c r="O692" s="206"/>
      <c r="P692" s="206"/>
      <c r="Q692" s="206"/>
      <c r="R692" s="206"/>
      <c r="S692" s="206"/>
      <c r="T692" s="206"/>
      <c r="U692" s="206"/>
      <c r="V692" s="206"/>
      <c r="W692" s="206"/>
      <c r="X692" s="206"/>
      <c r="Y692" s="206"/>
      <c r="Z692" s="206"/>
    </row>
    <row r="693" customFormat="false" ht="15" hidden="false" customHeight="false" outlineLevel="0" collapsed="false">
      <c r="A693" s="202" t="s">
        <v>1043</v>
      </c>
      <c r="B693" s="203" t="s">
        <v>1732</v>
      </c>
      <c r="C693" s="202" t="s">
        <v>1733</v>
      </c>
      <c r="D693" s="203" t="s">
        <v>1100</v>
      </c>
      <c r="E693" s="204" t="n">
        <v>0.4</v>
      </c>
      <c r="F693" s="208" t="n">
        <v>387.32</v>
      </c>
      <c r="G693" s="208" t="n">
        <v>154.92</v>
      </c>
      <c r="H693" s="206"/>
      <c r="I693" s="206"/>
      <c r="J693" s="206"/>
      <c r="K693" s="206"/>
      <c r="L693" s="206"/>
      <c r="M693" s="206"/>
      <c r="N693" s="206"/>
      <c r="O693" s="206"/>
      <c r="P693" s="206"/>
      <c r="Q693" s="206"/>
      <c r="R693" s="206"/>
      <c r="S693" s="206"/>
      <c r="T693" s="206"/>
      <c r="U693" s="206"/>
      <c r="V693" s="206"/>
      <c r="W693" s="206"/>
      <c r="X693" s="206"/>
      <c r="Y693" s="206"/>
      <c r="Z693" s="206"/>
    </row>
    <row r="694" customFormat="false" ht="15" hidden="false" customHeight="false" outlineLevel="0" collapsed="false">
      <c r="A694" s="193"/>
      <c r="B694" s="194"/>
      <c r="C694" s="193"/>
      <c r="D694" s="193"/>
      <c r="E694" s="195"/>
      <c r="F694" s="193"/>
      <c r="G694" s="193"/>
      <c r="H694" s="206"/>
      <c r="I694" s="206"/>
      <c r="J694" s="206"/>
      <c r="K694" s="206"/>
      <c r="L694" s="206"/>
      <c r="M694" s="206"/>
      <c r="N694" s="206"/>
      <c r="O694" s="206"/>
      <c r="P694" s="206"/>
      <c r="Q694" s="206"/>
      <c r="R694" s="206"/>
      <c r="S694" s="206"/>
      <c r="T694" s="206"/>
      <c r="U694" s="206"/>
      <c r="V694" s="206"/>
      <c r="W694" s="206"/>
      <c r="X694" s="206"/>
      <c r="Y694" s="206"/>
      <c r="Z694" s="206"/>
    </row>
    <row r="695" customFormat="false" ht="15" hidden="false" customHeight="false" outlineLevel="0" collapsed="false">
      <c r="A695" s="183" t="s">
        <v>1734</v>
      </c>
      <c r="B695" s="184" t="s">
        <v>1028</v>
      </c>
      <c r="C695" s="183" t="s">
        <v>1029</v>
      </c>
      <c r="D695" s="184" t="s">
        <v>1030</v>
      </c>
      <c r="E695" s="185" t="s">
        <v>1031</v>
      </c>
      <c r="F695" s="209" t="s">
        <v>1032</v>
      </c>
      <c r="G695" s="209" t="s">
        <v>1033</v>
      </c>
      <c r="H695" s="206"/>
      <c r="I695" s="206"/>
      <c r="J695" s="206"/>
      <c r="K695" s="206"/>
      <c r="L695" s="206"/>
      <c r="M695" s="206"/>
      <c r="N695" s="206"/>
      <c r="O695" s="206"/>
      <c r="P695" s="206"/>
      <c r="Q695" s="206"/>
      <c r="R695" s="206"/>
      <c r="S695" s="206"/>
      <c r="T695" s="206"/>
      <c r="U695" s="206"/>
      <c r="V695" s="206"/>
      <c r="W695" s="206"/>
      <c r="X695" s="206"/>
      <c r="Y695" s="206"/>
      <c r="Z695" s="206"/>
    </row>
    <row r="696" customFormat="false" ht="15" hidden="false" customHeight="false" outlineLevel="0" collapsed="false">
      <c r="A696" s="189" t="s">
        <v>1034</v>
      </c>
      <c r="B696" s="190" t="s">
        <v>263</v>
      </c>
      <c r="C696" s="189" t="s">
        <v>1735</v>
      </c>
      <c r="D696" s="190" t="s">
        <v>1100</v>
      </c>
      <c r="E696" s="191" t="n">
        <v>1</v>
      </c>
      <c r="F696" s="279" t="n">
        <v>413.58</v>
      </c>
      <c r="G696" s="279" t="n">
        <v>413.58</v>
      </c>
      <c r="H696" s="206"/>
      <c r="I696" s="206"/>
      <c r="J696" s="206"/>
      <c r="K696" s="206"/>
      <c r="L696" s="206"/>
      <c r="M696" s="206"/>
      <c r="N696" s="206"/>
      <c r="O696" s="206"/>
      <c r="P696" s="206"/>
      <c r="Q696" s="206"/>
      <c r="R696" s="206"/>
      <c r="S696" s="206"/>
      <c r="T696" s="206"/>
      <c r="U696" s="206"/>
      <c r="V696" s="206"/>
      <c r="W696" s="206"/>
      <c r="X696" s="206"/>
      <c r="Y696" s="206"/>
      <c r="Z696" s="206"/>
    </row>
    <row r="697" customFormat="false" ht="15" hidden="false" customHeight="false" outlineLevel="0" collapsed="false">
      <c r="A697" s="198" t="s">
        <v>1040</v>
      </c>
      <c r="B697" s="199" t="s">
        <v>1279</v>
      </c>
      <c r="C697" s="198" t="s">
        <v>1273</v>
      </c>
      <c r="D697" s="199" t="s">
        <v>1192</v>
      </c>
      <c r="E697" s="200" t="n">
        <v>1</v>
      </c>
      <c r="F697" s="280" t="n">
        <v>20.48</v>
      </c>
      <c r="G697" s="280" t="n">
        <v>20.48</v>
      </c>
      <c r="H697" s="206"/>
      <c r="I697" s="206"/>
      <c r="J697" s="206"/>
      <c r="K697" s="206"/>
      <c r="L697" s="206"/>
      <c r="M697" s="206"/>
      <c r="N697" s="206"/>
      <c r="O697" s="206"/>
      <c r="P697" s="206"/>
      <c r="Q697" s="206"/>
      <c r="R697" s="206"/>
      <c r="S697" s="206"/>
      <c r="T697" s="206"/>
      <c r="U697" s="206"/>
      <c r="V697" s="206"/>
      <c r="W697" s="206"/>
      <c r="X697" s="206"/>
      <c r="Y697" s="206"/>
      <c r="Z697" s="206"/>
    </row>
    <row r="698" customFormat="false" ht="15" hidden="false" customHeight="false" outlineLevel="0" collapsed="false">
      <c r="A698" s="198" t="s">
        <v>1040</v>
      </c>
      <c r="B698" s="199" t="s">
        <v>1248</v>
      </c>
      <c r="C698" s="198" t="s">
        <v>1249</v>
      </c>
      <c r="D698" s="199" t="s">
        <v>1192</v>
      </c>
      <c r="E698" s="200" t="n">
        <v>1.5</v>
      </c>
      <c r="F698" s="280" t="n">
        <v>14.92</v>
      </c>
      <c r="G698" s="280" t="n">
        <v>22.38</v>
      </c>
      <c r="H698" s="206"/>
      <c r="I698" s="206"/>
      <c r="J698" s="206"/>
      <c r="K698" s="206"/>
      <c r="L698" s="206"/>
      <c r="M698" s="206"/>
      <c r="N698" s="206"/>
      <c r="O698" s="206"/>
      <c r="P698" s="206"/>
      <c r="Q698" s="206"/>
      <c r="R698" s="206"/>
      <c r="S698" s="206"/>
      <c r="T698" s="206"/>
      <c r="U698" s="206"/>
      <c r="V698" s="206"/>
      <c r="W698" s="206"/>
      <c r="X698" s="206"/>
      <c r="Y698" s="206"/>
      <c r="Z698" s="206"/>
    </row>
    <row r="699" customFormat="false" ht="15" hidden="false" customHeight="false" outlineLevel="0" collapsed="false">
      <c r="A699" s="202" t="s">
        <v>1043</v>
      </c>
      <c r="B699" s="203" t="s">
        <v>1639</v>
      </c>
      <c r="C699" s="202" t="s">
        <v>1640</v>
      </c>
      <c r="D699" s="203" t="s">
        <v>1147</v>
      </c>
      <c r="E699" s="204" t="n">
        <v>0.005</v>
      </c>
      <c r="F699" s="208" t="n">
        <v>91.25</v>
      </c>
      <c r="G699" s="208" t="n">
        <v>0.45</v>
      </c>
      <c r="H699" s="206"/>
      <c r="I699" s="206"/>
      <c r="J699" s="206"/>
      <c r="K699" s="206"/>
      <c r="L699" s="206"/>
      <c r="M699" s="206"/>
      <c r="N699" s="206"/>
      <c r="O699" s="206"/>
      <c r="P699" s="206"/>
      <c r="Q699" s="206"/>
      <c r="R699" s="206"/>
      <c r="S699" s="206"/>
      <c r="T699" s="206"/>
      <c r="U699" s="206"/>
      <c r="V699" s="206"/>
      <c r="W699" s="206"/>
      <c r="X699" s="206"/>
      <c r="Y699" s="206"/>
      <c r="Z699" s="206"/>
    </row>
    <row r="700" customFormat="false" ht="15" hidden="false" customHeight="false" outlineLevel="0" collapsed="false">
      <c r="A700" s="202" t="s">
        <v>1043</v>
      </c>
      <c r="B700" s="203" t="s">
        <v>1641</v>
      </c>
      <c r="C700" s="202" t="s">
        <v>1642</v>
      </c>
      <c r="D700" s="203" t="s">
        <v>1260</v>
      </c>
      <c r="E700" s="204" t="n">
        <v>1.94</v>
      </c>
      <c r="F700" s="208" t="n">
        <v>0.57</v>
      </c>
      <c r="G700" s="208" t="n">
        <v>1.1</v>
      </c>
      <c r="H700" s="206"/>
      <c r="I700" s="206"/>
      <c r="J700" s="206"/>
      <c r="K700" s="206"/>
      <c r="L700" s="206"/>
      <c r="M700" s="206"/>
      <c r="N700" s="206"/>
      <c r="O700" s="206"/>
      <c r="P700" s="206"/>
      <c r="Q700" s="206"/>
      <c r="R700" s="206"/>
      <c r="S700" s="206"/>
      <c r="T700" s="206"/>
      <c r="U700" s="206"/>
      <c r="V700" s="206"/>
      <c r="W700" s="206"/>
      <c r="X700" s="206"/>
      <c r="Y700" s="206"/>
      <c r="Z700" s="206"/>
    </row>
    <row r="701" customFormat="false" ht="15" hidden="false" customHeight="false" outlineLevel="0" collapsed="false">
      <c r="A701" s="202" t="s">
        <v>1043</v>
      </c>
      <c r="B701" s="203" t="s">
        <v>1736</v>
      </c>
      <c r="C701" s="202" t="s">
        <v>1737</v>
      </c>
      <c r="D701" s="203" t="s">
        <v>1100</v>
      </c>
      <c r="E701" s="204" t="n">
        <v>1</v>
      </c>
      <c r="F701" s="208" t="n">
        <v>369.17</v>
      </c>
      <c r="G701" s="208" t="n">
        <v>369.17</v>
      </c>
      <c r="H701" s="206"/>
      <c r="I701" s="206"/>
      <c r="J701" s="206"/>
      <c r="K701" s="206"/>
      <c r="L701" s="206"/>
      <c r="M701" s="206"/>
      <c r="N701" s="206"/>
      <c r="O701" s="206"/>
      <c r="P701" s="206"/>
      <c r="Q701" s="206"/>
      <c r="R701" s="206"/>
      <c r="S701" s="206"/>
      <c r="T701" s="206"/>
      <c r="U701" s="206"/>
      <c r="V701" s="206"/>
      <c r="W701" s="206"/>
      <c r="X701" s="206"/>
      <c r="Y701" s="206"/>
      <c r="Z701" s="206"/>
    </row>
    <row r="702" customFormat="false" ht="15" hidden="false" customHeight="false" outlineLevel="0" collapsed="false">
      <c r="A702" s="193"/>
      <c r="B702" s="194"/>
      <c r="C702" s="193"/>
      <c r="D702" s="193"/>
      <c r="E702" s="195"/>
      <c r="F702" s="193"/>
      <c r="G702" s="193"/>
      <c r="H702" s="206"/>
      <c r="I702" s="206"/>
      <c r="J702" s="206"/>
      <c r="K702" s="206"/>
      <c r="L702" s="206"/>
      <c r="M702" s="206"/>
      <c r="N702" s="206"/>
      <c r="O702" s="206"/>
      <c r="P702" s="206"/>
      <c r="Q702" s="206"/>
      <c r="R702" s="206"/>
      <c r="S702" s="206"/>
      <c r="T702" s="206"/>
      <c r="U702" s="206"/>
      <c r="V702" s="206"/>
      <c r="W702" s="206"/>
      <c r="X702" s="206"/>
      <c r="Y702" s="206"/>
      <c r="Z702" s="206"/>
    </row>
    <row r="703" customFormat="false" ht="15" hidden="false" customHeight="false" outlineLevel="0" collapsed="false">
      <c r="A703" s="183" t="s">
        <v>1738</v>
      </c>
      <c r="B703" s="184" t="s">
        <v>1028</v>
      </c>
      <c r="C703" s="183" t="s">
        <v>1029</v>
      </c>
      <c r="D703" s="184" t="s">
        <v>1030</v>
      </c>
      <c r="E703" s="185" t="s">
        <v>1031</v>
      </c>
      <c r="F703" s="209" t="s">
        <v>1032</v>
      </c>
      <c r="G703" s="209" t="s">
        <v>1033</v>
      </c>
      <c r="H703" s="206"/>
      <c r="I703" s="206"/>
      <c r="J703" s="206"/>
      <c r="K703" s="206"/>
      <c r="L703" s="206"/>
      <c r="M703" s="206"/>
      <c r="N703" s="206"/>
      <c r="O703" s="206"/>
      <c r="P703" s="206"/>
      <c r="Q703" s="206"/>
      <c r="R703" s="206"/>
      <c r="S703" s="206"/>
      <c r="T703" s="206"/>
      <c r="U703" s="206"/>
      <c r="V703" s="206"/>
      <c r="W703" s="206"/>
      <c r="X703" s="206"/>
      <c r="Y703" s="206"/>
      <c r="Z703" s="206"/>
    </row>
    <row r="704" customFormat="false" ht="15" hidden="false" customHeight="false" outlineLevel="0" collapsed="false">
      <c r="A704" s="189" t="s">
        <v>1034</v>
      </c>
      <c r="B704" s="190" t="s">
        <v>266</v>
      </c>
      <c r="C704" s="189" t="s">
        <v>267</v>
      </c>
      <c r="D704" s="190" t="s">
        <v>1100</v>
      </c>
      <c r="E704" s="191" t="n">
        <v>1</v>
      </c>
      <c r="F704" s="279" t="n">
        <v>141.03</v>
      </c>
      <c r="G704" s="279" t="n">
        <v>141.03</v>
      </c>
      <c r="H704" s="206"/>
      <c r="I704" s="206"/>
      <c r="J704" s="206"/>
      <c r="K704" s="206"/>
      <c r="L704" s="206"/>
      <c r="M704" s="206"/>
      <c r="N704" s="206"/>
      <c r="O704" s="206"/>
      <c r="P704" s="206"/>
      <c r="Q704" s="206"/>
      <c r="R704" s="206"/>
      <c r="S704" s="206"/>
      <c r="T704" s="206"/>
      <c r="U704" s="206"/>
      <c r="V704" s="206"/>
      <c r="W704" s="206"/>
      <c r="X704" s="206"/>
      <c r="Y704" s="206"/>
      <c r="Z704" s="206"/>
    </row>
    <row r="705" customFormat="false" ht="15" hidden="false" customHeight="false" outlineLevel="0" collapsed="false">
      <c r="A705" s="198" t="s">
        <v>1040</v>
      </c>
      <c r="B705" s="199" t="s">
        <v>1649</v>
      </c>
      <c r="C705" s="198" t="s">
        <v>1650</v>
      </c>
      <c r="D705" s="199" t="s">
        <v>1100</v>
      </c>
      <c r="E705" s="200" t="n">
        <v>1</v>
      </c>
      <c r="F705" s="280" t="n">
        <v>4.34</v>
      </c>
      <c r="G705" s="280" t="n">
        <v>4.34</v>
      </c>
      <c r="H705" s="206"/>
      <c r="I705" s="206"/>
      <c r="J705" s="206"/>
      <c r="K705" s="206"/>
      <c r="L705" s="206"/>
      <c r="M705" s="206"/>
      <c r="N705" s="206"/>
      <c r="O705" s="206"/>
      <c r="P705" s="206"/>
      <c r="Q705" s="206"/>
      <c r="R705" s="206"/>
      <c r="S705" s="206"/>
      <c r="T705" s="206"/>
      <c r="U705" s="206"/>
      <c r="V705" s="206"/>
      <c r="W705" s="206"/>
      <c r="X705" s="206"/>
      <c r="Y705" s="206"/>
      <c r="Z705" s="206"/>
    </row>
    <row r="706" customFormat="false" ht="15" hidden="false" customHeight="false" outlineLevel="0" collapsed="false">
      <c r="A706" s="198" t="s">
        <v>1040</v>
      </c>
      <c r="B706" s="199" t="s">
        <v>1279</v>
      </c>
      <c r="C706" s="198" t="s">
        <v>1273</v>
      </c>
      <c r="D706" s="199" t="s">
        <v>1192</v>
      </c>
      <c r="E706" s="200" t="n">
        <v>1.2</v>
      </c>
      <c r="F706" s="280" t="n">
        <v>20.48</v>
      </c>
      <c r="G706" s="280" t="n">
        <v>24.57</v>
      </c>
      <c r="H706" s="206"/>
      <c r="I706" s="206"/>
      <c r="J706" s="206"/>
      <c r="K706" s="206"/>
      <c r="L706" s="206"/>
      <c r="M706" s="206"/>
      <c r="N706" s="206"/>
      <c r="O706" s="206"/>
      <c r="P706" s="206"/>
      <c r="Q706" s="206"/>
      <c r="R706" s="206"/>
      <c r="S706" s="206"/>
      <c r="T706" s="206"/>
      <c r="U706" s="206"/>
      <c r="V706" s="206"/>
      <c r="W706" s="206"/>
      <c r="X706" s="206"/>
      <c r="Y706" s="206"/>
      <c r="Z706" s="206"/>
    </row>
    <row r="707" customFormat="false" ht="15" hidden="false" customHeight="false" outlineLevel="0" collapsed="false">
      <c r="A707" s="198" t="s">
        <v>1040</v>
      </c>
      <c r="B707" s="199" t="s">
        <v>1248</v>
      </c>
      <c r="C707" s="198" t="s">
        <v>1249</v>
      </c>
      <c r="D707" s="199" t="s">
        <v>1192</v>
      </c>
      <c r="E707" s="200" t="n">
        <v>1</v>
      </c>
      <c r="F707" s="280" t="n">
        <v>14.92</v>
      </c>
      <c r="G707" s="280" t="n">
        <v>14.92</v>
      </c>
      <c r="H707" s="206"/>
      <c r="I707" s="206"/>
      <c r="J707" s="206"/>
      <c r="K707" s="206"/>
      <c r="L707" s="206"/>
      <c r="M707" s="206"/>
      <c r="N707" s="206"/>
      <c r="O707" s="206"/>
      <c r="P707" s="206"/>
      <c r="Q707" s="206"/>
      <c r="R707" s="206"/>
      <c r="S707" s="206"/>
      <c r="T707" s="206"/>
      <c r="U707" s="206"/>
      <c r="V707" s="206"/>
      <c r="W707" s="206"/>
      <c r="X707" s="206"/>
      <c r="Y707" s="206"/>
      <c r="Z707" s="206"/>
    </row>
    <row r="708" customFormat="false" ht="15" hidden="false" customHeight="false" outlineLevel="0" collapsed="false">
      <c r="A708" s="202" t="s">
        <v>1043</v>
      </c>
      <c r="B708" s="203" t="s">
        <v>1651</v>
      </c>
      <c r="C708" s="202" t="s">
        <v>1652</v>
      </c>
      <c r="D708" s="203" t="s">
        <v>1260</v>
      </c>
      <c r="E708" s="204" t="n">
        <v>5</v>
      </c>
      <c r="F708" s="208" t="n">
        <v>1.66</v>
      </c>
      <c r="G708" s="208" t="n">
        <v>8.3</v>
      </c>
      <c r="H708" s="206"/>
      <c r="I708" s="206"/>
      <c r="J708" s="206"/>
      <c r="K708" s="206"/>
      <c r="L708" s="206"/>
      <c r="M708" s="206"/>
      <c r="N708" s="206"/>
      <c r="O708" s="206"/>
      <c r="P708" s="206"/>
      <c r="Q708" s="206"/>
      <c r="R708" s="206"/>
      <c r="S708" s="206"/>
      <c r="T708" s="206"/>
      <c r="U708" s="206"/>
      <c r="V708" s="206"/>
      <c r="W708" s="206"/>
      <c r="X708" s="206"/>
      <c r="Y708" s="206"/>
      <c r="Z708" s="206"/>
    </row>
    <row r="709" customFormat="false" ht="15" hidden="false" customHeight="false" outlineLevel="0" collapsed="false">
      <c r="A709" s="202" t="s">
        <v>1043</v>
      </c>
      <c r="B709" s="203" t="s">
        <v>1653</v>
      </c>
      <c r="C709" s="202" t="s">
        <v>1654</v>
      </c>
      <c r="D709" s="203" t="s">
        <v>1100</v>
      </c>
      <c r="E709" s="204" t="n">
        <v>1.05</v>
      </c>
      <c r="F709" s="208" t="n">
        <v>84.67</v>
      </c>
      <c r="G709" s="208" t="n">
        <v>88.9</v>
      </c>
      <c r="H709" s="206"/>
      <c r="I709" s="206"/>
      <c r="J709" s="206"/>
      <c r="K709" s="206"/>
      <c r="L709" s="206"/>
      <c r="M709" s="206"/>
      <c r="N709" s="206"/>
      <c r="O709" s="206"/>
      <c r="P709" s="206"/>
      <c r="Q709" s="206"/>
      <c r="R709" s="206"/>
      <c r="S709" s="206"/>
      <c r="T709" s="206"/>
      <c r="U709" s="206"/>
      <c r="V709" s="206"/>
      <c r="W709" s="206"/>
      <c r="X709" s="206"/>
      <c r="Y709" s="206"/>
      <c r="Z709" s="206"/>
    </row>
    <row r="710" customFormat="false" ht="15" hidden="false" customHeight="false" outlineLevel="0" collapsed="false">
      <c r="A710" s="193"/>
      <c r="B710" s="194"/>
      <c r="C710" s="193"/>
      <c r="D710" s="193"/>
      <c r="E710" s="195"/>
      <c r="F710" s="193"/>
      <c r="G710" s="193"/>
      <c r="H710" s="206"/>
      <c r="I710" s="206"/>
      <c r="J710" s="206"/>
      <c r="K710" s="206"/>
      <c r="L710" s="206"/>
      <c r="M710" s="206"/>
      <c r="N710" s="206"/>
      <c r="O710" s="206"/>
      <c r="P710" s="206"/>
      <c r="Q710" s="206"/>
      <c r="R710" s="206"/>
      <c r="S710" s="206"/>
      <c r="T710" s="206"/>
      <c r="U710" s="206"/>
      <c r="V710" s="206"/>
      <c r="W710" s="206"/>
      <c r="X710" s="206"/>
      <c r="Y710" s="206"/>
      <c r="Z710" s="206"/>
    </row>
    <row r="711" customFormat="false" ht="15" hidden="false" customHeight="false" outlineLevel="0" collapsed="false">
      <c r="A711" s="183" t="s">
        <v>1739</v>
      </c>
      <c r="B711" s="184" t="s">
        <v>1028</v>
      </c>
      <c r="C711" s="183" t="s">
        <v>1029</v>
      </c>
      <c r="D711" s="184" t="s">
        <v>1030</v>
      </c>
      <c r="E711" s="185" t="s">
        <v>1031</v>
      </c>
      <c r="F711" s="209" t="s">
        <v>1032</v>
      </c>
      <c r="G711" s="209" t="s">
        <v>1033</v>
      </c>
      <c r="H711" s="206"/>
      <c r="I711" s="206"/>
      <c r="J711" s="206"/>
      <c r="K711" s="206"/>
      <c r="L711" s="206"/>
      <c r="M711" s="206"/>
      <c r="N711" s="206"/>
      <c r="O711" s="206"/>
      <c r="P711" s="206"/>
      <c r="Q711" s="206"/>
      <c r="R711" s="206"/>
      <c r="S711" s="206"/>
      <c r="T711" s="206"/>
      <c r="U711" s="206"/>
      <c r="V711" s="206"/>
      <c r="W711" s="206"/>
      <c r="X711" s="206"/>
      <c r="Y711" s="206"/>
      <c r="Z711" s="206"/>
    </row>
    <row r="712" customFormat="false" ht="15" hidden="false" customHeight="false" outlineLevel="0" collapsed="false">
      <c r="A712" s="189" t="s">
        <v>1034</v>
      </c>
      <c r="B712" s="190" t="s">
        <v>1740</v>
      </c>
      <c r="C712" s="189" t="s">
        <v>270</v>
      </c>
      <c r="D712" s="190" t="s">
        <v>1676</v>
      </c>
      <c r="E712" s="191" t="n">
        <v>1</v>
      </c>
      <c r="F712" s="279" t="n">
        <v>120.51</v>
      </c>
      <c r="G712" s="279" t="n">
        <v>120.51</v>
      </c>
      <c r="H712" s="206"/>
      <c r="I712" s="206"/>
      <c r="J712" s="206"/>
      <c r="K712" s="206"/>
      <c r="L712" s="206"/>
      <c r="M712" s="206"/>
      <c r="N712" s="206"/>
      <c r="O712" s="206"/>
      <c r="P712" s="206"/>
      <c r="Q712" s="206"/>
      <c r="R712" s="206"/>
      <c r="S712" s="206"/>
      <c r="T712" s="206"/>
      <c r="U712" s="206"/>
      <c r="V712" s="206"/>
      <c r="W712" s="206"/>
      <c r="X712" s="206"/>
      <c r="Y712" s="206"/>
      <c r="Z712" s="206"/>
    </row>
    <row r="713" customFormat="false" ht="15" hidden="false" customHeight="false" outlineLevel="0" collapsed="false">
      <c r="A713" s="198" t="s">
        <v>1040</v>
      </c>
      <c r="B713" s="199" t="s">
        <v>1274</v>
      </c>
      <c r="C713" s="198" t="s">
        <v>1249</v>
      </c>
      <c r="D713" s="199" t="s">
        <v>25</v>
      </c>
      <c r="E713" s="200" t="n">
        <v>0.8</v>
      </c>
      <c r="F713" s="280" t="n">
        <v>15.05</v>
      </c>
      <c r="G713" s="280" t="n">
        <v>12.04</v>
      </c>
      <c r="H713" s="206"/>
      <c r="I713" s="206"/>
      <c r="J713" s="206"/>
      <c r="K713" s="206"/>
      <c r="L713" s="206"/>
      <c r="M713" s="206"/>
      <c r="N713" s="206"/>
      <c r="O713" s="206"/>
      <c r="P713" s="206"/>
      <c r="Q713" s="206"/>
      <c r="R713" s="206"/>
      <c r="S713" s="206"/>
      <c r="T713" s="206"/>
      <c r="U713" s="206"/>
      <c r="V713" s="206"/>
      <c r="W713" s="206"/>
      <c r="X713" s="206"/>
      <c r="Y713" s="206"/>
      <c r="Z713" s="206"/>
    </row>
    <row r="714" customFormat="false" ht="15" hidden="false" customHeight="false" outlineLevel="0" collapsed="false">
      <c r="A714" s="198" t="s">
        <v>1040</v>
      </c>
      <c r="B714" s="199" t="s">
        <v>1697</v>
      </c>
      <c r="C714" s="198" t="s">
        <v>1692</v>
      </c>
      <c r="D714" s="199" t="s">
        <v>25</v>
      </c>
      <c r="E714" s="200" t="n">
        <v>0.8</v>
      </c>
      <c r="F714" s="280" t="n">
        <v>18.52</v>
      </c>
      <c r="G714" s="280" t="n">
        <v>14.81</v>
      </c>
      <c r="H714" s="206"/>
      <c r="I714" s="206"/>
      <c r="J714" s="206"/>
      <c r="K714" s="206"/>
      <c r="L714" s="206"/>
      <c r="M714" s="206"/>
      <c r="N714" s="206"/>
      <c r="O714" s="206"/>
      <c r="P714" s="206"/>
      <c r="Q714" s="206"/>
      <c r="R714" s="206"/>
      <c r="S714" s="206"/>
      <c r="T714" s="206"/>
      <c r="U714" s="206"/>
      <c r="V714" s="206"/>
      <c r="W714" s="206"/>
      <c r="X714" s="206"/>
      <c r="Y714" s="206"/>
      <c r="Z714" s="206"/>
    </row>
    <row r="715" customFormat="false" ht="15" hidden="false" customHeight="false" outlineLevel="0" collapsed="false">
      <c r="A715" s="202" t="s">
        <v>1043</v>
      </c>
      <c r="B715" s="203" t="s">
        <v>1741</v>
      </c>
      <c r="C715" s="202" t="s">
        <v>1742</v>
      </c>
      <c r="D715" s="203" t="s">
        <v>7</v>
      </c>
      <c r="E715" s="204" t="n">
        <v>2.2</v>
      </c>
      <c r="F715" s="208" t="n">
        <v>0.16</v>
      </c>
      <c r="G715" s="208" t="n">
        <v>0.35</v>
      </c>
      <c r="H715" s="206"/>
      <c r="I715" s="206"/>
      <c r="J715" s="206"/>
      <c r="K715" s="206"/>
      <c r="L715" s="206"/>
      <c r="M715" s="206"/>
      <c r="N715" s="206"/>
      <c r="O715" s="206"/>
      <c r="P715" s="206"/>
      <c r="Q715" s="206"/>
      <c r="R715" s="206"/>
      <c r="S715" s="206"/>
      <c r="T715" s="206"/>
      <c r="U715" s="206"/>
      <c r="V715" s="206"/>
      <c r="W715" s="206"/>
      <c r="X715" s="206"/>
      <c r="Y715" s="206"/>
      <c r="Z715" s="206"/>
    </row>
    <row r="716" customFormat="false" ht="15" hidden="false" customHeight="false" outlineLevel="0" collapsed="false">
      <c r="A716" s="202" t="s">
        <v>1043</v>
      </c>
      <c r="B716" s="203" t="s">
        <v>1743</v>
      </c>
      <c r="C716" s="202" t="s">
        <v>1744</v>
      </c>
      <c r="D716" s="203" t="s">
        <v>65</v>
      </c>
      <c r="E716" s="204" t="n">
        <v>1.64</v>
      </c>
      <c r="F716" s="208" t="n">
        <v>55.1</v>
      </c>
      <c r="G716" s="208" t="n">
        <v>90.36</v>
      </c>
      <c r="H716" s="206"/>
      <c r="I716" s="206"/>
      <c r="J716" s="206"/>
      <c r="K716" s="206"/>
      <c r="L716" s="206"/>
      <c r="M716" s="206"/>
      <c r="N716" s="206"/>
      <c r="O716" s="206"/>
      <c r="P716" s="206"/>
      <c r="Q716" s="206"/>
      <c r="R716" s="206"/>
      <c r="S716" s="206"/>
      <c r="T716" s="206"/>
      <c r="U716" s="206"/>
      <c r="V716" s="206"/>
      <c r="W716" s="206"/>
      <c r="X716" s="206"/>
      <c r="Y716" s="206"/>
      <c r="Z716" s="206"/>
    </row>
    <row r="717" customFormat="false" ht="15" hidden="false" customHeight="false" outlineLevel="0" collapsed="false">
      <c r="A717" s="202" t="s">
        <v>1043</v>
      </c>
      <c r="B717" s="203" t="s">
        <v>1745</v>
      </c>
      <c r="C717" s="202" t="s">
        <v>1746</v>
      </c>
      <c r="D717" s="203" t="s">
        <v>1100</v>
      </c>
      <c r="E717" s="204" t="n">
        <v>1</v>
      </c>
      <c r="F717" s="208" t="n">
        <v>2.95</v>
      </c>
      <c r="G717" s="208" t="n">
        <v>2.95</v>
      </c>
      <c r="H717" s="206"/>
      <c r="I717" s="206"/>
      <c r="J717" s="206"/>
      <c r="K717" s="206"/>
      <c r="L717" s="206"/>
      <c r="M717" s="206"/>
      <c r="N717" s="206"/>
      <c r="O717" s="206"/>
      <c r="P717" s="206"/>
      <c r="Q717" s="206"/>
      <c r="R717" s="206"/>
      <c r="S717" s="206"/>
      <c r="T717" s="206"/>
      <c r="U717" s="206"/>
      <c r="V717" s="206"/>
      <c r="W717" s="206"/>
      <c r="X717" s="206"/>
      <c r="Y717" s="206"/>
      <c r="Z717" s="206"/>
    </row>
    <row r="718" customFormat="false" ht="15" hidden="false" customHeight="false" outlineLevel="0" collapsed="false">
      <c r="A718" s="193"/>
      <c r="B718" s="194"/>
      <c r="C718" s="193"/>
      <c r="D718" s="193"/>
      <c r="E718" s="195"/>
      <c r="F718" s="193"/>
      <c r="G718" s="193"/>
      <c r="H718" s="206"/>
      <c r="I718" s="206"/>
      <c r="J718" s="206"/>
      <c r="K718" s="206"/>
      <c r="L718" s="206"/>
      <c r="M718" s="206"/>
      <c r="N718" s="206"/>
      <c r="O718" s="206"/>
      <c r="P718" s="206"/>
      <c r="Q718" s="206"/>
      <c r="R718" s="206"/>
      <c r="S718" s="206"/>
      <c r="T718" s="206"/>
      <c r="U718" s="206"/>
      <c r="V718" s="206"/>
      <c r="W718" s="206"/>
      <c r="X718" s="206"/>
      <c r="Y718" s="206"/>
      <c r="Z718" s="206"/>
    </row>
    <row r="719" customFormat="false" ht="15" hidden="false" customHeight="false" outlineLevel="0" collapsed="false">
      <c r="A719" s="183" t="s">
        <v>1747</v>
      </c>
      <c r="B719" s="184" t="s">
        <v>1028</v>
      </c>
      <c r="C719" s="183" t="s">
        <v>1029</v>
      </c>
      <c r="D719" s="184" t="s">
        <v>1030</v>
      </c>
      <c r="E719" s="185" t="s">
        <v>1031</v>
      </c>
      <c r="F719" s="209" t="s">
        <v>1032</v>
      </c>
      <c r="G719" s="209" t="s">
        <v>1033</v>
      </c>
      <c r="H719" s="206"/>
      <c r="I719" s="206"/>
      <c r="J719" s="206"/>
      <c r="K719" s="206"/>
      <c r="L719" s="206"/>
      <c r="M719" s="206"/>
      <c r="N719" s="206"/>
      <c r="O719" s="206"/>
      <c r="P719" s="206"/>
      <c r="Q719" s="206"/>
      <c r="R719" s="206"/>
      <c r="S719" s="206"/>
      <c r="T719" s="206"/>
      <c r="U719" s="206"/>
      <c r="V719" s="206"/>
      <c r="W719" s="206"/>
      <c r="X719" s="206"/>
      <c r="Y719" s="206"/>
      <c r="Z719" s="206"/>
    </row>
    <row r="720" customFormat="false" ht="15" hidden="false" customHeight="false" outlineLevel="0" collapsed="false">
      <c r="A720" s="189" t="s">
        <v>1034</v>
      </c>
      <c r="B720" s="190" t="s">
        <v>1748</v>
      </c>
      <c r="C720" s="189" t="s">
        <v>1749</v>
      </c>
      <c r="D720" s="190" t="s">
        <v>1676</v>
      </c>
      <c r="E720" s="191" t="n">
        <v>1</v>
      </c>
      <c r="F720" s="279" t="n">
        <v>432.19</v>
      </c>
      <c r="G720" s="279" t="n">
        <v>432.19</v>
      </c>
      <c r="H720" s="206"/>
      <c r="I720" s="206"/>
      <c r="J720" s="206"/>
      <c r="K720" s="206"/>
      <c r="L720" s="206"/>
      <c r="M720" s="206"/>
      <c r="N720" s="206"/>
      <c r="O720" s="206"/>
      <c r="P720" s="206"/>
      <c r="Q720" s="206"/>
      <c r="R720" s="206"/>
      <c r="S720" s="206"/>
      <c r="T720" s="206"/>
      <c r="U720" s="206"/>
      <c r="V720" s="206"/>
      <c r="W720" s="206"/>
      <c r="X720" s="206"/>
      <c r="Y720" s="206"/>
      <c r="Z720" s="206"/>
    </row>
    <row r="721" customFormat="false" ht="15" hidden="false" customHeight="false" outlineLevel="0" collapsed="false">
      <c r="A721" s="198" t="s">
        <v>1040</v>
      </c>
      <c r="B721" s="199" t="s">
        <v>1279</v>
      </c>
      <c r="C721" s="198" t="s">
        <v>1273</v>
      </c>
      <c r="D721" s="199" t="s">
        <v>1192</v>
      </c>
      <c r="E721" s="200" t="n">
        <v>1</v>
      </c>
      <c r="F721" s="280" t="n">
        <v>20.48</v>
      </c>
      <c r="G721" s="280" t="n">
        <v>20.48</v>
      </c>
      <c r="H721" s="206"/>
      <c r="I721" s="206"/>
      <c r="J721" s="206"/>
      <c r="K721" s="206"/>
      <c r="L721" s="206"/>
      <c r="M721" s="206"/>
      <c r="N721" s="206"/>
      <c r="O721" s="206"/>
      <c r="P721" s="206"/>
      <c r="Q721" s="206"/>
      <c r="R721" s="206"/>
      <c r="S721" s="206"/>
      <c r="T721" s="206"/>
      <c r="U721" s="206"/>
      <c r="V721" s="206"/>
      <c r="W721" s="206"/>
      <c r="X721" s="206"/>
      <c r="Y721" s="206"/>
      <c r="Z721" s="206"/>
    </row>
    <row r="722" customFormat="false" ht="15" hidden="false" customHeight="false" outlineLevel="0" collapsed="false">
      <c r="A722" s="198" t="s">
        <v>1040</v>
      </c>
      <c r="B722" s="199" t="s">
        <v>1248</v>
      </c>
      <c r="C722" s="198" t="s">
        <v>1249</v>
      </c>
      <c r="D722" s="199" t="s">
        <v>1192</v>
      </c>
      <c r="E722" s="200" t="n">
        <v>1.5</v>
      </c>
      <c r="F722" s="280" t="n">
        <v>14.92</v>
      </c>
      <c r="G722" s="280" t="n">
        <v>22.38</v>
      </c>
      <c r="H722" s="206"/>
      <c r="I722" s="206"/>
      <c r="J722" s="206"/>
      <c r="K722" s="206"/>
      <c r="L722" s="206"/>
      <c r="M722" s="206"/>
      <c r="N722" s="206"/>
      <c r="O722" s="206"/>
      <c r="P722" s="206"/>
      <c r="Q722" s="206"/>
      <c r="R722" s="206"/>
      <c r="S722" s="206"/>
      <c r="T722" s="206"/>
      <c r="U722" s="206"/>
      <c r="V722" s="206"/>
      <c r="W722" s="206"/>
      <c r="X722" s="206"/>
      <c r="Y722" s="206"/>
      <c r="Z722" s="206"/>
    </row>
    <row r="723" customFormat="false" ht="15" hidden="false" customHeight="false" outlineLevel="0" collapsed="false">
      <c r="A723" s="202" t="s">
        <v>1043</v>
      </c>
      <c r="B723" s="203" t="s">
        <v>1639</v>
      </c>
      <c r="C723" s="202" t="s">
        <v>1640</v>
      </c>
      <c r="D723" s="203" t="s">
        <v>1147</v>
      </c>
      <c r="E723" s="204" t="n">
        <v>0.01</v>
      </c>
      <c r="F723" s="208" t="n">
        <v>91.25</v>
      </c>
      <c r="G723" s="208" t="n">
        <v>0.91</v>
      </c>
      <c r="H723" s="206"/>
      <c r="I723" s="206"/>
      <c r="J723" s="206"/>
      <c r="K723" s="206"/>
      <c r="L723" s="206"/>
      <c r="M723" s="206"/>
      <c r="N723" s="206"/>
      <c r="O723" s="206"/>
      <c r="P723" s="206"/>
      <c r="Q723" s="206"/>
      <c r="R723" s="206"/>
      <c r="S723" s="206"/>
      <c r="T723" s="206"/>
      <c r="U723" s="206"/>
      <c r="V723" s="206"/>
      <c r="W723" s="206"/>
      <c r="X723" s="206"/>
      <c r="Y723" s="206"/>
      <c r="Z723" s="206"/>
    </row>
    <row r="724" customFormat="false" ht="15" hidden="false" customHeight="false" outlineLevel="0" collapsed="false">
      <c r="A724" s="202" t="s">
        <v>1043</v>
      </c>
      <c r="B724" s="203" t="s">
        <v>1641</v>
      </c>
      <c r="C724" s="202" t="s">
        <v>1642</v>
      </c>
      <c r="D724" s="203" t="s">
        <v>1260</v>
      </c>
      <c r="E724" s="204" t="n">
        <v>1.94</v>
      </c>
      <c r="F724" s="208" t="n">
        <v>0.57</v>
      </c>
      <c r="G724" s="208" t="n">
        <v>1.1</v>
      </c>
      <c r="H724" s="206"/>
      <c r="I724" s="206"/>
      <c r="J724" s="206"/>
      <c r="K724" s="206"/>
      <c r="L724" s="206"/>
      <c r="M724" s="206"/>
      <c r="N724" s="206"/>
      <c r="O724" s="206"/>
      <c r="P724" s="206"/>
      <c r="Q724" s="206"/>
      <c r="R724" s="206"/>
      <c r="S724" s="206"/>
      <c r="T724" s="206"/>
      <c r="U724" s="206"/>
      <c r="V724" s="206"/>
      <c r="W724" s="206"/>
      <c r="X724" s="206"/>
      <c r="Y724" s="206"/>
      <c r="Z724" s="206"/>
    </row>
    <row r="725" customFormat="false" ht="15" hidden="false" customHeight="false" outlineLevel="0" collapsed="false">
      <c r="A725" s="202" t="s">
        <v>1043</v>
      </c>
      <c r="B725" s="203" t="s">
        <v>1732</v>
      </c>
      <c r="C725" s="202" t="s">
        <v>1733</v>
      </c>
      <c r="D725" s="203" t="s">
        <v>1100</v>
      </c>
      <c r="E725" s="204" t="n">
        <v>1</v>
      </c>
      <c r="F725" s="208" t="n">
        <v>387.32</v>
      </c>
      <c r="G725" s="208" t="n">
        <v>387.32</v>
      </c>
      <c r="H725" s="206"/>
      <c r="I725" s="206"/>
      <c r="J725" s="206"/>
      <c r="K725" s="206"/>
      <c r="L725" s="206"/>
      <c r="M725" s="206"/>
      <c r="N725" s="206"/>
      <c r="O725" s="206"/>
      <c r="P725" s="206"/>
      <c r="Q725" s="206"/>
      <c r="R725" s="206"/>
      <c r="S725" s="206"/>
      <c r="T725" s="206"/>
      <c r="U725" s="206"/>
      <c r="V725" s="206"/>
      <c r="W725" s="206"/>
      <c r="X725" s="206"/>
      <c r="Y725" s="206"/>
      <c r="Z725" s="206"/>
    </row>
    <row r="726" customFormat="false" ht="15" hidden="false" customHeight="false" outlineLevel="0" collapsed="false">
      <c r="A726" s="193"/>
      <c r="B726" s="194"/>
      <c r="C726" s="193"/>
      <c r="D726" s="193"/>
      <c r="E726" s="195"/>
      <c r="F726" s="193"/>
      <c r="G726" s="193"/>
      <c r="H726" s="206"/>
      <c r="I726" s="206"/>
      <c r="J726" s="206"/>
      <c r="K726" s="206"/>
      <c r="L726" s="206"/>
      <c r="M726" s="206"/>
      <c r="N726" s="206"/>
      <c r="O726" s="206"/>
      <c r="P726" s="206"/>
      <c r="Q726" s="206"/>
      <c r="R726" s="206"/>
      <c r="S726" s="206"/>
      <c r="T726" s="206"/>
      <c r="U726" s="206"/>
      <c r="V726" s="206"/>
      <c r="W726" s="206"/>
      <c r="X726" s="206"/>
      <c r="Y726" s="206"/>
      <c r="Z726" s="206"/>
    </row>
    <row r="727" customFormat="false" ht="15" hidden="false" customHeight="false" outlineLevel="0" collapsed="false">
      <c r="A727" s="183" t="s">
        <v>1750</v>
      </c>
      <c r="B727" s="184" t="s">
        <v>1028</v>
      </c>
      <c r="C727" s="183" t="s">
        <v>1029</v>
      </c>
      <c r="D727" s="184" t="s">
        <v>1030</v>
      </c>
      <c r="E727" s="185" t="s">
        <v>1031</v>
      </c>
      <c r="F727" s="209" t="s">
        <v>1032</v>
      </c>
      <c r="G727" s="209" t="s">
        <v>1033</v>
      </c>
      <c r="H727" s="206"/>
      <c r="I727" s="206"/>
      <c r="J727" s="206"/>
      <c r="K727" s="206"/>
      <c r="L727" s="206"/>
      <c r="M727" s="206"/>
      <c r="N727" s="206"/>
      <c r="O727" s="206"/>
      <c r="P727" s="206"/>
      <c r="Q727" s="206"/>
      <c r="R727" s="206"/>
      <c r="S727" s="206"/>
      <c r="T727" s="206"/>
      <c r="U727" s="206"/>
      <c r="V727" s="206"/>
      <c r="W727" s="206"/>
      <c r="X727" s="206"/>
      <c r="Y727" s="206"/>
      <c r="Z727" s="206"/>
    </row>
    <row r="728" customFormat="false" ht="15" hidden="false" customHeight="false" outlineLevel="0" collapsed="false">
      <c r="A728" s="189" t="s">
        <v>1034</v>
      </c>
      <c r="B728" s="190" t="s">
        <v>277</v>
      </c>
      <c r="C728" s="189" t="s">
        <v>278</v>
      </c>
      <c r="D728" s="190" t="s">
        <v>1100</v>
      </c>
      <c r="E728" s="191" t="n">
        <v>1</v>
      </c>
      <c r="F728" s="279" t="n">
        <v>187</v>
      </c>
      <c r="G728" s="279" t="n">
        <v>187</v>
      </c>
      <c r="H728" s="206"/>
      <c r="I728" s="206"/>
      <c r="J728" s="206"/>
      <c r="K728" s="206"/>
      <c r="L728" s="206"/>
      <c r="M728" s="206"/>
      <c r="N728" s="206"/>
      <c r="O728" s="206"/>
      <c r="P728" s="206"/>
      <c r="Q728" s="206"/>
      <c r="R728" s="206"/>
      <c r="S728" s="206"/>
      <c r="T728" s="206"/>
      <c r="U728" s="206"/>
      <c r="V728" s="206"/>
      <c r="W728" s="206"/>
      <c r="X728" s="206"/>
      <c r="Y728" s="206"/>
      <c r="Z728" s="206"/>
    </row>
    <row r="729" customFormat="false" ht="15" hidden="false" customHeight="false" outlineLevel="0" collapsed="false">
      <c r="A729" s="198" t="s">
        <v>1040</v>
      </c>
      <c r="B729" s="199" t="s">
        <v>1279</v>
      </c>
      <c r="C729" s="198" t="s">
        <v>1273</v>
      </c>
      <c r="D729" s="199" t="s">
        <v>1192</v>
      </c>
      <c r="E729" s="200" t="n">
        <v>2</v>
      </c>
      <c r="F729" s="280" t="n">
        <v>20.48</v>
      </c>
      <c r="G729" s="280" t="n">
        <v>40.96</v>
      </c>
      <c r="H729" s="206"/>
      <c r="I729" s="206"/>
      <c r="J729" s="206"/>
      <c r="K729" s="206"/>
      <c r="L729" s="206"/>
      <c r="M729" s="206"/>
      <c r="N729" s="206"/>
      <c r="O729" s="206"/>
      <c r="P729" s="206"/>
      <c r="Q729" s="206"/>
      <c r="R729" s="206"/>
      <c r="S729" s="206"/>
      <c r="T729" s="206"/>
      <c r="U729" s="206"/>
      <c r="V729" s="206"/>
      <c r="W729" s="206"/>
      <c r="X729" s="206"/>
      <c r="Y729" s="206"/>
      <c r="Z729" s="206"/>
    </row>
    <row r="730" customFormat="false" ht="15" hidden="false" customHeight="false" outlineLevel="0" collapsed="false">
      <c r="A730" s="198" t="s">
        <v>1040</v>
      </c>
      <c r="B730" s="199" t="s">
        <v>1248</v>
      </c>
      <c r="C730" s="198" t="s">
        <v>1249</v>
      </c>
      <c r="D730" s="199" t="s">
        <v>1192</v>
      </c>
      <c r="E730" s="200" t="n">
        <v>4</v>
      </c>
      <c r="F730" s="280" t="n">
        <v>14.92</v>
      </c>
      <c r="G730" s="280" t="n">
        <v>59.68</v>
      </c>
      <c r="H730" s="206"/>
      <c r="I730" s="206"/>
      <c r="J730" s="206"/>
      <c r="K730" s="206"/>
      <c r="L730" s="206"/>
      <c r="M730" s="206"/>
      <c r="N730" s="206"/>
      <c r="O730" s="206"/>
      <c r="P730" s="206"/>
      <c r="Q730" s="206"/>
      <c r="R730" s="206"/>
      <c r="S730" s="206"/>
      <c r="T730" s="206"/>
      <c r="U730" s="206"/>
      <c r="V730" s="206"/>
      <c r="W730" s="206"/>
      <c r="X730" s="206"/>
      <c r="Y730" s="206"/>
      <c r="Z730" s="206"/>
    </row>
    <row r="731" customFormat="false" ht="15" hidden="false" customHeight="false" outlineLevel="0" collapsed="false">
      <c r="A731" s="202" t="s">
        <v>1043</v>
      </c>
      <c r="B731" s="203" t="s">
        <v>1639</v>
      </c>
      <c r="C731" s="202" t="s">
        <v>1640</v>
      </c>
      <c r="D731" s="203" t="s">
        <v>1147</v>
      </c>
      <c r="E731" s="204" t="n">
        <v>0.0014</v>
      </c>
      <c r="F731" s="208" t="n">
        <v>91.25</v>
      </c>
      <c r="G731" s="208" t="n">
        <v>0.12</v>
      </c>
      <c r="H731" s="206"/>
      <c r="I731" s="206"/>
      <c r="J731" s="206"/>
      <c r="K731" s="206"/>
      <c r="L731" s="206"/>
      <c r="M731" s="206"/>
      <c r="N731" s="206"/>
      <c r="O731" s="206"/>
      <c r="P731" s="206"/>
      <c r="Q731" s="206"/>
      <c r="R731" s="206"/>
      <c r="S731" s="206"/>
      <c r="T731" s="206"/>
      <c r="U731" s="206"/>
      <c r="V731" s="206"/>
      <c r="W731" s="206"/>
      <c r="X731" s="206"/>
      <c r="Y731" s="206"/>
      <c r="Z731" s="206"/>
    </row>
    <row r="732" customFormat="false" ht="15" hidden="false" customHeight="false" outlineLevel="0" collapsed="false">
      <c r="A732" s="202" t="s">
        <v>1043</v>
      </c>
      <c r="B732" s="203" t="s">
        <v>1641</v>
      </c>
      <c r="C732" s="202" t="s">
        <v>1642</v>
      </c>
      <c r="D732" s="203" t="s">
        <v>1260</v>
      </c>
      <c r="E732" s="204" t="n">
        <v>0.111</v>
      </c>
      <c r="F732" s="208" t="n">
        <v>0.57</v>
      </c>
      <c r="G732" s="208" t="n">
        <v>0.06</v>
      </c>
      <c r="H732" s="206"/>
      <c r="I732" s="206"/>
      <c r="J732" s="206"/>
      <c r="K732" s="206"/>
      <c r="L732" s="206"/>
      <c r="M732" s="206"/>
      <c r="N732" s="206"/>
      <c r="O732" s="206"/>
      <c r="P732" s="206"/>
      <c r="Q732" s="206"/>
      <c r="R732" s="206"/>
      <c r="S732" s="206"/>
      <c r="T732" s="206"/>
      <c r="U732" s="206"/>
      <c r="V732" s="206"/>
      <c r="W732" s="206"/>
      <c r="X732" s="206"/>
      <c r="Y732" s="206"/>
      <c r="Z732" s="206"/>
    </row>
    <row r="733" customFormat="false" ht="15" hidden="false" customHeight="false" outlineLevel="0" collapsed="false">
      <c r="A733" s="202" t="s">
        <v>1043</v>
      </c>
      <c r="B733" s="203" t="s">
        <v>1751</v>
      </c>
      <c r="C733" s="202" t="s">
        <v>1752</v>
      </c>
      <c r="D733" s="203" t="s">
        <v>1100</v>
      </c>
      <c r="E733" s="204" t="n">
        <v>1</v>
      </c>
      <c r="F733" s="208" t="n">
        <v>59</v>
      </c>
      <c r="G733" s="208" t="n">
        <v>59</v>
      </c>
      <c r="H733" s="206"/>
      <c r="I733" s="206"/>
      <c r="J733" s="206"/>
      <c r="K733" s="206"/>
      <c r="L733" s="206"/>
      <c r="M733" s="206"/>
      <c r="N733" s="206"/>
      <c r="O733" s="206"/>
      <c r="P733" s="206"/>
      <c r="Q733" s="206"/>
      <c r="R733" s="206"/>
      <c r="S733" s="206"/>
      <c r="T733" s="206"/>
      <c r="U733" s="206"/>
      <c r="V733" s="206"/>
      <c r="W733" s="206"/>
      <c r="X733" s="206"/>
      <c r="Y733" s="206"/>
      <c r="Z733" s="206"/>
    </row>
    <row r="734" customFormat="false" ht="15" hidden="false" customHeight="false" outlineLevel="0" collapsed="false">
      <c r="A734" s="202" t="s">
        <v>1043</v>
      </c>
      <c r="B734" s="203" t="s">
        <v>1753</v>
      </c>
      <c r="C734" s="202" t="s">
        <v>1754</v>
      </c>
      <c r="D734" s="203" t="s">
        <v>1202</v>
      </c>
      <c r="E734" s="204" t="n">
        <v>0.0003</v>
      </c>
      <c r="F734" s="208" t="n">
        <v>16.24</v>
      </c>
      <c r="G734" s="208" t="n">
        <v>0</v>
      </c>
      <c r="H734" s="206"/>
      <c r="I734" s="206"/>
      <c r="J734" s="206"/>
      <c r="K734" s="206"/>
      <c r="L734" s="206"/>
      <c r="M734" s="206"/>
      <c r="N734" s="206"/>
      <c r="O734" s="206"/>
      <c r="P734" s="206"/>
      <c r="Q734" s="206"/>
      <c r="R734" s="206"/>
      <c r="S734" s="206"/>
      <c r="T734" s="206"/>
      <c r="U734" s="206"/>
      <c r="V734" s="206"/>
      <c r="W734" s="206"/>
      <c r="X734" s="206"/>
      <c r="Y734" s="206"/>
      <c r="Z734" s="206"/>
    </row>
    <row r="735" customFormat="false" ht="15" hidden="false" customHeight="false" outlineLevel="0" collapsed="false">
      <c r="A735" s="202" t="s">
        <v>1043</v>
      </c>
      <c r="B735" s="203" t="s">
        <v>1755</v>
      </c>
      <c r="C735" s="202" t="s">
        <v>1756</v>
      </c>
      <c r="D735" s="203" t="s">
        <v>1202</v>
      </c>
      <c r="E735" s="204" t="n">
        <v>0.51</v>
      </c>
      <c r="F735" s="208" t="n">
        <v>27.58</v>
      </c>
      <c r="G735" s="208" t="n">
        <v>14.06</v>
      </c>
      <c r="H735" s="206"/>
      <c r="I735" s="206"/>
      <c r="J735" s="206"/>
      <c r="K735" s="206"/>
      <c r="L735" s="206"/>
      <c r="M735" s="206"/>
      <c r="N735" s="206"/>
      <c r="O735" s="206"/>
      <c r="P735" s="206"/>
      <c r="Q735" s="206"/>
      <c r="R735" s="206"/>
      <c r="S735" s="206"/>
      <c r="T735" s="206"/>
      <c r="U735" s="206"/>
      <c r="V735" s="206"/>
      <c r="W735" s="206"/>
      <c r="X735" s="206"/>
      <c r="Y735" s="206"/>
      <c r="Z735" s="206"/>
    </row>
    <row r="736" customFormat="false" ht="15" hidden="false" customHeight="false" outlineLevel="0" collapsed="false">
      <c r="A736" s="202" t="s">
        <v>1043</v>
      </c>
      <c r="B736" s="203" t="s">
        <v>1757</v>
      </c>
      <c r="C736" s="202" t="s">
        <v>1758</v>
      </c>
      <c r="D736" s="203" t="s">
        <v>1202</v>
      </c>
      <c r="E736" s="204" t="n">
        <v>0.77</v>
      </c>
      <c r="F736" s="208" t="n">
        <v>17.05</v>
      </c>
      <c r="G736" s="208" t="n">
        <v>13.12</v>
      </c>
      <c r="H736" s="206"/>
      <c r="I736" s="206"/>
      <c r="J736" s="206"/>
      <c r="K736" s="206"/>
      <c r="L736" s="206"/>
      <c r="M736" s="206"/>
      <c r="N736" s="206"/>
      <c r="O736" s="206"/>
      <c r="P736" s="206"/>
      <c r="Q736" s="206"/>
      <c r="R736" s="206"/>
      <c r="S736" s="206"/>
      <c r="T736" s="206"/>
      <c r="U736" s="206"/>
      <c r="V736" s="206"/>
      <c r="W736" s="206"/>
      <c r="X736" s="206"/>
      <c r="Y736" s="206"/>
      <c r="Z736" s="206"/>
    </row>
    <row r="737" customFormat="false" ht="15" hidden="false" customHeight="false" outlineLevel="0" collapsed="false">
      <c r="A737" s="193"/>
      <c r="B737" s="194"/>
      <c r="C737" s="193"/>
      <c r="D737" s="193"/>
      <c r="E737" s="195"/>
      <c r="F737" s="193"/>
      <c r="G737" s="193"/>
      <c r="H737" s="206"/>
      <c r="I737" s="206"/>
      <c r="J737" s="206"/>
      <c r="K737" s="206"/>
      <c r="L737" s="206"/>
      <c r="M737" s="206"/>
      <c r="N737" s="206"/>
      <c r="O737" s="206"/>
      <c r="P737" s="206"/>
      <c r="Q737" s="206"/>
      <c r="R737" s="206"/>
      <c r="S737" s="206"/>
      <c r="T737" s="206"/>
      <c r="U737" s="206"/>
      <c r="V737" s="206"/>
      <c r="W737" s="206"/>
      <c r="X737" s="206"/>
      <c r="Y737" s="206"/>
      <c r="Z737" s="206"/>
    </row>
    <row r="738" customFormat="false" ht="15" hidden="false" customHeight="false" outlineLevel="0" collapsed="false">
      <c r="A738" s="183" t="s">
        <v>1759</v>
      </c>
      <c r="B738" s="184" t="s">
        <v>1028</v>
      </c>
      <c r="C738" s="183" t="s">
        <v>1029</v>
      </c>
      <c r="D738" s="184" t="s">
        <v>1030</v>
      </c>
      <c r="E738" s="185" t="s">
        <v>1031</v>
      </c>
      <c r="F738" s="209" t="s">
        <v>1032</v>
      </c>
      <c r="G738" s="209" t="s">
        <v>1033</v>
      </c>
      <c r="H738" s="206"/>
      <c r="I738" s="206"/>
      <c r="J738" s="206"/>
      <c r="K738" s="206"/>
      <c r="L738" s="206"/>
      <c r="M738" s="206"/>
      <c r="N738" s="206"/>
      <c r="O738" s="206"/>
      <c r="P738" s="206"/>
      <c r="Q738" s="206"/>
      <c r="R738" s="206"/>
      <c r="S738" s="206"/>
      <c r="T738" s="206"/>
      <c r="U738" s="206"/>
      <c r="V738" s="206"/>
      <c r="W738" s="206"/>
      <c r="X738" s="206"/>
      <c r="Y738" s="206"/>
      <c r="Z738" s="206"/>
    </row>
    <row r="739" customFormat="false" ht="15" hidden="false" customHeight="false" outlineLevel="0" collapsed="false">
      <c r="A739" s="189" t="s">
        <v>1034</v>
      </c>
      <c r="B739" s="190" t="s">
        <v>280</v>
      </c>
      <c r="C739" s="189" t="s">
        <v>281</v>
      </c>
      <c r="D739" s="190" t="s">
        <v>1100</v>
      </c>
      <c r="E739" s="191" t="n">
        <v>1</v>
      </c>
      <c r="F739" s="279" t="n">
        <v>220.56</v>
      </c>
      <c r="G739" s="279" t="n">
        <v>220.56</v>
      </c>
      <c r="H739" s="206"/>
      <c r="I739" s="206"/>
      <c r="J739" s="206"/>
      <c r="K739" s="206"/>
      <c r="L739" s="206"/>
      <c r="M739" s="206"/>
      <c r="N739" s="206"/>
      <c r="O739" s="206"/>
      <c r="P739" s="206"/>
      <c r="Q739" s="206"/>
      <c r="R739" s="206"/>
      <c r="S739" s="206"/>
      <c r="T739" s="206"/>
      <c r="U739" s="206"/>
      <c r="V739" s="206"/>
      <c r="W739" s="206"/>
      <c r="X739" s="206"/>
      <c r="Y739" s="206"/>
      <c r="Z739" s="206"/>
    </row>
    <row r="740" customFormat="false" ht="15" hidden="false" customHeight="false" outlineLevel="0" collapsed="false">
      <c r="A740" s="198" t="s">
        <v>1040</v>
      </c>
      <c r="B740" s="199" t="s">
        <v>1760</v>
      </c>
      <c r="C740" s="198" t="s">
        <v>1761</v>
      </c>
      <c r="D740" s="199" t="s">
        <v>1147</v>
      </c>
      <c r="E740" s="200" t="n">
        <v>0.012</v>
      </c>
      <c r="F740" s="280" t="n">
        <v>469.15</v>
      </c>
      <c r="G740" s="280" t="n">
        <v>5.62</v>
      </c>
      <c r="H740" s="206"/>
      <c r="I740" s="206"/>
      <c r="J740" s="206"/>
      <c r="K740" s="206"/>
      <c r="L740" s="206"/>
      <c r="M740" s="206"/>
      <c r="N740" s="206"/>
      <c r="O740" s="206"/>
      <c r="P740" s="206"/>
      <c r="Q740" s="206"/>
      <c r="R740" s="206"/>
      <c r="S740" s="206"/>
      <c r="T740" s="206"/>
      <c r="U740" s="206"/>
      <c r="V740" s="206"/>
      <c r="W740" s="206"/>
      <c r="X740" s="206"/>
      <c r="Y740" s="206"/>
      <c r="Z740" s="206"/>
    </row>
    <row r="741" customFormat="false" ht="15" hidden="false" customHeight="false" outlineLevel="0" collapsed="false">
      <c r="A741" s="198" t="s">
        <v>1040</v>
      </c>
      <c r="B741" s="199" t="s">
        <v>1279</v>
      </c>
      <c r="C741" s="198" t="s">
        <v>1273</v>
      </c>
      <c r="D741" s="199" t="s">
        <v>1192</v>
      </c>
      <c r="E741" s="200" t="n">
        <v>2.5</v>
      </c>
      <c r="F741" s="280" t="n">
        <v>20.48</v>
      </c>
      <c r="G741" s="280" t="n">
        <v>51.2</v>
      </c>
      <c r="H741" s="206"/>
      <c r="I741" s="206"/>
      <c r="J741" s="206"/>
      <c r="K741" s="206"/>
      <c r="L741" s="206"/>
      <c r="M741" s="206"/>
      <c r="N741" s="206"/>
      <c r="O741" s="206"/>
      <c r="P741" s="206"/>
      <c r="Q741" s="206"/>
      <c r="R741" s="206"/>
      <c r="S741" s="206"/>
      <c r="T741" s="206"/>
      <c r="U741" s="206"/>
      <c r="V741" s="206"/>
      <c r="W741" s="206"/>
      <c r="X741" s="206"/>
      <c r="Y741" s="206"/>
      <c r="Z741" s="206"/>
    </row>
    <row r="742" customFormat="false" ht="15" hidden="false" customHeight="false" outlineLevel="0" collapsed="false">
      <c r="A742" s="198" t="s">
        <v>1040</v>
      </c>
      <c r="B742" s="199" t="s">
        <v>1248</v>
      </c>
      <c r="C742" s="198" t="s">
        <v>1249</v>
      </c>
      <c r="D742" s="199" t="s">
        <v>1192</v>
      </c>
      <c r="E742" s="200" t="n">
        <v>2.5</v>
      </c>
      <c r="F742" s="280" t="n">
        <v>14.92</v>
      </c>
      <c r="G742" s="280" t="n">
        <v>37.3</v>
      </c>
      <c r="H742" s="206"/>
      <c r="I742" s="206"/>
      <c r="J742" s="206"/>
      <c r="K742" s="206"/>
      <c r="L742" s="206"/>
      <c r="M742" s="206"/>
      <c r="N742" s="206"/>
      <c r="O742" s="206"/>
      <c r="P742" s="206"/>
      <c r="Q742" s="206"/>
      <c r="R742" s="206"/>
      <c r="S742" s="206"/>
      <c r="T742" s="206"/>
      <c r="U742" s="206"/>
      <c r="V742" s="206"/>
      <c r="W742" s="206"/>
      <c r="X742" s="206"/>
      <c r="Y742" s="206"/>
      <c r="Z742" s="206"/>
    </row>
    <row r="743" customFormat="false" ht="15" hidden="false" customHeight="false" outlineLevel="0" collapsed="false">
      <c r="A743" s="202" t="s">
        <v>1043</v>
      </c>
      <c r="B743" s="203" t="s">
        <v>1762</v>
      </c>
      <c r="C743" s="202" t="s">
        <v>1763</v>
      </c>
      <c r="D743" s="203" t="s">
        <v>1100</v>
      </c>
      <c r="E743" s="204" t="n">
        <v>1</v>
      </c>
      <c r="F743" s="208" t="n">
        <v>109.93</v>
      </c>
      <c r="G743" s="208" t="n">
        <v>109.93</v>
      </c>
      <c r="H743" s="206"/>
      <c r="I743" s="206"/>
      <c r="J743" s="206"/>
      <c r="K743" s="206"/>
      <c r="L743" s="206"/>
      <c r="M743" s="206"/>
      <c r="N743" s="206"/>
      <c r="O743" s="206"/>
      <c r="P743" s="206"/>
      <c r="Q743" s="206"/>
      <c r="R743" s="206"/>
      <c r="S743" s="206"/>
      <c r="T743" s="206"/>
      <c r="U743" s="206"/>
      <c r="V743" s="206"/>
      <c r="W743" s="206"/>
      <c r="X743" s="206"/>
      <c r="Y743" s="206"/>
      <c r="Z743" s="206"/>
    </row>
    <row r="744" customFormat="false" ht="15" hidden="false" customHeight="false" outlineLevel="0" collapsed="false">
      <c r="A744" s="202" t="s">
        <v>1043</v>
      </c>
      <c r="B744" s="203" t="s">
        <v>1764</v>
      </c>
      <c r="C744" s="202" t="s">
        <v>1765</v>
      </c>
      <c r="D744" s="203" t="s">
        <v>1483</v>
      </c>
      <c r="E744" s="204" t="n">
        <v>2.87</v>
      </c>
      <c r="F744" s="208" t="n">
        <v>2.7</v>
      </c>
      <c r="G744" s="208" t="n">
        <v>7.74</v>
      </c>
      <c r="H744" s="206"/>
      <c r="I744" s="206"/>
      <c r="J744" s="206"/>
      <c r="K744" s="206"/>
      <c r="L744" s="206"/>
      <c r="M744" s="206"/>
      <c r="N744" s="206"/>
      <c r="O744" s="206"/>
      <c r="P744" s="206"/>
      <c r="Q744" s="206"/>
      <c r="R744" s="206"/>
      <c r="S744" s="206"/>
      <c r="T744" s="206"/>
      <c r="U744" s="206"/>
      <c r="V744" s="206"/>
      <c r="W744" s="206"/>
      <c r="X744" s="206"/>
      <c r="Y744" s="206"/>
      <c r="Z744" s="206"/>
    </row>
    <row r="745" customFormat="false" ht="15" hidden="false" customHeight="false" outlineLevel="0" collapsed="false">
      <c r="A745" s="202" t="s">
        <v>1043</v>
      </c>
      <c r="B745" s="203" t="s">
        <v>1766</v>
      </c>
      <c r="C745" s="202" t="s">
        <v>1767</v>
      </c>
      <c r="D745" s="203" t="s">
        <v>1483</v>
      </c>
      <c r="E745" s="204" t="n">
        <v>1.14</v>
      </c>
      <c r="F745" s="208" t="n">
        <v>7.7</v>
      </c>
      <c r="G745" s="208" t="n">
        <v>8.77</v>
      </c>
      <c r="H745" s="206"/>
      <c r="I745" s="206"/>
      <c r="J745" s="206"/>
      <c r="K745" s="206"/>
      <c r="L745" s="206"/>
      <c r="M745" s="206"/>
      <c r="N745" s="206"/>
      <c r="O745" s="206"/>
      <c r="P745" s="206"/>
      <c r="Q745" s="206"/>
      <c r="R745" s="206"/>
      <c r="S745" s="206"/>
      <c r="T745" s="206"/>
      <c r="U745" s="206"/>
      <c r="V745" s="206"/>
      <c r="W745" s="206"/>
      <c r="X745" s="206"/>
      <c r="Y745" s="206"/>
      <c r="Z745" s="206"/>
    </row>
    <row r="746" customFormat="false" ht="15" hidden="false" customHeight="false" outlineLevel="0" collapsed="false">
      <c r="A746" s="193"/>
      <c r="B746" s="194"/>
      <c r="C746" s="193"/>
      <c r="D746" s="193"/>
      <c r="E746" s="195"/>
      <c r="F746" s="193"/>
      <c r="G746" s="193"/>
      <c r="H746" s="206"/>
      <c r="I746" s="206"/>
      <c r="J746" s="206"/>
      <c r="K746" s="206"/>
      <c r="L746" s="206"/>
      <c r="M746" s="206"/>
      <c r="N746" s="206"/>
      <c r="O746" s="206"/>
      <c r="P746" s="206"/>
      <c r="Q746" s="206"/>
      <c r="R746" s="206"/>
      <c r="S746" s="206"/>
      <c r="T746" s="206"/>
      <c r="U746" s="206"/>
      <c r="V746" s="206"/>
      <c r="W746" s="206"/>
      <c r="X746" s="206"/>
      <c r="Y746" s="206"/>
      <c r="Z746" s="206"/>
    </row>
    <row r="747" customFormat="false" ht="15" hidden="false" customHeight="false" outlineLevel="0" collapsed="false">
      <c r="A747" s="183" t="s">
        <v>1768</v>
      </c>
      <c r="B747" s="184" t="s">
        <v>1028</v>
      </c>
      <c r="C747" s="183" t="s">
        <v>1029</v>
      </c>
      <c r="D747" s="184" t="s">
        <v>1030</v>
      </c>
      <c r="E747" s="185" t="s">
        <v>1031</v>
      </c>
      <c r="F747" s="209" t="s">
        <v>1032</v>
      </c>
      <c r="G747" s="209" t="s">
        <v>1033</v>
      </c>
      <c r="H747" s="206"/>
      <c r="I747" s="206"/>
      <c r="J747" s="206"/>
      <c r="K747" s="206"/>
      <c r="L747" s="206"/>
      <c r="M747" s="206"/>
      <c r="N747" s="206"/>
      <c r="O747" s="206"/>
      <c r="P747" s="206"/>
      <c r="Q747" s="206"/>
      <c r="R747" s="206"/>
      <c r="S747" s="206"/>
      <c r="T747" s="206"/>
      <c r="U747" s="206"/>
      <c r="V747" s="206"/>
      <c r="W747" s="206"/>
      <c r="X747" s="206"/>
      <c r="Y747" s="206"/>
      <c r="Z747" s="206"/>
    </row>
    <row r="748" customFormat="false" ht="15" hidden="false" customHeight="false" outlineLevel="0" collapsed="false">
      <c r="A748" s="189" t="s">
        <v>1034</v>
      </c>
      <c r="B748" s="190" t="s">
        <v>283</v>
      </c>
      <c r="C748" s="189" t="s">
        <v>1769</v>
      </c>
      <c r="D748" s="190" t="s">
        <v>152</v>
      </c>
      <c r="E748" s="191" t="n">
        <v>1</v>
      </c>
      <c r="F748" s="279" t="n">
        <v>32.19</v>
      </c>
      <c r="G748" s="279" t="n">
        <v>32.19</v>
      </c>
      <c r="H748" s="206"/>
      <c r="I748" s="206"/>
      <c r="J748" s="206"/>
      <c r="K748" s="206"/>
      <c r="L748" s="206"/>
      <c r="M748" s="206"/>
      <c r="N748" s="206"/>
      <c r="O748" s="206"/>
      <c r="P748" s="206"/>
      <c r="Q748" s="206"/>
      <c r="R748" s="206"/>
      <c r="S748" s="206"/>
      <c r="T748" s="206"/>
      <c r="U748" s="206"/>
      <c r="V748" s="206"/>
      <c r="W748" s="206"/>
      <c r="X748" s="206"/>
      <c r="Y748" s="206"/>
      <c r="Z748" s="206"/>
    </row>
    <row r="749" customFormat="false" ht="15" hidden="false" customHeight="false" outlineLevel="0" collapsed="false">
      <c r="A749" s="198" t="s">
        <v>1040</v>
      </c>
      <c r="B749" s="199" t="s">
        <v>1272</v>
      </c>
      <c r="C749" s="198" t="s">
        <v>1273</v>
      </c>
      <c r="D749" s="199" t="s">
        <v>25</v>
      </c>
      <c r="E749" s="200" t="n">
        <v>0.8536</v>
      </c>
      <c r="F749" s="280" t="n">
        <v>20.61</v>
      </c>
      <c r="G749" s="280" t="n">
        <v>17.59</v>
      </c>
      <c r="H749" s="206"/>
      <c r="I749" s="206"/>
      <c r="J749" s="206"/>
      <c r="K749" s="206"/>
      <c r="L749" s="206"/>
      <c r="M749" s="206"/>
      <c r="N749" s="206"/>
      <c r="O749" s="206"/>
      <c r="P749" s="206"/>
      <c r="Q749" s="206"/>
      <c r="R749" s="206"/>
      <c r="S749" s="206"/>
      <c r="T749" s="206"/>
      <c r="U749" s="206"/>
      <c r="V749" s="206"/>
      <c r="W749" s="206"/>
      <c r="X749" s="206"/>
      <c r="Y749" s="206"/>
      <c r="Z749" s="206"/>
    </row>
    <row r="750" customFormat="false" ht="15" hidden="false" customHeight="false" outlineLevel="0" collapsed="false">
      <c r="A750" s="198" t="s">
        <v>1040</v>
      </c>
      <c r="B750" s="199" t="s">
        <v>1274</v>
      </c>
      <c r="C750" s="198" t="s">
        <v>1249</v>
      </c>
      <c r="D750" s="199" t="s">
        <v>25</v>
      </c>
      <c r="E750" s="200" t="n">
        <v>0.3556</v>
      </c>
      <c r="F750" s="280" t="n">
        <v>15.05</v>
      </c>
      <c r="G750" s="280" t="n">
        <v>5.35</v>
      </c>
      <c r="H750" s="206"/>
      <c r="I750" s="206"/>
      <c r="J750" s="206"/>
      <c r="K750" s="206"/>
      <c r="L750" s="206"/>
      <c r="M750" s="206"/>
      <c r="N750" s="206"/>
      <c r="O750" s="206"/>
      <c r="P750" s="206"/>
      <c r="Q750" s="206"/>
      <c r="R750" s="206"/>
      <c r="S750" s="206"/>
      <c r="T750" s="206"/>
      <c r="U750" s="206"/>
      <c r="V750" s="206"/>
      <c r="W750" s="206"/>
      <c r="X750" s="206"/>
      <c r="Y750" s="206"/>
      <c r="Z750" s="206"/>
    </row>
    <row r="751" customFormat="false" ht="15" hidden="false" customHeight="false" outlineLevel="0" collapsed="false">
      <c r="A751" s="202" t="s">
        <v>1043</v>
      </c>
      <c r="B751" s="203" t="s">
        <v>1770</v>
      </c>
      <c r="C751" s="202" t="s">
        <v>1771</v>
      </c>
      <c r="D751" s="203" t="s">
        <v>65</v>
      </c>
      <c r="E751" s="204" t="n">
        <v>0.6</v>
      </c>
      <c r="F751" s="208" t="n">
        <v>1.93</v>
      </c>
      <c r="G751" s="208" t="n">
        <v>1.15</v>
      </c>
      <c r="H751" s="206"/>
      <c r="I751" s="206"/>
      <c r="J751" s="206"/>
      <c r="K751" s="206"/>
      <c r="L751" s="206"/>
      <c r="M751" s="206"/>
      <c r="N751" s="206"/>
      <c r="O751" s="206"/>
      <c r="P751" s="206"/>
      <c r="Q751" s="206"/>
      <c r="R751" s="206"/>
      <c r="S751" s="206"/>
      <c r="T751" s="206"/>
      <c r="U751" s="206"/>
      <c r="V751" s="206"/>
      <c r="W751" s="206"/>
      <c r="X751" s="206"/>
      <c r="Y751" s="206"/>
      <c r="Z751" s="206"/>
    </row>
    <row r="752" customFormat="false" ht="15" hidden="false" customHeight="false" outlineLevel="0" collapsed="false">
      <c r="A752" s="202" t="s">
        <v>1043</v>
      </c>
      <c r="B752" s="203" t="s">
        <v>1772</v>
      </c>
      <c r="C752" s="202" t="s">
        <v>1773</v>
      </c>
      <c r="D752" s="203" t="s">
        <v>152</v>
      </c>
      <c r="E752" s="204" t="n">
        <v>1.04</v>
      </c>
      <c r="F752" s="208" t="n">
        <v>7.79</v>
      </c>
      <c r="G752" s="208" t="n">
        <v>8.1</v>
      </c>
      <c r="H752" s="206"/>
      <c r="I752" s="206"/>
      <c r="J752" s="206"/>
      <c r="K752" s="206"/>
      <c r="L752" s="206"/>
      <c r="M752" s="206"/>
      <c r="N752" s="206"/>
      <c r="O752" s="206"/>
      <c r="P752" s="206"/>
      <c r="Q752" s="206"/>
      <c r="R752" s="206"/>
      <c r="S752" s="206"/>
      <c r="T752" s="206"/>
      <c r="U752" s="206"/>
      <c r="V752" s="206"/>
      <c r="W752" s="206"/>
      <c r="X752" s="206"/>
      <c r="Y752" s="206"/>
      <c r="Z752" s="206"/>
    </row>
    <row r="753" customFormat="false" ht="15" hidden="false" customHeight="false" outlineLevel="0" collapsed="false">
      <c r="A753" s="193"/>
      <c r="B753" s="194"/>
      <c r="C753" s="193"/>
      <c r="D753" s="193"/>
      <c r="E753" s="195"/>
      <c r="F753" s="193"/>
      <c r="G753" s="193"/>
      <c r="H753" s="206"/>
      <c r="I753" s="206"/>
      <c r="J753" s="206"/>
      <c r="K753" s="206"/>
      <c r="L753" s="206"/>
      <c r="M753" s="206"/>
      <c r="N753" s="206"/>
      <c r="O753" s="206"/>
      <c r="P753" s="206"/>
      <c r="Q753" s="206"/>
      <c r="R753" s="206"/>
      <c r="S753" s="206"/>
      <c r="T753" s="206"/>
      <c r="U753" s="206"/>
      <c r="V753" s="206"/>
      <c r="W753" s="206"/>
      <c r="X753" s="206"/>
      <c r="Y753" s="206"/>
      <c r="Z753" s="206"/>
    </row>
    <row r="754" customFormat="false" ht="15" hidden="false" customHeight="false" outlineLevel="0" collapsed="false">
      <c r="A754" s="183" t="s">
        <v>1774</v>
      </c>
      <c r="B754" s="184" t="s">
        <v>1028</v>
      </c>
      <c r="C754" s="183" t="s">
        <v>1029</v>
      </c>
      <c r="D754" s="184" t="s">
        <v>1030</v>
      </c>
      <c r="E754" s="185" t="s">
        <v>1031</v>
      </c>
      <c r="F754" s="209" t="s">
        <v>1032</v>
      </c>
      <c r="G754" s="209" t="s">
        <v>1033</v>
      </c>
      <c r="H754" s="206"/>
      <c r="I754" s="206"/>
      <c r="J754" s="206"/>
      <c r="K754" s="206"/>
      <c r="L754" s="206"/>
      <c r="M754" s="206"/>
      <c r="N754" s="206"/>
      <c r="O754" s="206"/>
      <c r="P754" s="206"/>
      <c r="Q754" s="206"/>
      <c r="R754" s="206"/>
      <c r="S754" s="206"/>
      <c r="T754" s="206"/>
      <c r="U754" s="206"/>
      <c r="V754" s="206"/>
      <c r="W754" s="206"/>
      <c r="X754" s="206"/>
      <c r="Y754" s="206"/>
      <c r="Z754" s="206"/>
    </row>
    <row r="755" customFormat="false" ht="15" hidden="false" customHeight="false" outlineLevel="0" collapsed="false">
      <c r="A755" s="189" t="s">
        <v>1034</v>
      </c>
      <c r="B755" s="190" t="s">
        <v>1775</v>
      </c>
      <c r="C755" s="189" t="s">
        <v>1776</v>
      </c>
      <c r="D755" s="190" t="s">
        <v>152</v>
      </c>
      <c r="E755" s="191" t="n">
        <v>1</v>
      </c>
      <c r="F755" s="279" t="n">
        <v>17.95</v>
      </c>
      <c r="G755" s="279" t="n">
        <v>17.95</v>
      </c>
      <c r="H755" s="206"/>
      <c r="I755" s="206"/>
      <c r="J755" s="206"/>
      <c r="K755" s="206"/>
      <c r="L755" s="206"/>
      <c r="M755" s="206"/>
      <c r="N755" s="206"/>
      <c r="O755" s="206"/>
      <c r="P755" s="206"/>
      <c r="Q755" s="206"/>
      <c r="R755" s="206"/>
      <c r="S755" s="206"/>
      <c r="T755" s="206"/>
      <c r="U755" s="206"/>
      <c r="V755" s="206"/>
      <c r="W755" s="206"/>
      <c r="X755" s="206"/>
      <c r="Y755" s="206"/>
      <c r="Z755" s="206"/>
    </row>
    <row r="756" customFormat="false" ht="15" hidden="false" customHeight="false" outlineLevel="0" collapsed="false">
      <c r="A756" s="198" t="s">
        <v>1040</v>
      </c>
      <c r="B756" s="199" t="s">
        <v>1279</v>
      </c>
      <c r="C756" s="198" t="s">
        <v>1273</v>
      </c>
      <c r="D756" s="199" t="s">
        <v>1192</v>
      </c>
      <c r="E756" s="200" t="n">
        <v>0.4</v>
      </c>
      <c r="F756" s="280" t="n">
        <v>20.48</v>
      </c>
      <c r="G756" s="280" t="n">
        <v>8.19</v>
      </c>
      <c r="H756" s="206"/>
      <c r="I756" s="206"/>
      <c r="J756" s="206"/>
      <c r="K756" s="206"/>
      <c r="L756" s="206"/>
      <c r="M756" s="206"/>
      <c r="N756" s="206"/>
      <c r="O756" s="206"/>
      <c r="P756" s="206"/>
      <c r="Q756" s="206"/>
      <c r="R756" s="206"/>
      <c r="S756" s="206"/>
      <c r="T756" s="206"/>
      <c r="U756" s="206"/>
      <c r="V756" s="206"/>
      <c r="W756" s="206"/>
      <c r="X756" s="206"/>
      <c r="Y756" s="206"/>
      <c r="Z756" s="206"/>
    </row>
    <row r="757" customFormat="false" ht="15" hidden="false" customHeight="false" outlineLevel="0" collapsed="false">
      <c r="A757" s="198" t="s">
        <v>1040</v>
      </c>
      <c r="B757" s="199" t="s">
        <v>1248</v>
      </c>
      <c r="C757" s="198" t="s">
        <v>1249</v>
      </c>
      <c r="D757" s="199" t="s">
        <v>1192</v>
      </c>
      <c r="E757" s="200" t="n">
        <v>0.4</v>
      </c>
      <c r="F757" s="280" t="n">
        <v>14.92</v>
      </c>
      <c r="G757" s="280" t="n">
        <v>5.96</v>
      </c>
      <c r="H757" s="206"/>
      <c r="I757" s="206"/>
      <c r="J757" s="206"/>
      <c r="K757" s="206"/>
      <c r="L757" s="206"/>
      <c r="M757" s="206"/>
      <c r="N757" s="206"/>
      <c r="O757" s="206"/>
      <c r="P757" s="206"/>
      <c r="Q757" s="206"/>
      <c r="R757" s="206"/>
      <c r="S757" s="206"/>
      <c r="T757" s="206"/>
      <c r="U757" s="206"/>
      <c r="V757" s="206"/>
      <c r="W757" s="206"/>
      <c r="X757" s="206"/>
      <c r="Y757" s="206"/>
      <c r="Z757" s="206"/>
    </row>
    <row r="758" customFormat="false" ht="15" hidden="false" customHeight="false" outlineLevel="0" collapsed="false">
      <c r="A758" s="202" t="s">
        <v>1043</v>
      </c>
      <c r="B758" s="203" t="s">
        <v>1777</v>
      </c>
      <c r="C758" s="202" t="s">
        <v>1778</v>
      </c>
      <c r="D758" s="203" t="s">
        <v>1483</v>
      </c>
      <c r="E758" s="204" t="n">
        <v>1.05</v>
      </c>
      <c r="F758" s="208" t="n">
        <v>3.62</v>
      </c>
      <c r="G758" s="208" t="n">
        <v>3.8</v>
      </c>
      <c r="H758" s="206"/>
      <c r="I758" s="206"/>
      <c r="J758" s="206"/>
      <c r="K758" s="206"/>
      <c r="L758" s="206"/>
      <c r="M758" s="206"/>
      <c r="N758" s="206"/>
      <c r="O758" s="206"/>
      <c r="P758" s="206"/>
      <c r="Q758" s="206"/>
      <c r="R758" s="206"/>
      <c r="S758" s="206"/>
      <c r="T758" s="206"/>
      <c r="U758" s="206"/>
      <c r="V758" s="206"/>
      <c r="W758" s="206"/>
      <c r="X758" s="206"/>
      <c r="Y758" s="206"/>
      <c r="Z758" s="206"/>
    </row>
    <row r="759" customFormat="false" ht="15" hidden="false" customHeight="false" outlineLevel="0" collapsed="false">
      <c r="A759" s="193"/>
      <c r="B759" s="194"/>
      <c r="C759" s="193"/>
      <c r="D759" s="193"/>
      <c r="E759" s="195"/>
      <c r="F759" s="193"/>
      <c r="G759" s="193"/>
      <c r="H759" s="206"/>
      <c r="I759" s="206"/>
      <c r="J759" s="206"/>
      <c r="K759" s="206"/>
      <c r="L759" s="206"/>
      <c r="M759" s="206"/>
      <c r="N759" s="206"/>
      <c r="O759" s="206"/>
      <c r="P759" s="206"/>
      <c r="Q759" s="206"/>
      <c r="R759" s="206"/>
      <c r="S759" s="206"/>
      <c r="T759" s="206"/>
      <c r="U759" s="206"/>
      <c r="V759" s="206"/>
      <c r="W759" s="206"/>
      <c r="X759" s="206"/>
      <c r="Y759" s="206"/>
      <c r="Z759" s="206"/>
    </row>
    <row r="760" customFormat="false" ht="15" hidden="false" customHeight="false" outlineLevel="0" collapsed="false">
      <c r="A760" s="183" t="s">
        <v>1779</v>
      </c>
      <c r="B760" s="184" t="s">
        <v>1028</v>
      </c>
      <c r="C760" s="183" t="s">
        <v>1029</v>
      </c>
      <c r="D760" s="184" t="s">
        <v>1030</v>
      </c>
      <c r="E760" s="185" t="s">
        <v>1031</v>
      </c>
      <c r="F760" s="209" t="s">
        <v>1032</v>
      </c>
      <c r="G760" s="209" t="s">
        <v>1033</v>
      </c>
      <c r="H760" s="206"/>
      <c r="I760" s="206"/>
      <c r="J760" s="206"/>
      <c r="K760" s="206"/>
      <c r="L760" s="206"/>
      <c r="M760" s="206"/>
      <c r="N760" s="206"/>
      <c r="O760" s="206"/>
      <c r="P760" s="206"/>
      <c r="Q760" s="206"/>
      <c r="R760" s="206"/>
      <c r="S760" s="206"/>
      <c r="T760" s="206"/>
      <c r="U760" s="206"/>
      <c r="V760" s="206"/>
      <c r="W760" s="206"/>
      <c r="X760" s="206"/>
      <c r="Y760" s="206"/>
      <c r="Z760" s="206"/>
    </row>
    <row r="761" customFormat="false" ht="15" hidden="false" customHeight="false" outlineLevel="0" collapsed="false">
      <c r="A761" s="189" t="s">
        <v>1034</v>
      </c>
      <c r="B761" s="190" t="s">
        <v>1780</v>
      </c>
      <c r="C761" s="189" t="s">
        <v>1781</v>
      </c>
      <c r="D761" s="190" t="s">
        <v>152</v>
      </c>
      <c r="E761" s="191" t="n">
        <v>1</v>
      </c>
      <c r="F761" s="279" t="n">
        <v>24.23</v>
      </c>
      <c r="G761" s="279" t="n">
        <v>24.23</v>
      </c>
      <c r="H761" s="206"/>
      <c r="I761" s="206"/>
      <c r="J761" s="206"/>
      <c r="K761" s="206"/>
      <c r="L761" s="206"/>
      <c r="M761" s="206"/>
      <c r="N761" s="206"/>
      <c r="O761" s="206"/>
      <c r="P761" s="206"/>
      <c r="Q761" s="206"/>
      <c r="R761" s="206"/>
      <c r="S761" s="206"/>
      <c r="T761" s="206"/>
      <c r="U761" s="206"/>
      <c r="V761" s="206"/>
      <c r="W761" s="206"/>
      <c r="X761" s="206"/>
      <c r="Y761" s="206"/>
      <c r="Z761" s="206"/>
    </row>
    <row r="762" customFormat="false" ht="15" hidden="false" customHeight="false" outlineLevel="0" collapsed="false">
      <c r="A762" s="198" t="s">
        <v>1040</v>
      </c>
      <c r="B762" s="199" t="s">
        <v>1279</v>
      </c>
      <c r="C762" s="198" t="s">
        <v>1273</v>
      </c>
      <c r="D762" s="199" t="s">
        <v>1192</v>
      </c>
      <c r="E762" s="200" t="n">
        <v>0.2</v>
      </c>
      <c r="F762" s="280" t="n">
        <v>20.48</v>
      </c>
      <c r="G762" s="280" t="n">
        <v>4.09</v>
      </c>
      <c r="H762" s="206"/>
      <c r="I762" s="206"/>
      <c r="J762" s="206"/>
      <c r="K762" s="206"/>
      <c r="L762" s="206"/>
      <c r="M762" s="206"/>
      <c r="N762" s="206"/>
      <c r="O762" s="206"/>
      <c r="P762" s="206"/>
      <c r="Q762" s="206"/>
      <c r="R762" s="206"/>
      <c r="S762" s="206"/>
      <c r="T762" s="206"/>
      <c r="U762" s="206"/>
      <c r="V762" s="206"/>
      <c r="W762" s="206"/>
      <c r="X762" s="206"/>
      <c r="Y762" s="206"/>
      <c r="Z762" s="206"/>
    </row>
    <row r="763" customFormat="false" ht="15" hidden="false" customHeight="false" outlineLevel="0" collapsed="false">
      <c r="A763" s="198" t="s">
        <v>1040</v>
      </c>
      <c r="B763" s="199" t="s">
        <v>1248</v>
      </c>
      <c r="C763" s="198" t="s">
        <v>1249</v>
      </c>
      <c r="D763" s="199" t="s">
        <v>1192</v>
      </c>
      <c r="E763" s="200" t="n">
        <v>0.1</v>
      </c>
      <c r="F763" s="280" t="n">
        <v>14.92</v>
      </c>
      <c r="G763" s="280" t="n">
        <v>1.49</v>
      </c>
      <c r="H763" s="206"/>
      <c r="I763" s="206"/>
      <c r="J763" s="206"/>
      <c r="K763" s="206"/>
      <c r="L763" s="206"/>
      <c r="M763" s="206"/>
      <c r="N763" s="206"/>
      <c r="O763" s="206"/>
      <c r="P763" s="206"/>
      <c r="Q763" s="206"/>
      <c r="R763" s="206"/>
      <c r="S763" s="206"/>
      <c r="T763" s="206"/>
      <c r="U763" s="206"/>
      <c r="V763" s="206"/>
      <c r="W763" s="206"/>
      <c r="X763" s="206"/>
      <c r="Y763" s="206"/>
      <c r="Z763" s="206"/>
    </row>
    <row r="764" customFormat="false" ht="15" hidden="false" customHeight="false" outlineLevel="0" collapsed="false">
      <c r="A764" s="202" t="s">
        <v>1043</v>
      </c>
      <c r="B764" s="203" t="s">
        <v>1782</v>
      </c>
      <c r="C764" s="202" t="s">
        <v>1783</v>
      </c>
      <c r="D764" s="203" t="s">
        <v>1199</v>
      </c>
      <c r="E764" s="204" t="n">
        <v>0.6666666</v>
      </c>
      <c r="F764" s="208" t="n">
        <v>27.99</v>
      </c>
      <c r="G764" s="208" t="n">
        <v>18.65</v>
      </c>
      <c r="H764" s="206"/>
      <c r="I764" s="206"/>
      <c r="J764" s="206"/>
      <c r="K764" s="206"/>
      <c r="L764" s="206"/>
      <c r="M764" s="206"/>
      <c r="N764" s="206"/>
      <c r="O764" s="206"/>
      <c r="P764" s="206"/>
      <c r="Q764" s="206"/>
      <c r="R764" s="206"/>
      <c r="S764" s="206"/>
      <c r="T764" s="206"/>
      <c r="U764" s="206"/>
      <c r="V764" s="206"/>
      <c r="W764" s="206"/>
      <c r="X764" s="206"/>
      <c r="Y764" s="206"/>
      <c r="Z764" s="206"/>
    </row>
    <row r="765" customFormat="false" ht="15" hidden="false" customHeight="false" outlineLevel="0" collapsed="false">
      <c r="A765" s="193"/>
      <c r="B765" s="194"/>
      <c r="C765" s="193"/>
      <c r="D765" s="193"/>
      <c r="E765" s="195"/>
      <c r="F765" s="193"/>
      <c r="G765" s="193"/>
      <c r="H765" s="206"/>
      <c r="I765" s="206"/>
      <c r="J765" s="206"/>
      <c r="K765" s="206"/>
      <c r="L765" s="206"/>
      <c r="M765" s="206"/>
      <c r="N765" s="206"/>
      <c r="O765" s="206"/>
      <c r="P765" s="206"/>
      <c r="Q765" s="206"/>
      <c r="R765" s="206"/>
      <c r="S765" s="206"/>
      <c r="T765" s="206"/>
      <c r="U765" s="206"/>
      <c r="V765" s="206"/>
      <c r="W765" s="206"/>
      <c r="X765" s="206"/>
      <c r="Y765" s="206"/>
      <c r="Z765" s="206"/>
    </row>
    <row r="766" customFormat="false" ht="15" hidden="false" customHeight="false" outlineLevel="0" collapsed="false">
      <c r="A766" s="183" t="s">
        <v>1784</v>
      </c>
      <c r="B766" s="184" t="s">
        <v>1028</v>
      </c>
      <c r="C766" s="183" t="s">
        <v>1029</v>
      </c>
      <c r="D766" s="184" t="s">
        <v>1030</v>
      </c>
      <c r="E766" s="185" t="s">
        <v>1031</v>
      </c>
      <c r="F766" s="209" t="s">
        <v>1032</v>
      </c>
      <c r="G766" s="209" t="s">
        <v>1033</v>
      </c>
      <c r="H766" s="206"/>
      <c r="I766" s="206"/>
      <c r="J766" s="206"/>
      <c r="K766" s="206"/>
      <c r="L766" s="206"/>
      <c r="M766" s="206"/>
      <c r="N766" s="206"/>
      <c r="O766" s="206"/>
      <c r="P766" s="206"/>
      <c r="Q766" s="206"/>
      <c r="R766" s="206"/>
      <c r="S766" s="206"/>
      <c r="T766" s="206"/>
      <c r="U766" s="206"/>
      <c r="V766" s="206"/>
      <c r="W766" s="206"/>
      <c r="X766" s="206"/>
      <c r="Y766" s="206"/>
      <c r="Z766" s="206"/>
    </row>
    <row r="767" customFormat="false" ht="15" hidden="false" customHeight="false" outlineLevel="0" collapsed="false">
      <c r="A767" s="189" t="s">
        <v>1034</v>
      </c>
      <c r="B767" s="190" t="s">
        <v>1785</v>
      </c>
      <c r="C767" s="189" t="s">
        <v>295</v>
      </c>
      <c r="D767" s="190" t="s">
        <v>1100</v>
      </c>
      <c r="E767" s="191" t="n">
        <v>1</v>
      </c>
      <c r="F767" s="279" t="n">
        <v>7.01</v>
      </c>
      <c r="G767" s="279" t="n">
        <v>7.01</v>
      </c>
      <c r="H767" s="206"/>
      <c r="I767" s="206"/>
      <c r="J767" s="206"/>
      <c r="K767" s="206"/>
      <c r="L767" s="206"/>
      <c r="M767" s="206"/>
      <c r="N767" s="206"/>
      <c r="O767" s="206"/>
      <c r="P767" s="206"/>
      <c r="Q767" s="206"/>
      <c r="R767" s="206"/>
      <c r="S767" s="206"/>
      <c r="T767" s="206"/>
      <c r="U767" s="206"/>
      <c r="V767" s="206"/>
      <c r="W767" s="206"/>
      <c r="X767" s="206"/>
      <c r="Y767" s="206"/>
      <c r="Z767" s="206"/>
    </row>
    <row r="768" customFormat="false" ht="15" hidden="false" customHeight="false" outlineLevel="0" collapsed="false">
      <c r="A768" s="198" t="s">
        <v>1040</v>
      </c>
      <c r="B768" s="199" t="s">
        <v>1279</v>
      </c>
      <c r="C768" s="198" t="s">
        <v>1273</v>
      </c>
      <c r="D768" s="199" t="s">
        <v>1192</v>
      </c>
      <c r="E768" s="200" t="n">
        <v>0.0666666</v>
      </c>
      <c r="F768" s="280" t="n">
        <v>20.48</v>
      </c>
      <c r="G768" s="280" t="n">
        <v>1.36</v>
      </c>
      <c r="H768" s="206"/>
      <c r="I768" s="206"/>
      <c r="J768" s="206"/>
      <c r="K768" s="206"/>
      <c r="L768" s="206"/>
      <c r="M768" s="206"/>
      <c r="N768" s="206"/>
      <c r="O768" s="206"/>
      <c r="P768" s="206"/>
      <c r="Q768" s="206"/>
      <c r="R768" s="206"/>
      <c r="S768" s="206"/>
      <c r="T768" s="206"/>
      <c r="U768" s="206"/>
      <c r="V768" s="206"/>
      <c r="W768" s="206"/>
      <c r="X768" s="206"/>
      <c r="Y768" s="206"/>
      <c r="Z768" s="206"/>
    </row>
    <row r="769" customFormat="false" ht="15" hidden="false" customHeight="false" outlineLevel="0" collapsed="false">
      <c r="A769" s="198" t="s">
        <v>1040</v>
      </c>
      <c r="B769" s="199" t="s">
        <v>1248</v>
      </c>
      <c r="C769" s="198" t="s">
        <v>1249</v>
      </c>
      <c r="D769" s="199" t="s">
        <v>1192</v>
      </c>
      <c r="E769" s="200" t="n">
        <v>0.0666666</v>
      </c>
      <c r="F769" s="280" t="n">
        <v>14.92</v>
      </c>
      <c r="G769" s="280" t="n">
        <v>0.99</v>
      </c>
      <c r="H769" s="206"/>
      <c r="I769" s="206"/>
      <c r="J769" s="206"/>
      <c r="K769" s="206"/>
      <c r="L769" s="206"/>
      <c r="M769" s="206"/>
      <c r="N769" s="206"/>
      <c r="O769" s="206"/>
      <c r="P769" s="206"/>
      <c r="Q769" s="206"/>
      <c r="R769" s="206"/>
      <c r="S769" s="206"/>
      <c r="T769" s="206"/>
      <c r="U769" s="206"/>
      <c r="V769" s="206"/>
      <c r="W769" s="206"/>
      <c r="X769" s="206"/>
      <c r="Y769" s="206"/>
      <c r="Z769" s="206"/>
    </row>
    <row r="770" customFormat="false" ht="15" hidden="false" customHeight="false" outlineLevel="0" collapsed="false">
      <c r="A770" s="202" t="s">
        <v>1043</v>
      </c>
      <c r="B770" s="203" t="s">
        <v>1786</v>
      </c>
      <c r="C770" s="202" t="s">
        <v>1787</v>
      </c>
      <c r="D770" s="203" t="s">
        <v>1100</v>
      </c>
      <c r="E770" s="204" t="n">
        <v>1.05</v>
      </c>
      <c r="F770" s="208" t="n">
        <v>4.44</v>
      </c>
      <c r="G770" s="208" t="n">
        <v>4.66</v>
      </c>
      <c r="H770" s="206"/>
      <c r="I770" s="206"/>
      <c r="J770" s="206"/>
      <c r="K770" s="206"/>
      <c r="L770" s="206"/>
      <c r="M770" s="206"/>
      <c r="N770" s="206"/>
      <c r="O770" s="206"/>
      <c r="P770" s="206"/>
      <c r="Q770" s="206"/>
      <c r="R770" s="206"/>
      <c r="S770" s="206"/>
      <c r="T770" s="206"/>
      <c r="U770" s="206"/>
      <c r="V770" s="206"/>
      <c r="W770" s="206"/>
      <c r="X770" s="206"/>
      <c r="Y770" s="206"/>
      <c r="Z770" s="206"/>
    </row>
    <row r="771" customFormat="false" ht="15" hidden="false" customHeight="false" outlineLevel="0" collapsed="false">
      <c r="A771" s="193"/>
      <c r="B771" s="194"/>
      <c r="C771" s="193"/>
      <c r="D771" s="193"/>
      <c r="E771" s="195"/>
      <c r="F771" s="193"/>
      <c r="G771" s="193"/>
      <c r="H771" s="206"/>
      <c r="I771" s="206"/>
      <c r="J771" s="206"/>
      <c r="K771" s="206"/>
      <c r="L771" s="206"/>
      <c r="M771" s="206"/>
      <c r="N771" s="206"/>
      <c r="O771" s="206"/>
      <c r="P771" s="206"/>
      <c r="Q771" s="206"/>
      <c r="R771" s="206"/>
      <c r="S771" s="206"/>
      <c r="T771" s="206"/>
      <c r="U771" s="206"/>
      <c r="V771" s="206"/>
      <c r="W771" s="206"/>
      <c r="X771" s="206"/>
      <c r="Y771" s="206"/>
      <c r="Z771" s="206"/>
    </row>
    <row r="772" customFormat="false" ht="15" hidden="false" customHeight="false" outlineLevel="0" collapsed="false">
      <c r="A772" s="183" t="s">
        <v>1788</v>
      </c>
      <c r="B772" s="184" t="s">
        <v>1028</v>
      </c>
      <c r="C772" s="183" t="s">
        <v>1029</v>
      </c>
      <c r="D772" s="184" t="s">
        <v>1030</v>
      </c>
      <c r="E772" s="185" t="s">
        <v>1031</v>
      </c>
      <c r="F772" s="209" t="s">
        <v>1032</v>
      </c>
      <c r="G772" s="209" t="s">
        <v>1033</v>
      </c>
      <c r="H772" s="206"/>
      <c r="I772" s="206"/>
      <c r="J772" s="206"/>
      <c r="K772" s="206"/>
      <c r="L772" s="206"/>
      <c r="M772" s="206"/>
      <c r="N772" s="206"/>
      <c r="O772" s="206"/>
      <c r="P772" s="206"/>
      <c r="Q772" s="206"/>
      <c r="R772" s="206"/>
      <c r="S772" s="206"/>
      <c r="T772" s="206"/>
      <c r="U772" s="206"/>
      <c r="V772" s="206"/>
      <c r="W772" s="206"/>
      <c r="X772" s="206"/>
      <c r="Y772" s="206"/>
      <c r="Z772" s="206"/>
    </row>
    <row r="773" customFormat="false" ht="15" hidden="false" customHeight="false" outlineLevel="0" collapsed="false">
      <c r="A773" s="189" t="s">
        <v>1034</v>
      </c>
      <c r="B773" s="190" t="s">
        <v>299</v>
      </c>
      <c r="C773" s="189" t="s">
        <v>1789</v>
      </c>
      <c r="D773" s="190" t="s">
        <v>152</v>
      </c>
      <c r="E773" s="191" t="n">
        <v>1</v>
      </c>
      <c r="F773" s="279" t="n">
        <v>1047.9</v>
      </c>
      <c r="G773" s="279" t="n">
        <v>1047.9</v>
      </c>
      <c r="H773" s="206"/>
      <c r="I773" s="206"/>
      <c r="J773" s="206"/>
      <c r="K773" s="206"/>
      <c r="L773" s="206"/>
      <c r="M773" s="206"/>
      <c r="N773" s="206"/>
      <c r="O773" s="206"/>
      <c r="P773" s="206"/>
      <c r="Q773" s="206"/>
      <c r="R773" s="206"/>
      <c r="S773" s="206"/>
      <c r="T773" s="206"/>
      <c r="U773" s="206"/>
      <c r="V773" s="206"/>
      <c r="W773" s="206"/>
      <c r="X773" s="206"/>
      <c r="Y773" s="206"/>
      <c r="Z773" s="206"/>
    </row>
    <row r="774" customFormat="false" ht="15" hidden="false" customHeight="false" outlineLevel="0" collapsed="false">
      <c r="A774" s="198" t="s">
        <v>1040</v>
      </c>
      <c r="B774" s="199" t="s">
        <v>1790</v>
      </c>
      <c r="C774" s="198" t="s">
        <v>1791</v>
      </c>
      <c r="D774" s="199" t="s">
        <v>25</v>
      </c>
      <c r="E774" s="200" t="n">
        <v>2.754</v>
      </c>
      <c r="F774" s="280" t="n">
        <v>16.55</v>
      </c>
      <c r="G774" s="280" t="n">
        <v>45.57</v>
      </c>
      <c r="H774" s="206"/>
      <c r="I774" s="206"/>
      <c r="J774" s="206"/>
      <c r="K774" s="206"/>
      <c r="L774" s="206"/>
      <c r="M774" s="206"/>
      <c r="N774" s="206"/>
      <c r="O774" s="206"/>
      <c r="P774" s="206"/>
      <c r="Q774" s="206"/>
      <c r="R774" s="206"/>
      <c r="S774" s="206"/>
      <c r="T774" s="206"/>
      <c r="U774" s="206"/>
      <c r="V774" s="206"/>
      <c r="W774" s="206"/>
      <c r="X774" s="206"/>
      <c r="Y774" s="206"/>
      <c r="Z774" s="206"/>
    </row>
    <row r="775" customFormat="false" ht="15" hidden="false" customHeight="false" outlineLevel="0" collapsed="false">
      <c r="A775" s="198" t="s">
        <v>1040</v>
      </c>
      <c r="B775" s="199" t="s">
        <v>1792</v>
      </c>
      <c r="C775" s="198" t="s">
        <v>1793</v>
      </c>
      <c r="D775" s="199" t="s">
        <v>25</v>
      </c>
      <c r="E775" s="200" t="n">
        <v>3.353</v>
      </c>
      <c r="F775" s="280" t="n">
        <v>20.49</v>
      </c>
      <c r="G775" s="280" t="n">
        <v>68.7</v>
      </c>
      <c r="H775" s="206"/>
      <c r="I775" s="206"/>
      <c r="J775" s="206"/>
      <c r="K775" s="206"/>
      <c r="L775" s="206"/>
      <c r="M775" s="206"/>
      <c r="N775" s="206"/>
      <c r="O775" s="206"/>
      <c r="P775" s="206"/>
      <c r="Q775" s="206"/>
      <c r="R775" s="206"/>
      <c r="S775" s="206"/>
      <c r="T775" s="206"/>
      <c r="U775" s="206"/>
      <c r="V775" s="206"/>
      <c r="W775" s="206"/>
      <c r="X775" s="206"/>
      <c r="Y775" s="206"/>
      <c r="Z775" s="206"/>
    </row>
    <row r="776" customFormat="false" ht="15" hidden="false" customHeight="false" outlineLevel="0" collapsed="false">
      <c r="A776" s="202" t="s">
        <v>1043</v>
      </c>
      <c r="B776" s="203" t="s">
        <v>1794</v>
      </c>
      <c r="C776" s="202" t="s">
        <v>1795</v>
      </c>
      <c r="D776" s="203" t="s">
        <v>65</v>
      </c>
      <c r="E776" s="204" t="n">
        <v>1.4</v>
      </c>
      <c r="F776" s="208" t="n">
        <v>11.88</v>
      </c>
      <c r="G776" s="208" t="n">
        <v>16.63</v>
      </c>
      <c r="H776" s="206"/>
      <c r="I776" s="206"/>
      <c r="J776" s="206"/>
      <c r="K776" s="206"/>
      <c r="L776" s="206"/>
      <c r="M776" s="206"/>
      <c r="N776" s="206"/>
      <c r="O776" s="206"/>
      <c r="P776" s="206"/>
      <c r="Q776" s="206"/>
      <c r="R776" s="206"/>
      <c r="S776" s="206"/>
      <c r="T776" s="206"/>
      <c r="U776" s="206"/>
      <c r="V776" s="206"/>
      <c r="W776" s="206"/>
      <c r="X776" s="206"/>
      <c r="Y776" s="206"/>
      <c r="Z776" s="206"/>
    </row>
    <row r="777" customFormat="false" ht="15" hidden="false" customHeight="false" outlineLevel="0" collapsed="false">
      <c r="A777" s="202" t="s">
        <v>1043</v>
      </c>
      <c r="B777" s="203" t="s">
        <v>1796</v>
      </c>
      <c r="C777" s="202" t="s">
        <v>1797</v>
      </c>
      <c r="D777" s="203" t="s">
        <v>65</v>
      </c>
      <c r="E777" s="204" t="n">
        <v>0.003</v>
      </c>
      <c r="F777" s="208" t="n">
        <v>54.17</v>
      </c>
      <c r="G777" s="208" t="n">
        <v>0.16</v>
      </c>
      <c r="H777" s="206"/>
      <c r="I777" s="206"/>
      <c r="J777" s="206"/>
      <c r="K777" s="206"/>
      <c r="L777" s="206"/>
      <c r="M777" s="206"/>
      <c r="N777" s="206"/>
      <c r="O777" s="206"/>
      <c r="P777" s="206"/>
      <c r="Q777" s="206"/>
      <c r="R777" s="206"/>
      <c r="S777" s="206"/>
      <c r="T777" s="206"/>
      <c r="U777" s="206"/>
      <c r="V777" s="206"/>
      <c r="W777" s="206"/>
      <c r="X777" s="206"/>
      <c r="Y777" s="206"/>
      <c r="Z777" s="206"/>
    </row>
    <row r="778" customFormat="false" ht="15" hidden="false" customHeight="false" outlineLevel="0" collapsed="false">
      <c r="A778" s="202" t="s">
        <v>1043</v>
      </c>
      <c r="B778" s="203" t="s">
        <v>1798</v>
      </c>
      <c r="C778" s="202" t="s">
        <v>1799</v>
      </c>
      <c r="D778" s="203" t="s">
        <v>7</v>
      </c>
      <c r="E778" s="204" t="n">
        <v>5</v>
      </c>
      <c r="F778" s="208" t="n">
        <v>0.59</v>
      </c>
      <c r="G778" s="208" t="n">
        <v>2.95</v>
      </c>
      <c r="H778" s="206"/>
      <c r="I778" s="206"/>
      <c r="J778" s="206"/>
      <c r="K778" s="206"/>
      <c r="L778" s="206"/>
      <c r="M778" s="206"/>
      <c r="N778" s="206"/>
      <c r="O778" s="206"/>
      <c r="P778" s="206"/>
      <c r="Q778" s="206"/>
      <c r="R778" s="206"/>
      <c r="S778" s="206"/>
      <c r="T778" s="206"/>
      <c r="U778" s="206"/>
      <c r="V778" s="206"/>
      <c r="W778" s="206"/>
      <c r="X778" s="206"/>
      <c r="Y778" s="206"/>
      <c r="Z778" s="206"/>
    </row>
    <row r="779" customFormat="false" ht="15" hidden="false" customHeight="false" outlineLevel="0" collapsed="false">
      <c r="A779" s="202" t="s">
        <v>1043</v>
      </c>
      <c r="B779" s="203" t="s">
        <v>1800</v>
      </c>
      <c r="C779" s="202" t="s">
        <v>1801</v>
      </c>
      <c r="D779" s="203" t="s">
        <v>7</v>
      </c>
      <c r="E779" s="204" t="n">
        <v>3.333</v>
      </c>
      <c r="F779" s="208" t="n">
        <v>3.15</v>
      </c>
      <c r="G779" s="208" t="n">
        <v>10.49</v>
      </c>
      <c r="H779" s="206"/>
      <c r="I779" s="206"/>
      <c r="J779" s="206"/>
      <c r="K779" s="206"/>
      <c r="L779" s="206"/>
      <c r="M779" s="206"/>
      <c r="N779" s="206"/>
      <c r="O779" s="206"/>
      <c r="P779" s="206"/>
      <c r="Q779" s="206"/>
      <c r="R779" s="206"/>
      <c r="S779" s="206"/>
      <c r="T779" s="206"/>
      <c r="U779" s="206"/>
      <c r="V779" s="206"/>
      <c r="W779" s="206"/>
      <c r="X779" s="206"/>
      <c r="Y779" s="206"/>
      <c r="Z779" s="206"/>
    </row>
    <row r="780" customFormat="false" ht="15" hidden="false" customHeight="false" outlineLevel="0" collapsed="false">
      <c r="A780" s="202" t="s">
        <v>1043</v>
      </c>
      <c r="B780" s="203" t="s">
        <v>1802</v>
      </c>
      <c r="C780" s="202" t="s">
        <v>1803</v>
      </c>
      <c r="D780" s="203" t="s">
        <v>65</v>
      </c>
      <c r="E780" s="204" t="n">
        <v>3.409</v>
      </c>
      <c r="F780" s="208" t="n">
        <v>64.28</v>
      </c>
      <c r="G780" s="208" t="n">
        <v>219.13</v>
      </c>
      <c r="H780" s="206"/>
      <c r="I780" s="206"/>
      <c r="J780" s="206"/>
      <c r="K780" s="206"/>
      <c r="L780" s="206"/>
      <c r="M780" s="206"/>
      <c r="N780" s="206"/>
      <c r="O780" s="206"/>
      <c r="P780" s="206"/>
      <c r="Q780" s="206"/>
      <c r="R780" s="206"/>
      <c r="S780" s="206"/>
      <c r="T780" s="206"/>
      <c r="U780" s="206"/>
      <c r="V780" s="206"/>
      <c r="W780" s="206"/>
      <c r="X780" s="206"/>
      <c r="Y780" s="206"/>
      <c r="Z780" s="206"/>
    </row>
    <row r="781" customFormat="false" ht="15" hidden="false" customHeight="false" outlineLevel="0" collapsed="false">
      <c r="A781" s="202" t="s">
        <v>1043</v>
      </c>
      <c r="B781" s="203" t="s">
        <v>1804</v>
      </c>
      <c r="C781" s="202" t="s">
        <v>1805</v>
      </c>
      <c r="D781" s="203" t="s">
        <v>152</v>
      </c>
      <c r="E781" s="204" t="n">
        <v>3.149</v>
      </c>
      <c r="F781" s="208" t="n">
        <v>10.7</v>
      </c>
      <c r="G781" s="208" t="n">
        <v>33.69</v>
      </c>
      <c r="H781" s="206"/>
      <c r="I781" s="206"/>
      <c r="J781" s="206"/>
      <c r="K781" s="206"/>
      <c r="L781" s="206"/>
      <c r="M781" s="206"/>
      <c r="N781" s="206"/>
      <c r="O781" s="206"/>
      <c r="P781" s="206"/>
      <c r="Q781" s="206"/>
      <c r="R781" s="206"/>
      <c r="S781" s="206"/>
      <c r="T781" s="206"/>
      <c r="U781" s="206"/>
      <c r="V781" s="206"/>
      <c r="W781" s="206"/>
      <c r="X781" s="206"/>
      <c r="Y781" s="206"/>
      <c r="Z781" s="206"/>
    </row>
    <row r="782" customFormat="false" ht="15" hidden="false" customHeight="false" outlineLevel="0" collapsed="false">
      <c r="A782" s="202" t="s">
        <v>1043</v>
      </c>
      <c r="B782" s="203" t="s">
        <v>1806</v>
      </c>
      <c r="C782" s="202" t="s">
        <v>1807</v>
      </c>
      <c r="D782" s="203" t="s">
        <v>7</v>
      </c>
      <c r="E782" s="204" t="n">
        <v>0.855</v>
      </c>
      <c r="F782" s="208" t="n">
        <v>15.97</v>
      </c>
      <c r="G782" s="208" t="n">
        <v>13.65</v>
      </c>
      <c r="H782" s="206"/>
      <c r="I782" s="206"/>
      <c r="J782" s="206"/>
      <c r="K782" s="206"/>
      <c r="L782" s="206"/>
      <c r="M782" s="206"/>
      <c r="N782" s="206"/>
      <c r="O782" s="206"/>
      <c r="P782" s="206"/>
      <c r="Q782" s="206"/>
      <c r="R782" s="206"/>
      <c r="S782" s="206"/>
      <c r="T782" s="206"/>
      <c r="U782" s="206"/>
      <c r="V782" s="206"/>
      <c r="W782" s="206"/>
      <c r="X782" s="206"/>
      <c r="Y782" s="206"/>
      <c r="Z782" s="206"/>
    </row>
    <row r="783" customFormat="false" ht="15" hidden="false" customHeight="false" outlineLevel="0" collapsed="false">
      <c r="A783" s="202" t="s">
        <v>1043</v>
      </c>
      <c r="B783" s="203" t="s">
        <v>1808</v>
      </c>
      <c r="C783" s="202" t="s">
        <v>1809</v>
      </c>
      <c r="D783" s="203" t="s">
        <v>1100</v>
      </c>
      <c r="E783" s="204" t="n">
        <v>0.998</v>
      </c>
      <c r="F783" s="208" t="n">
        <v>638.21</v>
      </c>
      <c r="G783" s="208" t="n">
        <v>636.93</v>
      </c>
      <c r="H783" s="206"/>
      <c r="I783" s="206"/>
      <c r="J783" s="206"/>
      <c r="K783" s="206"/>
      <c r="L783" s="206"/>
      <c r="M783" s="206"/>
      <c r="N783" s="206"/>
      <c r="O783" s="206"/>
      <c r="P783" s="206"/>
      <c r="Q783" s="206"/>
      <c r="R783" s="206"/>
      <c r="S783" s="206"/>
      <c r="T783" s="206"/>
      <c r="U783" s="206"/>
      <c r="V783" s="206"/>
      <c r="W783" s="206"/>
      <c r="X783" s="206"/>
      <c r="Y783" s="206"/>
      <c r="Z783" s="206"/>
    </row>
    <row r="784" customFormat="false" ht="15" hidden="false" customHeight="false" outlineLevel="0" collapsed="false">
      <c r="A784" s="193"/>
      <c r="B784" s="194"/>
      <c r="C784" s="193"/>
      <c r="D784" s="193"/>
      <c r="E784" s="195"/>
      <c r="F784" s="193"/>
      <c r="G784" s="193"/>
      <c r="H784" s="206"/>
      <c r="I784" s="206"/>
      <c r="J784" s="206"/>
      <c r="K784" s="206"/>
      <c r="L784" s="206"/>
      <c r="M784" s="206"/>
      <c r="N784" s="206"/>
      <c r="O784" s="206"/>
      <c r="P784" s="206"/>
      <c r="Q784" s="206"/>
      <c r="R784" s="206"/>
      <c r="S784" s="206"/>
      <c r="T784" s="206"/>
      <c r="U784" s="206"/>
      <c r="V784" s="206"/>
      <c r="W784" s="206"/>
      <c r="X784" s="206"/>
      <c r="Y784" s="206"/>
      <c r="Z784" s="206"/>
    </row>
    <row r="785" customFormat="false" ht="15" hidden="false" customHeight="false" outlineLevel="0" collapsed="false">
      <c r="A785" s="183" t="s">
        <v>1810</v>
      </c>
      <c r="B785" s="184" t="s">
        <v>1028</v>
      </c>
      <c r="C785" s="183" t="s">
        <v>1029</v>
      </c>
      <c r="D785" s="184" t="s">
        <v>1030</v>
      </c>
      <c r="E785" s="185" t="s">
        <v>1031</v>
      </c>
      <c r="F785" s="209" t="s">
        <v>1032</v>
      </c>
      <c r="G785" s="209" t="s">
        <v>1033</v>
      </c>
      <c r="H785" s="206"/>
      <c r="I785" s="206"/>
      <c r="J785" s="206"/>
      <c r="K785" s="206"/>
      <c r="L785" s="206"/>
      <c r="M785" s="206"/>
      <c r="N785" s="206"/>
      <c r="O785" s="206"/>
      <c r="P785" s="206"/>
      <c r="Q785" s="206"/>
      <c r="R785" s="206"/>
      <c r="S785" s="206"/>
      <c r="T785" s="206"/>
      <c r="U785" s="206"/>
      <c r="V785" s="206"/>
      <c r="W785" s="206"/>
      <c r="X785" s="206"/>
      <c r="Y785" s="206"/>
      <c r="Z785" s="206"/>
    </row>
    <row r="786" customFormat="false" ht="15" hidden="false" customHeight="false" outlineLevel="0" collapsed="false">
      <c r="A786" s="189" t="s">
        <v>1034</v>
      </c>
      <c r="B786" s="190" t="s">
        <v>302</v>
      </c>
      <c r="C786" s="189" t="s">
        <v>1811</v>
      </c>
      <c r="D786" s="190" t="s">
        <v>7</v>
      </c>
      <c r="E786" s="191" t="n">
        <v>1</v>
      </c>
      <c r="F786" s="279" t="n">
        <v>69.5</v>
      </c>
      <c r="G786" s="279" t="n">
        <v>69.5</v>
      </c>
      <c r="H786" s="206"/>
      <c r="I786" s="206"/>
      <c r="J786" s="206"/>
      <c r="K786" s="206"/>
      <c r="L786" s="206"/>
      <c r="M786" s="206"/>
      <c r="N786" s="206"/>
      <c r="O786" s="206"/>
      <c r="P786" s="206"/>
      <c r="Q786" s="206"/>
      <c r="R786" s="206"/>
      <c r="S786" s="206"/>
      <c r="T786" s="206"/>
      <c r="U786" s="206"/>
      <c r="V786" s="206"/>
      <c r="W786" s="206"/>
      <c r="X786" s="206"/>
      <c r="Y786" s="206"/>
      <c r="Z786" s="206"/>
    </row>
    <row r="787" customFormat="false" ht="15" hidden="false" customHeight="false" outlineLevel="0" collapsed="false">
      <c r="A787" s="198" t="s">
        <v>1040</v>
      </c>
      <c r="B787" s="199" t="s">
        <v>1812</v>
      </c>
      <c r="C787" s="198" t="s">
        <v>1813</v>
      </c>
      <c r="D787" s="199" t="s">
        <v>25</v>
      </c>
      <c r="E787" s="200" t="n">
        <v>0.3162</v>
      </c>
      <c r="F787" s="280" t="n">
        <v>20</v>
      </c>
      <c r="G787" s="280" t="n">
        <v>6.32</v>
      </c>
      <c r="H787" s="206"/>
      <c r="I787" s="206"/>
      <c r="J787" s="206"/>
      <c r="K787" s="206"/>
      <c r="L787" s="206"/>
      <c r="M787" s="206"/>
      <c r="N787" s="206"/>
      <c r="O787" s="206"/>
      <c r="P787" s="206"/>
      <c r="Q787" s="206"/>
      <c r="R787" s="206"/>
      <c r="S787" s="206"/>
      <c r="T787" s="206"/>
      <c r="U787" s="206"/>
      <c r="V787" s="206"/>
      <c r="W787" s="206"/>
      <c r="X787" s="206"/>
      <c r="Y787" s="206"/>
      <c r="Z787" s="206"/>
    </row>
    <row r="788" customFormat="false" ht="15" hidden="false" customHeight="false" outlineLevel="0" collapsed="false">
      <c r="A788" s="198" t="s">
        <v>1040</v>
      </c>
      <c r="B788" s="199" t="s">
        <v>1274</v>
      </c>
      <c r="C788" s="198" t="s">
        <v>1249</v>
      </c>
      <c r="D788" s="199" t="s">
        <v>25</v>
      </c>
      <c r="E788" s="200" t="n">
        <v>0.0996</v>
      </c>
      <c r="F788" s="280" t="n">
        <v>15.05</v>
      </c>
      <c r="G788" s="280" t="n">
        <v>1.49</v>
      </c>
      <c r="H788" s="206"/>
      <c r="I788" s="206"/>
      <c r="J788" s="206"/>
      <c r="K788" s="206"/>
      <c r="L788" s="206"/>
      <c r="M788" s="206"/>
      <c r="N788" s="206"/>
      <c r="O788" s="206"/>
      <c r="P788" s="206"/>
      <c r="Q788" s="206"/>
      <c r="R788" s="206"/>
      <c r="S788" s="206"/>
      <c r="T788" s="206"/>
      <c r="U788" s="206"/>
      <c r="V788" s="206"/>
      <c r="W788" s="206"/>
      <c r="X788" s="206"/>
      <c r="Y788" s="206"/>
      <c r="Z788" s="206"/>
    </row>
    <row r="789" customFormat="false" ht="15" hidden="false" customHeight="false" outlineLevel="0" collapsed="false">
      <c r="A789" s="202" t="s">
        <v>1043</v>
      </c>
      <c r="B789" s="203" t="s">
        <v>1814</v>
      </c>
      <c r="C789" s="202" t="s">
        <v>1815</v>
      </c>
      <c r="D789" s="203" t="s">
        <v>7</v>
      </c>
      <c r="E789" s="204" t="n">
        <v>1</v>
      </c>
      <c r="F789" s="208" t="n">
        <v>61.69</v>
      </c>
      <c r="G789" s="208" t="n">
        <v>61.69</v>
      </c>
      <c r="H789" s="206"/>
      <c r="I789" s="206"/>
      <c r="J789" s="206"/>
      <c r="K789" s="206"/>
      <c r="L789" s="206"/>
      <c r="M789" s="206"/>
      <c r="N789" s="206"/>
      <c r="O789" s="206"/>
      <c r="P789" s="206"/>
      <c r="Q789" s="206"/>
      <c r="R789" s="206"/>
      <c r="S789" s="206"/>
      <c r="T789" s="206"/>
      <c r="U789" s="206"/>
      <c r="V789" s="206"/>
      <c r="W789" s="206"/>
      <c r="X789" s="206"/>
      <c r="Y789" s="206"/>
      <c r="Z789" s="206"/>
    </row>
    <row r="790" customFormat="false" ht="15" hidden="false" customHeight="false" outlineLevel="0" collapsed="false">
      <c r="A790" s="193"/>
      <c r="B790" s="194"/>
      <c r="C790" s="193"/>
      <c r="D790" s="193"/>
      <c r="E790" s="195"/>
      <c r="F790" s="193"/>
      <c r="G790" s="193"/>
      <c r="H790" s="206"/>
      <c r="I790" s="206"/>
      <c r="J790" s="206"/>
      <c r="K790" s="206"/>
      <c r="L790" s="206"/>
      <c r="M790" s="206"/>
      <c r="N790" s="206"/>
      <c r="O790" s="206"/>
      <c r="P790" s="206"/>
      <c r="Q790" s="206"/>
      <c r="R790" s="206"/>
      <c r="S790" s="206"/>
      <c r="T790" s="206"/>
      <c r="U790" s="206"/>
      <c r="V790" s="206"/>
      <c r="W790" s="206"/>
      <c r="X790" s="206"/>
      <c r="Y790" s="206"/>
      <c r="Z790" s="206"/>
    </row>
    <row r="791" customFormat="false" ht="15" hidden="false" customHeight="false" outlineLevel="0" collapsed="false">
      <c r="A791" s="183" t="s">
        <v>1816</v>
      </c>
      <c r="B791" s="184" t="s">
        <v>1028</v>
      </c>
      <c r="C791" s="183" t="s">
        <v>1029</v>
      </c>
      <c r="D791" s="184" t="s">
        <v>1030</v>
      </c>
      <c r="E791" s="185" t="s">
        <v>1031</v>
      </c>
      <c r="F791" s="209" t="s">
        <v>1032</v>
      </c>
      <c r="G791" s="209" t="s">
        <v>1033</v>
      </c>
      <c r="H791" s="206"/>
      <c r="I791" s="206"/>
      <c r="J791" s="206"/>
      <c r="K791" s="206"/>
      <c r="L791" s="206"/>
      <c r="M791" s="206"/>
      <c r="N791" s="206"/>
      <c r="O791" s="206"/>
      <c r="P791" s="206"/>
      <c r="Q791" s="206"/>
      <c r="R791" s="206"/>
      <c r="S791" s="206"/>
      <c r="T791" s="206"/>
      <c r="U791" s="206"/>
      <c r="V791" s="206"/>
      <c r="W791" s="206"/>
      <c r="X791" s="206"/>
      <c r="Y791" s="206"/>
      <c r="Z791" s="206"/>
    </row>
    <row r="792" customFormat="false" ht="15" hidden="false" customHeight="false" outlineLevel="0" collapsed="false">
      <c r="A792" s="189" t="s">
        <v>1034</v>
      </c>
      <c r="B792" s="190" t="s">
        <v>305</v>
      </c>
      <c r="C792" s="189" t="s">
        <v>306</v>
      </c>
      <c r="D792" s="190" t="s">
        <v>1202</v>
      </c>
      <c r="E792" s="191" t="n">
        <v>1</v>
      </c>
      <c r="F792" s="279" t="n">
        <v>38.07</v>
      </c>
      <c r="G792" s="279" t="n">
        <v>38.07</v>
      </c>
      <c r="H792" s="206"/>
      <c r="I792" s="206"/>
      <c r="J792" s="206"/>
      <c r="K792" s="206"/>
      <c r="L792" s="206"/>
      <c r="M792" s="206"/>
      <c r="N792" s="206"/>
      <c r="O792" s="206"/>
      <c r="P792" s="206"/>
      <c r="Q792" s="206"/>
      <c r="R792" s="206"/>
      <c r="S792" s="206"/>
      <c r="T792" s="206"/>
      <c r="U792" s="206"/>
      <c r="V792" s="206"/>
      <c r="W792" s="206"/>
      <c r="X792" s="206"/>
      <c r="Y792" s="206"/>
      <c r="Z792" s="206"/>
    </row>
    <row r="793" customFormat="false" ht="15" hidden="false" customHeight="false" outlineLevel="0" collapsed="false">
      <c r="A793" s="198" t="s">
        <v>1040</v>
      </c>
      <c r="B793" s="199" t="s">
        <v>1279</v>
      </c>
      <c r="C793" s="198" t="s">
        <v>1273</v>
      </c>
      <c r="D793" s="199" t="s">
        <v>1192</v>
      </c>
      <c r="E793" s="200" t="n">
        <v>1</v>
      </c>
      <c r="F793" s="280" t="n">
        <v>20.48</v>
      </c>
      <c r="G793" s="280" t="n">
        <v>20.48</v>
      </c>
      <c r="H793" s="206"/>
      <c r="I793" s="206"/>
      <c r="J793" s="206"/>
      <c r="K793" s="206"/>
      <c r="L793" s="206"/>
      <c r="M793" s="206"/>
      <c r="N793" s="206"/>
      <c r="O793" s="206"/>
      <c r="P793" s="206"/>
      <c r="Q793" s="206"/>
      <c r="R793" s="206"/>
      <c r="S793" s="206"/>
      <c r="T793" s="206"/>
      <c r="U793" s="206"/>
      <c r="V793" s="206"/>
      <c r="W793" s="206"/>
      <c r="X793" s="206"/>
      <c r="Y793" s="206"/>
      <c r="Z793" s="206"/>
    </row>
    <row r="794" customFormat="false" ht="15" hidden="false" customHeight="false" outlineLevel="0" collapsed="false">
      <c r="A794" s="202" t="s">
        <v>1043</v>
      </c>
      <c r="B794" s="203" t="s">
        <v>1817</v>
      </c>
      <c r="C794" s="202" t="s">
        <v>1818</v>
      </c>
      <c r="D794" s="203" t="s">
        <v>1199</v>
      </c>
      <c r="E794" s="204" t="n">
        <v>1</v>
      </c>
      <c r="F794" s="208" t="n">
        <v>17.59</v>
      </c>
      <c r="G794" s="208" t="n">
        <v>17.59</v>
      </c>
      <c r="H794" s="206"/>
      <c r="I794" s="206"/>
      <c r="J794" s="206"/>
      <c r="K794" s="206"/>
      <c r="L794" s="206"/>
      <c r="M794" s="206"/>
      <c r="N794" s="206"/>
      <c r="O794" s="206"/>
      <c r="P794" s="206"/>
      <c r="Q794" s="206"/>
      <c r="R794" s="206"/>
      <c r="S794" s="206"/>
      <c r="T794" s="206"/>
      <c r="U794" s="206"/>
      <c r="V794" s="206"/>
      <c r="W794" s="206"/>
      <c r="X794" s="206"/>
      <c r="Y794" s="206"/>
      <c r="Z794" s="206"/>
    </row>
    <row r="795" customFormat="false" ht="15" hidden="false" customHeight="false" outlineLevel="0" collapsed="false">
      <c r="A795" s="193"/>
      <c r="B795" s="194"/>
      <c r="C795" s="193"/>
      <c r="D795" s="193"/>
      <c r="E795" s="195"/>
      <c r="F795" s="193"/>
      <c r="G795" s="193"/>
      <c r="H795" s="206"/>
      <c r="I795" s="206"/>
      <c r="J795" s="206"/>
      <c r="K795" s="206"/>
      <c r="L795" s="206"/>
      <c r="M795" s="206"/>
      <c r="N795" s="206"/>
      <c r="O795" s="206"/>
      <c r="P795" s="206"/>
      <c r="Q795" s="206"/>
      <c r="R795" s="206"/>
      <c r="S795" s="206"/>
      <c r="T795" s="206"/>
      <c r="U795" s="206"/>
      <c r="V795" s="206"/>
      <c r="W795" s="206"/>
      <c r="X795" s="206"/>
      <c r="Y795" s="206"/>
      <c r="Z795" s="206"/>
    </row>
    <row r="796" customFormat="false" ht="15" hidden="false" customHeight="false" outlineLevel="0" collapsed="false">
      <c r="A796" s="183" t="s">
        <v>1819</v>
      </c>
      <c r="B796" s="184" t="s">
        <v>1028</v>
      </c>
      <c r="C796" s="183" t="s">
        <v>1029</v>
      </c>
      <c r="D796" s="184" t="s">
        <v>1030</v>
      </c>
      <c r="E796" s="185" t="s">
        <v>1031</v>
      </c>
      <c r="F796" s="209" t="s">
        <v>1032</v>
      </c>
      <c r="G796" s="209" t="s">
        <v>1033</v>
      </c>
      <c r="H796" s="206"/>
      <c r="I796" s="206"/>
      <c r="J796" s="206"/>
      <c r="K796" s="206"/>
      <c r="L796" s="206"/>
      <c r="M796" s="206"/>
      <c r="N796" s="206"/>
      <c r="O796" s="206"/>
      <c r="P796" s="206"/>
      <c r="Q796" s="206"/>
      <c r="R796" s="206"/>
      <c r="S796" s="206"/>
      <c r="T796" s="206"/>
      <c r="U796" s="206"/>
      <c r="V796" s="206"/>
      <c r="W796" s="206"/>
      <c r="X796" s="206"/>
      <c r="Y796" s="206"/>
      <c r="Z796" s="206"/>
    </row>
    <row r="797" customFormat="false" ht="15" hidden="false" customHeight="false" outlineLevel="0" collapsed="false">
      <c r="A797" s="189" t="s">
        <v>1034</v>
      </c>
      <c r="B797" s="190" t="s">
        <v>308</v>
      </c>
      <c r="C797" s="189" t="s">
        <v>309</v>
      </c>
      <c r="D797" s="190" t="s">
        <v>1202</v>
      </c>
      <c r="E797" s="191" t="n">
        <v>1</v>
      </c>
      <c r="F797" s="279" t="n">
        <v>48.25</v>
      </c>
      <c r="G797" s="279" t="n">
        <v>48.25</v>
      </c>
      <c r="H797" s="206"/>
      <c r="I797" s="206"/>
      <c r="J797" s="206"/>
      <c r="K797" s="206"/>
      <c r="L797" s="206"/>
      <c r="M797" s="206"/>
      <c r="N797" s="206"/>
      <c r="O797" s="206"/>
      <c r="P797" s="206"/>
      <c r="Q797" s="206"/>
      <c r="R797" s="206"/>
      <c r="S797" s="206"/>
      <c r="T797" s="206"/>
      <c r="U797" s="206"/>
      <c r="V797" s="206"/>
      <c r="W797" s="206"/>
      <c r="X797" s="206"/>
      <c r="Y797" s="206"/>
      <c r="Z797" s="206"/>
    </row>
    <row r="798" customFormat="false" ht="15" hidden="false" customHeight="false" outlineLevel="0" collapsed="false">
      <c r="A798" s="198" t="s">
        <v>1040</v>
      </c>
      <c r="B798" s="199" t="s">
        <v>1279</v>
      </c>
      <c r="C798" s="198" t="s">
        <v>1273</v>
      </c>
      <c r="D798" s="199" t="s">
        <v>1192</v>
      </c>
      <c r="E798" s="200" t="n">
        <v>1</v>
      </c>
      <c r="F798" s="280" t="n">
        <v>20.48</v>
      </c>
      <c r="G798" s="280" t="n">
        <v>20.48</v>
      </c>
      <c r="H798" s="206"/>
      <c r="I798" s="206"/>
      <c r="J798" s="206"/>
      <c r="K798" s="206"/>
      <c r="L798" s="206"/>
      <c r="M798" s="206"/>
      <c r="N798" s="206"/>
      <c r="O798" s="206"/>
      <c r="P798" s="206"/>
      <c r="Q798" s="206"/>
      <c r="R798" s="206"/>
      <c r="S798" s="206"/>
      <c r="T798" s="206"/>
      <c r="U798" s="206"/>
      <c r="V798" s="206"/>
      <c r="W798" s="206"/>
      <c r="X798" s="206"/>
      <c r="Y798" s="206"/>
      <c r="Z798" s="206"/>
    </row>
    <row r="799" customFormat="false" ht="15" hidden="false" customHeight="false" outlineLevel="0" collapsed="false">
      <c r="A799" s="202" t="s">
        <v>1043</v>
      </c>
      <c r="B799" s="203" t="s">
        <v>1820</v>
      </c>
      <c r="C799" s="202" t="s">
        <v>309</v>
      </c>
      <c r="D799" s="203" t="s">
        <v>1202</v>
      </c>
      <c r="E799" s="204" t="n">
        <v>1</v>
      </c>
      <c r="F799" s="208" t="n">
        <v>27.77</v>
      </c>
      <c r="G799" s="208" t="n">
        <v>27.77</v>
      </c>
      <c r="H799" s="206"/>
      <c r="I799" s="206"/>
      <c r="J799" s="206"/>
      <c r="K799" s="206"/>
      <c r="L799" s="206"/>
      <c r="M799" s="206"/>
      <c r="N799" s="206"/>
      <c r="O799" s="206"/>
      <c r="P799" s="206"/>
      <c r="Q799" s="206"/>
      <c r="R799" s="206"/>
      <c r="S799" s="206"/>
      <c r="T799" s="206"/>
      <c r="U799" s="206"/>
      <c r="V799" s="206"/>
      <c r="W799" s="206"/>
      <c r="X799" s="206"/>
      <c r="Y799" s="206"/>
      <c r="Z799" s="206"/>
    </row>
    <row r="800" customFormat="false" ht="15" hidden="false" customHeight="false" outlineLevel="0" collapsed="false">
      <c r="A800" s="193"/>
      <c r="B800" s="194"/>
      <c r="C800" s="193"/>
      <c r="D800" s="193"/>
      <c r="E800" s="195"/>
      <c r="F800" s="193"/>
      <c r="G800" s="193"/>
      <c r="H800" s="206"/>
      <c r="I800" s="206"/>
      <c r="J800" s="206"/>
      <c r="K800" s="206"/>
      <c r="L800" s="206"/>
      <c r="M800" s="206"/>
      <c r="N800" s="206"/>
      <c r="O800" s="206"/>
      <c r="P800" s="206"/>
      <c r="Q800" s="206"/>
      <c r="R800" s="206"/>
      <c r="S800" s="206"/>
      <c r="T800" s="206"/>
      <c r="U800" s="206"/>
      <c r="V800" s="206"/>
      <c r="W800" s="206"/>
      <c r="X800" s="206"/>
      <c r="Y800" s="206"/>
      <c r="Z800" s="206"/>
    </row>
    <row r="801" customFormat="false" ht="15" hidden="false" customHeight="false" outlineLevel="0" collapsed="false">
      <c r="A801" s="183" t="s">
        <v>1821</v>
      </c>
      <c r="B801" s="184" t="s">
        <v>1028</v>
      </c>
      <c r="C801" s="183" t="s">
        <v>1029</v>
      </c>
      <c r="D801" s="184" t="s">
        <v>1030</v>
      </c>
      <c r="E801" s="185" t="s">
        <v>1031</v>
      </c>
      <c r="F801" s="209" t="s">
        <v>1032</v>
      </c>
      <c r="G801" s="209" t="s">
        <v>1033</v>
      </c>
      <c r="H801" s="206"/>
      <c r="I801" s="206"/>
      <c r="J801" s="206"/>
      <c r="K801" s="206"/>
      <c r="L801" s="206"/>
      <c r="M801" s="206"/>
      <c r="N801" s="206"/>
      <c r="O801" s="206"/>
      <c r="P801" s="206"/>
      <c r="Q801" s="206"/>
      <c r="R801" s="206"/>
      <c r="S801" s="206"/>
      <c r="T801" s="206"/>
      <c r="U801" s="206"/>
      <c r="V801" s="206"/>
      <c r="W801" s="206"/>
      <c r="X801" s="206"/>
      <c r="Y801" s="206"/>
      <c r="Z801" s="206"/>
    </row>
    <row r="802" customFormat="false" ht="15" hidden="false" customHeight="false" outlineLevel="0" collapsed="false">
      <c r="A802" s="189" t="s">
        <v>1034</v>
      </c>
      <c r="B802" s="190" t="s">
        <v>311</v>
      </c>
      <c r="C802" s="189" t="s">
        <v>312</v>
      </c>
      <c r="D802" s="190" t="s">
        <v>7</v>
      </c>
      <c r="E802" s="191" t="n">
        <v>1</v>
      </c>
      <c r="F802" s="279" t="n">
        <v>99.08</v>
      </c>
      <c r="G802" s="279" t="n">
        <v>99.08</v>
      </c>
      <c r="H802" s="206"/>
      <c r="I802" s="206"/>
      <c r="J802" s="206"/>
      <c r="K802" s="206"/>
      <c r="L802" s="206"/>
      <c r="M802" s="206"/>
      <c r="N802" s="206"/>
      <c r="O802" s="206"/>
      <c r="P802" s="206"/>
      <c r="Q802" s="206"/>
      <c r="R802" s="206"/>
      <c r="S802" s="206"/>
      <c r="T802" s="206"/>
      <c r="U802" s="206"/>
      <c r="V802" s="206"/>
      <c r="W802" s="206"/>
      <c r="X802" s="206"/>
      <c r="Y802" s="206"/>
      <c r="Z802" s="206"/>
    </row>
    <row r="803" customFormat="false" ht="15" hidden="false" customHeight="false" outlineLevel="0" collapsed="false">
      <c r="A803" s="198" t="s">
        <v>1040</v>
      </c>
      <c r="B803" s="199" t="s">
        <v>1279</v>
      </c>
      <c r="C803" s="198" t="s">
        <v>1273</v>
      </c>
      <c r="D803" s="199" t="s">
        <v>1192</v>
      </c>
      <c r="E803" s="200" t="n">
        <v>0.2444444</v>
      </c>
      <c r="F803" s="280" t="n">
        <v>20.48</v>
      </c>
      <c r="G803" s="280" t="n">
        <v>5</v>
      </c>
      <c r="H803" s="206"/>
      <c r="I803" s="206"/>
      <c r="J803" s="206"/>
      <c r="K803" s="206"/>
      <c r="L803" s="206"/>
      <c r="M803" s="206"/>
      <c r="N803" s="206"/>
      <c r="O803" s="206"/>
      <c r="P803" s="206"/>
      <c r="Q803" s="206"/>
      <c r="R803" s="206"/>
      <c r="S803" s="206"/>
      <c r="T803" s="206"/>
      <c r="U803" s="206"/>
      <c r="V803" s="206"/>
      <c r="W803" s="206"/>
      <c r="X803" s="206"/>
      <c r="Y803" s="206"/>
      <c r="Z803" s="206"/>
    </row>
    <row r="804" customFormat="false" ht="15" hidden="false" customHeight="false" outlineLevel="0" collapsed="false">
      <c r="A804" s="198" t="s">
        <v>1040</v>
      </c>
      <c r="B804" s="199" t="s">
        <v>1248</v>
      </c>
      <c r="C804" s="198" t="s">
        <v>1249</v>
      </c>
      <c r="D804" s="199" t="s">
        <v>1192</v>
      </c>
      <c r="E804" s="200" t="n">
        <v>0.2444444</v>
      </c>
      <c r="F804" s="280" t="n">
        <v>14.92</v>
      </c>
      <c r="G804" s="280" t="n">
        <v>3.64</v>
      </c>
      <c r="H804" s="206"/>
      <c r="I804" s="206"/>
      <c r="J804" s="206"/>
      <c r="K804" s="206"/>
      <c r="L804" s="206"/>
      <c r="M804" s="206"/>
      <c r="N804" s="206"/>
      <c r="O804" s="206"/>
      <c r="P804" s="206"/>
      <c r="Q804" s="206"/>
      <c r="R804" s="206"/>
      <c r="S804" s="206"/>
      <c r="T804" s="206"/>
      <c r="U804" s="206"/>
      <c r="V804" s="206"/>
      <c r="W804" s="206"/>
      <c r="X804" s="206"/>
      <c r="Y804" s="206"/>
      <c r="Z804" s="206"/>
    </row>
    <row r="805" customFormat="false" ht="15" hidden="false" customHeight="false" outlineLevel="0" collapsed="false">
      <c r="A805" s="202" t="s">
        <v>1043</v>
      </c>
      <c r="B805" s="203" t="s">
        <v>1822</v>
      </c>
      <c r="C805" s="202" t="s">
        <v>1823</v>
      </c>
      <c r="D805" s="203" t="s">
        <v>1199</v>
      </c>
      <c r="E805" s="204" t="n">
        <v>4</v>
      </c>
      <c r="F805" s="208" t="n">
        <v>3.11</v>
      </c>
      <c r="G805" s="208" t="n">
        <v>12.44</v>
      </c>
      <c r="H805" s="206"/>
      <c r="I805" s="206"/>
      <c r="J805" s="206"/>
      <c r="K805" s="206"/>
      <c r="L805" s="206"/>
      <c r="M805" s="206"/>
      <c r="N805" s="206"/>
      <c r="O805" s="206"/>
      <c r="P805" s="206"/>
      <c r="Q805" s="206"/>
      <c r="R805" s="206"/>
      <c r="S805" s="206"/>
      <c r="T805" s="206"/>
      <c r="U805" s="206"/>
      <c r="V805" s="206"/>
      <c r="W805" s="206"/>
      <c r="X805" s="206"/>
      <c r="Y805" s="206"/>
      <c r="Z805" s="206"/>
    </row>
    <row r="806" customFormat="false" ht="15" hidden="false" customHeight="false" outlineLevel="0" collapsed="false">
      <c r="A806" s="202" t="s">
        <v>1043</v>
      </c>
      <c r="B806" s="203" t="s">
        <v>1824</v>
      </c>
      <c r="C806" s="202" t="s">
        <v>1825</v>
      </c>
      <c r="D806" s="203" t="s">
        <v>1100</v>
      </c>
      <c r="E806" s="204" t="n">
        <v>0.24</v>
      </c>
      <c r="F806" s="208" t="n">
        <v>325</v>
      </c>
      <c r="G806" s="208" t="n">
        <v>78</v>
      </c>
      <c r="H806" s="206"/>
      <c r="I806" s="206"/>
      <c r="J806" s="206"/>
      <c r="K806" s="206"/>
      <c r="L806" s="206"/>
      <c r="M806" s="206"/>
      <c r="N806" s="206"/>
      <c r="O806" s="206"/>
      <c r="P806" s="206"/>
      <c r="Q806" s="206"/>
      <c r="R806" s="206"/>
      <c r="S806" s="206"/>
      <c r="T806" s="206"/>
      <c r="U806" s="206"/>
      <c r="V806" s="206"/>
      <c r="W806" s="206"/>
      <c r="X806" s="206"/>
      <c r="Y806" s="206"/>
      <c r="Z806" s="206"/>
    </row>
    <row r="807" customFormat="false" ht="15" hidden="false" customHeight="false" outlineLevel="0" collapsed="false">
      <c r="A807" s="193"/>
      <c r="B807" s="194"/>
      <c r="C807" s="193"/>
      <c r="D807" s="193"/>
      <c r="E807" s="195"/>
      <c r="F807" s="193"/>
      <c r="G807" s="193"/>
      <c r="H807" s="206"/>
      <c r="I807" s="206"/>
      <c r="J807" s="206"/>
      <c r="K807" s="206"/>
      <c r="L807" s="206"/>
      <c r="M807" s="206"/>
      <c r="N807" s="206"/>
      <c r="O807" s="206"/>
      <c r="P807" s="206"/>
      <c r="Q807" s="206"/>
      <c r="R807" s="206"/>
      <c r="S807" s="206"/>
      <c r="T807" s="206"/>
      <c r="U807" s="206"/>
      <c r="V807" s="206"/>
      <c r="W807" s="206"/>
      <c r="X807" s="206"/>
      <c r="Y807" s="206"/>
      <c r="Z807" s="206"/>
    </row>
    <row r="808" customFormat="false" ht="15" hidden="false" customHeight="false" outlineLevel="0" collapsed="false">
      <c r="A808" s="183" t="s">
        <v>1826</v>
      </c>
      <c r="B808" s="184" t="s">
        <v>1028</v>
      </c>
      <c r="C808" s="183" t="s">
        <v>1029</v>
      </c>
      <c r="D808" s="184" t="s">
        <v>1030</v>
      </c>
      <c r="E808" s="185" t="s">
        <v>1031</v>
      </c>
      <c r="F808" s="209" t="s">
        <v>1032</v>
      </c>
      <c r="G808" s="209" t="s">
        <v>1033</v>
      </c>
      <c r="H808" s="206"/>
      <c r="I808" s="206"/>
      <c r="J808" s="206"/>
      <c r="K808" s="206"/>
      <c r="L808" s="206"/>
      <c r="M808" s="206"/>
      <c r="N808" s="206"/>
      <c r="O808" s="206"/>
      <c r="P808" s="206"/>
      <c r="Q808" s="206"/>
      <c r="R808" s="206"/>
      <c r="S808" s="206"/>
      <c r="T808" s="206"/>
      <c r="U808" s="206"/>
      <c r="V808" s="206"/>
      <c r="W808" s="206"/>
      <c r="X808" s="206"/>
      <c r="Y808" s="206"/>
      <c r="Z808" s="206"/>
    </row>
    <row r="809" customFormat="false" ht="15" hidden="false" customHeight="false" outlineLevel="0" collapsed="false">
      <c r="A809" s="189" t="s">
        <v>1034</v>
      </c>
      <c r="B809" s="190" t="s">
        <v>314</v>
      </c>
      <c r="C809" s="189" t="s">
        <v>315</v>
      </c>
      <c r="D809" s="190" t="s">
        <v>7</v>
      </c>
      <c r="E809" s="191" t="n">
        <v>1</v>
      </c>
      <c r="F809" s="279" t="n">
        <v>215.57</v>
      </c>
      <c r="G809" s="279" t="n">
        <v>215.57</v>
      </c>
      <c r="H809" s="206"/>
      <c r="I809" s="206"/>
      <c r="J809" s="206"/>
      <c r="K809" s="206"/>
      <c r="L809" s="206"/>
      <c r="M809" s="206"/>
      <c r="N809" s="206"/>
      <c r="O809" s="206"/>
      <c r="P809" s="206"/>
      <c r="Q809" s="206"/>
      <c r="R809" s="206"/>
      <c r="S809" s="206"/>
      <c r="T809" s="206"/>
      <c r="U809" s="206"/>
      <c r="V809" s="206"/>
      <c r="W809" s="206"/>
      <c r="X809" s="206"/>
      <c r="Y809" s="206"/>
      <c r="Z809" s="206"/>
    </row>
    <row r="810" customFormat="false" ht="15" hidden="false" customHeight="false" outlineLevel="0" collapsed="false">
      <c r="A810" s="198" t="s">
        <v>1040</v>
      </c>
      <c r="B810" s="199" t="s">
        <v>1279</v>
      </c>
      <c r="C810" s="198" t="s">
        <v>1273</v>
      </c>
      <c r="D810" s="199" t="s">
        <v>1192</v>
      </c>
      <c r="E810" s="200" t="n">
        <v>0.4888889</v>
      </c>
      <c r="F810" s="280" t="n">
        <v>20.48</v>
      </c>
      <c r="G810" s="280" t="n">
        <v>10.01</v>
      </c>
      <c r="H810" s="206"/>
      <c r="I810" s="206"/>
      <c r="J810" s="206"/>
      <c r="K810" s="206"/>
      <c r="L810" s="206"/>
      <c r="M810" s="206"/>
      <c r="N810" s="206"/>
      <c r="O810" s="206"/>
      <c r="P810" s="206"/>
      <c r="Q810" s="206"/>
      <c r="R810" s="206"/>
      <c r="S810" s="206"/>
      <c r="T810" s="206"/>
      <c r="U810" s="206"/>
      <c r="V810" s="206"/>
      <c r="W810" s="206"/>
      <c r="X810" s="206"/>
      <c r="Y810" s="206"/>
      <c r="Z810" s="206"/>
    </row>
    <row r="811" customFormat="false" ht="15" hidden="false" customHeight="false" outlineLevel="0" collapsed="false">
      <c r="A811" s="198" t="s">
        <v>1040</v>
      </c>
      <c r="B811" s="199" t="s">
        <v>1248</v>
      </c>
      <c r="C811" s="198" t="s">
        <v>1249</v>
      </c>
      <c r="D811" s="199" t="s">
        <v>1192</v>
      </c>
      <c r="E811" s="200" t="n">
        <v>0.4888889</v>
      </c>
      <c r="F811" s="280" t="n">
        <v>14.92</v>
      </c>
      <c r="G811" s="280" t="n">
        <v>7.29</v>
      </c>
      <c r="H811" s="206"/>
      <c r="I811" s="206"/>
      <c r="J811" s="206"/>
      <c r="K811" s="206"/>
      <c r="L811" s="206"/>
      <c r="M811" s="206"/>
      <c r="N811" s="206"/>
      <c r="O811" s="206"/>
      <c r="P811" s="206"/>
      <c r="Q811" s="206"/>
      <c r="R811" s="206"/>
      <c r="S811" s="206"/>
      <c r="T811" s="206"/>
      <c r="U811" s="206"/>
      <c r="V811" s="206"/>
      <c r="W811" s="206"/>
      <c r="X811" s="206"/>
      <c r="Y811" s="206"/>
      <c r="Z811" s="206"/>
    </row>
    <row r="812" customFormat="false" ht="15" hidden="false" customHeight="false" outlineLevel="0" collapsed="false">
      <c r="A812" s="202" t="s">
        <v>1043</v>
      </c>
      <c r="B812" s="203" t="s">
        <v>1827</v>
      </c>
      <c r="C812" s="202" t="s">
        <v>1828</v>
      </c>
      <c r="D812" s="203" t="s">
        <v>1199</v>
      </c>
      <c r="E812" s="204" t="n">
        <v>1</v>
      </c>
      <c r="F812" s="208" t="n">
        <v>196.95</v>
      </c>
      <c r="G812" s="208" t="n">
        <v>196.95</v>
      </c>
      <c r="H812" s="206"/>
      <c r="I812" s="206"/>
      <c r="J812" s="206"/>
      <c r="K812" s="206"/>
      <c r="L812" s="206"/>
      <c r="M812" s="206"/>
      <c r="N812" s="206"/>
      <c r="O812" s="206"/>
      <c r="P812" s="206"/>
      <c r="Q812" s="206"/>
      <c r="R812" s="206"/>
      <c r="S812" s="206"/>
      <c r="T812" s="206"/>
      <c r="U812" s="206"/>
      <c r="V812" s="206"/>
      <c r="W812" s="206"/>
      <c r="X812" s="206"/>
      <c r="Y812" s="206"/>
      <c r="Z812" s="206"/>
    </row>
    <row r="813" customFormat="false" ht="15" hidden="false" customHeight="false" outlineLevel="0" collapsed="false">
      <c r="A813" s="202" t="s">
        <v>1043</v>
      </c>
      <c r="B813" s="203" t="s">
        <v>1829</v>
      </c>
      <c r="C813" s="202" t="s">
        <v>1830</v>
      </c>
      <c r="D813" s="203" t="s">
        <v>1199</v>
      </c>
      <c r="E813" s="204" t="n">
        <v>6</v>
      </c>
      <c r="F813" s="208" t="n">
        <v>0.22</v>
      </c>
      <c r="G813" s="208" t="n">
        <v>1.32</v>
      </c>
      <c r="H813" s="206"/>
      <c r="I813" s="206"/>
      <c r="J813" s="206"/>
      <c r="K813" s="206"/>
      <c r="L813" s="206"/>
      <c r="M813" s="206"/>
      <c r="N813" s="206"/>
      <c r="O813" s="206"/>
      <c r="P813" s="206"/>
      <c r="Q813" s="206"/>
      <c r="R813" s="206"/>
      <c r="S813" s="206"/>
      <c r="T813" s="206"/>
      <c r="U813" s="206"/>
      <c r="V813" s="206"/>
      <c r="W813" s="206"/>
      <c r="X813" s="206"/>
      <c r="Y813" s="206"/>
      <c r="Z813" s="206"/>
    </row>
    <row r="814" customFormat="false" ht="15" hidden="false" customHeight="false" outlineLevel="0" collapsed="false">
      <c r="A814" s="193"/>
      <c r="B814" s="194"/>
      <c r="C814" s="193"/>
      <c r="D814" s="193"/>
      <c r="E814" s="195"/>
      <c r="F814" s="193"/>
      <c r="G814" s="193"/>
      <c r="H814" s="206"/>
      <c r="I814" s="206"/>
      <c r="J814" s="206"/>
      <c r="K814" s="206"/>
      <c r="L814" s="206"/>
      <c r="M814" s="206"/>
      <c r="N814" s="206"/>
      <c r="O814" s="206"/>
      <c r="P814" s="206"/>
      <c r="Q814" s="206"/>
      <c r="R814" s="206"/>
      <c r="S814" s="206"/>
      <c r="T814" s="206"/>
      <c r="U814" s="206"/>
      <c r="V814" s="206"/>
      <c r="W814" s="206"/>
      <c r="X814" s="206"/>
      <c r="Y814" s="206"/>
      <c r="Z814" s="206"/>
    </row>
    <row r="815" customFormat="false" ht="15" hidden="false" customHeight="false" outlineLevel="0" collapsed="false">
      <c r="A815" s="183" t="s">
        <v>1831</v>
      </c>
      <c r="B815" s="184" t="s">
        <v>1028</v>
      </c>
      <c r="C815" s="183" t="s">
        <v>1029</v>
      </c>
      <c r="D815" s="184" t="s">
        <v>1030</v>
      </c>
      <c r="E815" s="185" t="s">
        <v>1031</v>
      </c>
      <c r="F815" s="209" t="s">
        <v>1032</v>
      </c>
      <c r="G815" s="209" t="s">
        <v>1033</v>
      </c>
      <c r="H815" s="206"/>
      <c r="I815" s="206"/>
      <c r="J815" s="206"/>
      <c r="K815" s="206"/>
      <c r="L815" s="206"/>
      <c r="M815" s="206"/>
      <c r="N815" s="206"/>
      <c r="O815" s="206"/>
      <c r="P815" s="206"/>
      <c r="Q815" s="206"/>
      <c r="R815" s="206"/>
      <c r="S815" s="206"/>
      <c r="T815" s="206"/>
      <c r="U815" s="206"/>
      <c r="V815" s="206"/>
      <c r="W815" s="206"/>
      <c r="X815" s="206"/>
      <c r="Y815" s="206"/>
      <c r="Z815" s="206"/>
    </row>
    <row r="816" customFormat="false" ht="15" hidden="false" customHeight="false" outlineLevel="0" collapsed="false">
      <c r="A816" s="189" t="s">
        <v>1034</v>
      </c>
      <c r="B816" s="190" t="s">
        <v>317</v>
      </c>
      <c r="C816" s="189" t="s">
        <v>318</v>
      </c>
      <c r="D816" s="190" t="s">
        <v>7</v>
      </c>
      <c r="E816" s="191" t="n">
        <v>1</v>
      </c>
      <c r="F816" s="279" t="n">
        <v>238.62</v>
      </c>
      <c r="G816" s="279" t="n">
        <v>238.62</v>
      </c>
      <c r="H816" s="206"/>
      <c r="I816" s="206"/>
      <c r="J816" s="206"/>
      <c r="K816" s="206"/>
      <c r="L816" s="206"/>
      <c r="M816" s="206"/>
      <c r="N816" s="206"/>
      <c r="O816" s="206"/>
      <c r="P816" s="206"/>
      <c r="Q816" s="206"/>
      <c r="R816" s="206"/>
      <c r="S816" s="206"/>
      <c r="T816" s="206"/>
      <c r="U816" s="206"/>
      <c r="V816" s="206"/>
      <c r="W816" s="206"/>
      <c r="X816" s="206"/>
      <c r="Y816" s="206"/>
      <c r="Z816" s="206"/>
    </row>
    <row r="817" customFormat="false" ht="15" hidden="false" customHeight="false" outlineLevel="0" collapsed="false">
      <c r="A817" s="198" t="s">
        <v>1040</v>
      </c>
      <c r="B817" s="199" t="s">
        <v>1279</v>
      </c>
      <c r="C817" s="198" t="s">
        <v>1273</v>
      </c>
      <c r="D817" s="199" t="s">
        <v>1192</v>
      </c>
      <c r="E817" s="200" t="n">
        <v>0.4888889</v>
      </c>
      <c r="F817" s="280" t="n">
        <v>20.48</v>
      </c>
      <c r="G817" s="280" t="n">
        <v>10.01</v>
      </c>
      <c r="H817" s="206"/>
      <c r="I817" s="206"/>
      <c r="J817" s="206"/>
      <c r="K817" s="206"/>
      <c r="L817" s="206"/>
      <c r="M817" s="206"/>
      <c r="N817" s="206"/>
      <c r="O817" s="206"/>
      <c r="P817" s="206"/>
      <c r="Q817" s="206"/>
      <c r="R817" s="206"/>
      <c r="S817" s="206"/>
      <c r="T817" s="206"/>
      <c r="U817" s="206"/>
      <c r="V817" s="206"/>
      <c r="W817" s="206"/>
      <c r="X817" s="206"/>
      <c r="Y817" s="206"/>
      <c r="Z817" s="206"/>
    </row>
    <row r="818" customFormat="false" ht="15" hidden="false" customHeight="false" outlineLevel="0" collapsed="false">
      <c r="A818" s="198" t="s">
        <v>1040</v>
      </c>
      <c r="B818" s="199" t="s">
        <v>1248</v>
      </c>
      <c r="C818" s="198" t="s">
        <v>1249</v>
      </c>
      <c r="D818" s="199" t="s">
        <v>1192</v>
      </c>
      <c r="E818" s="200" t="n">
        <v>0.4888889</v>
      </c>
      <c r="F818" s="280" t="n">
        <v>14.92</v>
      </c>
      <c r="G818" s="280" t="n">
        <v>7.29</v>
      </c>
      <c r="H818" s="206"/>
      <c r="I818" s="206"/>
      <c r="J818" s="206"/>
      <c r="K818" s="206"/>
      <c r="L818" s="206"/>
      <c r="M818" s="206"/>
      <c r="N818" s="206"/>
      <c r="O818" s="206"/>
      <c r="P818" s="206"/>
      <c r="Q818" s="206"/>
      <c r="R818" s="206"/>
      <c r="S818" s="206"/>
      <c r="T818" s="206"/>
      <c r="U818" s="206"/>
      <c r="V818" s="206"/>
      <c r="W818" s="206"/>
      <c r="X818" s="206"/>
      <c r="Y818" s="206"/>
      <c r="Z818" s="206"/>
    </row>
    <row r="819" customFormat="false" ht="15" hidden="false" customHeight="false" outlineLevel="0" collapsed="false">
      <c r="A819" s="202" t="s">
        <v>1043</v>
      </c>
      <c r="B819" s="203" t="s">
        <v>1832</v>
      </c>
      <c r="C819" s="202" t="s">
        <v>1833</v>
      </c>
      <c r="D819" s="203" t="s">
        <v>1199</v>
      </c>
      <c r="E819" s="204" t="n">
        <v>1</v>
      </c>
      <c r="F819" s="208" t="n">
        <v>220</v>
      </c>
      <c r="G819" s="208" t="n">
        <v>220</v>
      </c>
      <c r="H819" s="206"/>
      <c r="I819" s="206"/>
      <c r="J819" s="206"/>
      <c r="K819" s="206"/>
      <c r="L819" s="206"/>
      <c r="M819" s="206"/>
      <c r="N819" s="206"/>
      <c r="O819" s="206"/>
      <c r="P819" s="206"/>
      <c r="Q819" s="206"/>
      <c r="R819" s="206"/>
      <c r="S819" s="206"/>
      <c r="T819" s="206"/>
      <c r="U819" s="206"/>
      <c r="V819" s="206"/>
      <c r="W819" s="206"/>
      <c r="X819" s="206"/>
      <c r="Y819" s="206"/>
      <c r="Z819" s="206"/>
    </row>
    <row r="820" customFormat="false" ht="15" hidden="false" customHeight="false" outlineLevel="0" collapsed="false">
      <c r="A820" s="202" t="s">
        <v>1043</v>
      </c>
      <c r="B820" s="203" t="s">
        <v>1829</v>
      </c>
      <c r="C820" s="202" t="s">
        <v>1830</v>
      </c>
      <c r="D820" s="203" t="s">
        <v>1199</v>
      </c>
      <c r="E820" s="204" t="n">
        <v>6</v>
      </c>
      <c r="F820" s="208" t="n">
        <v>0.22</v>
      </c>
      <c r="G820" s="208" t="n">
        <v>1.32</v>
      </c>
      <c r="H820" s="206"/>
      <c r="I820" s="206"/>
      <c r="J820" s="206"/>
      <c r="K820" s="206"/>
      <c r="L820" s="206"/>
      <c r="M820" s="206"/>
      <c r="N820" s="206"/>
      <c r="O820" s="206"/>
      <c r="P820" s="206"/>
      <c r="Q820" s="206"/>
      <c r="R820" s="206"/>
      <c r="S820" s="206"/>
      <c r="T820" s="206"/>
      <c r="U820" s="206"/>
      <c r="V820" s="206"/>
      <c r="W820" s="206"/>
      <c r="X820" s="206"/>
      <c r="Y820" s="206"/>
      <c r="Z820" s="206"/>
    </row>
    <row r="821" customFormat="false" ht="15" hidden="false" customHeight="false" outlineLevel="0" collapsed="false">
      <c r="A821" s="193"/>
      <c r="B821" s="194"/>
      <c r="C821" s="193"/>
      <c r="D821" s="193"/>
      <c r="E821" s="195"/>
      <c r="F821" s="193"/>
      <c r="G821" s="193"/>
      <c r="H821" s="206"/>
      <c r="I821" s="206"/>
      <c r="J821" s="206"/>
      <c r="K821" s="206"/>
      <c r="L821" s="206"/>
      <c r="M821" s="206"/>
      <c r="N821" s="206"/>
      <c r="O821" s="206"/>
      <c r="P821" s="206"/>
      <c r="Q821" s="206"/>
      <c r="R821" s="206"/>
      <c r="S821" s="206"/>
      <c r="T821" s="206"/>
      <c r="U821" s="206"/>
      <c r="V821" s="206"/>
      <c r="W821" s="206"/>
      <c r="X821" s="206"/>
      <c r="Y821" s="206"/>
      <c r="Z821" s="206"/>
    </row>
    <row r="822" customFormat="false" ht="15" hidden="false" customHeight="false" outlineLevel="0" collapsed="false">
      <c r="A822" s="183" t="s">
        <v>1834</v>
      </c>
      <c r="B822" s="184" t="s">
        <v>1028</v>
      </c>
      <c r="C822" s="183" t="s">
        <v>1029</v>
      </c>
      <c r="D822" s="184" t="s">
        <v>1030</v>
      </c>
      <c r="E822" s="185" t="s">
        <v>1031</v>
      </c>
      <c r="F822" s="209" t="s">
        <v>1032</v>
      </c>
      <c r="G822" s="209" t="s">
        <v>1033</v>
      </c>
      <c r="H822" s="206"/>
      <c r="I822" s="206"/>
      <c r="J822" s="206"/>
      <c r="K822" s="206"/>
      <c r="L822" s="206"/>
      <c r="M822" s="206"/>
      <c r="N822" s="206"/>
      <c r="O822" s="206"/>
      <c r="P822" s="206"/>
      <c r="Q822" s="206"/>
      <c r="R822" s="206"/>
      <c r="S822" s="206"/>
      <c r="T822" s="206"/>
      <c r="U822" s="206"/>
      <c r="V822" s="206"/>
      <c r="W822" s="206"/>
      <c r="X822" s="206"/>
      <c r="Y822" s="206"/>
      <c r="Z822" s="206"/>
    </row>
    <row r="823" customFormat="false" ht="15" hidden="false" customHeight="false" outlineLevel="0" collapsed="false">
      <c r="A823" s="189" t="s">
        <v>1034</v>
      </c>
      <c r="B823" s="190" t="s">
        <v>320</v>
      </c>
      <c r="C823" s="189" t="s">
        <v>321</v>
      </c>
      <c r="D823" s="190" t="s">
        <v>152</v>
      </c>
      <c r="E823" s="191" t="n">
        <v>1</v>
      </c>
      <c r="F823" s="279" t="n">
        <v>725.4</v>
      </c>
      <c r="G823" s="279" t="n">
        <v>725.4</v>
      </c>
      <c r="H823" s="206"/>
      <c r="I823" s="206"/>
      <c r="J823" s="206"/>
      <c r="K823" s="206"/>
      <c r="L823" s="206"/>
      <c r="M823" s="206"/>
      <c r="N823" s="206"/>
      <c r="O823" s="206"/>
      <c r="P823" s="206"/>
      <c r="Q823" s="206"/>
      <c r="R823" s="206"/>
      <c r="S823" s="206"/>
      <c r="T823" s="206"/>
      <c r="U823" s="206"/>
      <c r="V823" s="206"/>
      <c r="W823" s="206"/>
      <c r="X823" s="206"/>
      <c r="Y823" s="206"/>
      <c r="Z823" s="206"/>
    </row>
    <row r="824" customFormat="false" ht="15" hidden="false" customHeight="false" outlineLevel="0" collapsed="false">
      <c r="A824" s="198" t="s">
        <v>1040</v>
      </c>
      <c r="B824" s="199" t="s">
        <v>1279</v>
      </c>
      <c r="C824" s="198" t="s">
        <v>1273</v>
      </c>
      <c r="D824" s="199" t="s">
        <v>1192</v>
      </c>
      <c r="E824" s="200" t="n">
        <v>1</v>
      </c>
      <c r="F824" s="280" t="n">
        <v>20.48</v>
      </c>
      <c r="G824" s="280" t="n">
        <v>20.48</v>
      </c>
      <c r="H824" s="206"/>
      <c r="I824" s="206"/>
      <c r="J824" s="206"/>
      <c r="K824" s="206"/>
      <c r="L824" s="206"/>
      <c r="M824" s="206"/>
      <c r="N824" s="206"/>
      <c r="O824" s="206"/>
      <c r="P824" s="206"/>
      <c r="Q824" s="206"/>
      <c r="R824" s="206"/>
      <c r="S824" s="206"/>
      <c r="T824" s="206"/>
      <c r="U824" s="206"/>
      <c r="V824" s="206"/>
      <c r="W824" s="206"/>
      <c r="X824" s="206"/>
      <c r="Y824" s="206"/>
      <c r="Z824" s="206"/>
    </row>
    <row r="825" customFormat="false" ht="15" hidden="false" customHeight="false" outlineLevel="0" collapsed="false">
      <c r="A825" s="198" t="s">
        <v>1040</v>
      </c>
      <c r="B825" s="199" t="s">
        <v>1248</v>
      </c>
      <c r="C825" s="198" t="s">
        <v>1249</v>
      </c>
      <c r="D825" s="199" t="s">
        <v>1192</v>
      </c>
      <c r="E825" s="200" t="n">
        <v>1</v>
      </c>
      <c r="F825" s="280" t="n">
        <v>14.92</v>
      </c>
      <c r="G825" s="280" t="n">
        <v>14.92</v>
      </c>
      <c r="H825" s="206"/>
      <c r="I825" s="206"/>
      <c r="J825" s="206"/>
      <c r="K825" s="206"/>
      <c r="L825" s="206"/>
      <c r="M825" s="206"/>
      <c r="N825" s="206"/>
      <c r="O825" s="206"/>
      <c r="P825" s="206"/>
      <c r="Q825" s="206"/>
      <c r="R825" s="206"/>
      <c r="S825" s="206"/>
      <c r="T825" s="206"/>
      <c r="U825" s="206"/>
      <c r="V825" s="206"/>
      <c r="W825" s="206"/>
      <c r="X825" s="206"/>
      <c r="Y825" s="206"/>
      <c r="Z825" s="206"/>
    </row>
    <row r="826" customFormat="false" ht="15" hidden="false" customHeight="false" outlineLevel="0" collapsed="false">
      <c r="A826" s="202" t="s">
        <v>1043</v>
      </c>
      <c r="B826" s="203" t="s">
        <v>1835</v>
      </c>
      <c r="C826" s="202" t="s">
        <v>1836</v>
      </c>
      <c r="D826" s="203" t="s">
        <v>1483</v>
      </c>
      <c r="E826" s="204" t="n">
        <v>1</v>
      </c>
      <c r="F826" s="208" t="n">
        <v>690</v>
      </c>
      <c r="G826" s="208" t="n">
        <v>690</v>
      </c>
      <c r="H826" s="206"/>
      <c r="I826" s="206"/>
      <c r="J826" s="206"/>
      <c r="K826" s="206"/>
      <c r="L826" s="206"/>
      <c r="M826" s="206"/>
      <c r="N826" s="206"/>
      <c r="O826" s="206"/>
      <c r="P826" s="206"/>
      <c r="Q826" s="206"/>
      <c r="R826" s="206"/>
      <c r="S826" s="206"/>
      <c r="T826" s="206"/>
      <c r="U826" s="206"/>
      <c r="V826" s="206"/>
      <c r="W826" s="206"/>
      <c r="X826" s="206"/>
      <c r="Y826" s="206"/>
      <c r="Z826" s="206"/>
    </row>
    <row r="827" customFormat="false" ht="15" hidden="false" customHeight="false" outlineLevel="0" collapsed="false">
      <c r="A827" s="193"/>
      <c r="B827" s="194"/>
      <c r="C827" s="193"/>
      <c r="D827" s="193"/>
      <c r="E827" s="195"/>
      <c r="F827" s="193"/>
      <c r="G827" s="193"/>
      <c r="H827" s="206"/>
      <c r="I827" s="206"/>
      <c r="J827" s="206"/>
      <c r="K827" s="206"/>
      <c r="L827" s="206"/>
      <c r="M827" s="206"/>
      <c r="N827" s="206"/>
      <c r="O827" s="206"/>
      <c r="P827" s="206"/>
      <c r="Q827" s="206"/>
      <c r="R827" s="206"/>
      <c r="S827" s="206"/>
      <c r="T827" s="206"/>
      <c r="U827" s="206"/>
      <c r="V827" s="206"/>
      <c r="W827" s="206"/>
      <c r="X827" s="206"/>
      <c r="Y827" s="206"/>
      <c r="Z827" s="206"/>
    </row>
    <row r="828" customFormat="false" ht="15" hidden="false" customHeight="false" outlineLevel="0" collapsed="false">
      <c r="A828" s="183" t="s">
        <v>1837</v>
      </c>
      <c r="B828" s="184" t="s">
        <v>1028</v>
      </c>
      <c r="C828" s="183" t="s">
        <v>1029</v>
      </c>
      <c r="D828" s="184" t="s">
        <v>1030</v>
      </c>
      <c r="E828" s="185" t="s">
        <v>1031</v>
      </c>
      <c r="F828" s="209" t="s">
        <v>1032</v>
      </c>
      <c r="G828" s="209" t="s">
        <v>1033</v>
      </c>
      <c r="H828" s="206"/>
      <c r="I828" s="206"/>
      <c r="J828" s="206"/>
      <c r="K828" s="206"/>
      <c r="L828" s="206"/>
      <c r="M828" s="206"/>
      <c r="N828" s="206"/>
      <c r="O828" s="206"/>
      <c r="P828" s="206"/>
      <c r="Q828" s="206"/>
      <c r="R828" s="206"/>
      <c r="S828" s="206"/>
      <c r="T828" s="206"/>
      <c r="U828" s="206"/>
      <c r="V828" s="206"/>
      <c r="W828" s="206"/>
      <c r="X828" s="206"/>
      <c r="Y828" s="206"/>
      <c r="Z828" s="206"/>
    </row>
    <row r="829" customFormat="false" ht="15" hidden="false" customHeight="false" outlineLevel="0" collapsed="false">
      <c r="A829" s="189" t="s">
        <v>1034</v>
      </c>
      <c r="B829" s="190" t="s">
        <v>325</v>
      </c>
      <c r="C829" s="189" t="s">
        <v>1838</v>
      </c>
      <c r="D829" s="190" t="s">
        <v>1100</v>
      </c>
      <c r="E829" s="191" t="n">
        <v>1</v>
      </c>
      <c r="F829" s="279" t="n">
        <v>0.3</v>
      </c>
      <c r="G829" s="279" t="n">
        <v>0.3</v>
      </c>
      <c r="H829" s="206"/>
      <c r="I829" s="206"/>
      <c r="J829" s="206"/>
      <c r="K829" s="206"/>
      <c r="L829" s="206"/>
      <c r="M829" s="206"/>
      <c r="N829" s="206"/>
      <c r="O829" s="206"/>
      <c r="P829" s="206"/>
      <c r="Q829" s="206"/>
      <c r="R829" s="206"/>
      <c r="S829" s="206"/>
      <c r="T829" s="206"/>
      <c r="U829" s="206"/>
      <c r="V829" s="206"/>
      <c r="W829" s="206"/>
      <c r="X829" s="206"/>
      <c r="Y829" s="206"/>
      <c r="Z829" s="206"/>
    </row>
    <row r="830" customFormat="false" ht="15" hidden="false" customHeight="false" outlineLevel="0" collapsed="false">
      <c r="A830" s="198" t="s">
        <v>1040</v>
      </c>
      <c r="B830" s="199" t="s">
        <v>1839</v>
      </c>
      <c r="C830" s="198" t="s">
        <v>1840</v>
      </c>
      <c r="D830" s="199" t="s">
        <v>1220</v>
      </c>
      <c r="E830" s="200" t="n">
        <v>0.0006</v>
      </c>
      <c r="F830" s="280" t="n">
        <v>157.6</v>
      </c>
      <c r="G830" s="280" t="n">
        <v>0.09</v>
      </c>
      <c r="H830" s="206"/>
      <c r="I830" s="206"/>
      <c r="J830" s="206"/>
      <c r="K830" s="206"/>
      <c r="L830" s="206"/>
      <c r="M830" s="206"/>
      <c r="N830" s="206"/>
      <c r="O830" s="206"/>
      <c r="P830" s="206"/>
      <c r="Q830" s="206"/>
      <c r="R830" s="206"/>
      <c r="S830" s="206"/>
      <c r="T830" s="206"/>
      <c r="U830" s="206"/>
      <c r="V830" s="206"/>
      <c r="W830" s="206"/>
      <c r="X830" s="206"/>
      <c r="Y830" s="206"/>
      <c r="Z830" s="206"/>
    </row>
    <row r="831" customFormat="false" ht="15" hidden="false" customHeight="false" outlineLevel="0" collapsed="false">
      <c r="A831" s="198" t="s">
        <v>1040</v>
      </c>
      <c r="B831" s="199" t="s">
        <v>1841</v>
      </c>
      <c r="C831" s="198" t="s">
        <v>1842</v>
      </c>
      <c r="D831" s="199" t="s">
        <v>1223</v>
      </c>
      <c r="E831" s="200" t="n">
        <v>0.0024</v>
      </c>
      <c r="F831" s="280" t="n">
        <v>53.77</v>
      </c>
      <c r="G831" s="280" t="n">
        <v>0.12</v>
      </c>
      <c r="H831" s="206"/>
      <c r="I831" s="206"/>
      <c r="J831" s="206"/>
      <c r="K831" s="206"/>
      <c r="L831" s="206"/>
      <c r="M831" s="206"/>
      <c r="N831" s="206"/>
      <c r="O831" s="206"/>
      <c r="P831" s="206"/>
      <c r="Q831" s="206"/>
      <c r="R831" s="206"/>
      <c r="S831" s="206"/>
      <c r="T831" s="206"/>
      <c r="U831" s="206"/>
      <c r="V831" s="206"/>
      <c r="W831" s="206"/>
      <c r="X831" s="206"/>
      <c r="Y831" s="206"/>
      <c r="Z831" s="206"/>
    </row>
    <row r="832" customFormat="false" ht="15" hidden="false" customHeight="false" outlineLevel="0" collapsed="false">
      <c r="A832" s="198" t="s">
        <v>1040</v>
      </c>
      <c r="B832" s="199" t="s">
        <v>1523</v>
      </c>
      <c r="C832" s="198" t="s">
        <v>1524</v>
      </c>
      <c r="D832" s="199" t="s">
        <v>25</v>
      </c>
      <c r="E832" s="200" t="n">
        <v>0.003</v>
      </c>
      <c r="F832" s="280" t="n">
        <v>19.91</v>
      </c>
      <c r="G832" s="280" t="n">
        <v>0.05</v>
      </c>
      <c r="H832" s="206"/>
      <c r="I832" s="206"/>
      <c r="J832" s="206"/>
      <c r="K832" s="206"/>
      <c r="L832" s="206"/>
      <c r="M832" s="206"/>
      <c r="N832" s="206"/>
      <c r="O832" s="206"/>
      <c r="P832" s="206"/>
      <c r="Q832" s="206"/>
      <c r="R832" s="206"/>
      <c r="S832" s="206"/>
      <c r="T832" s="206"/>
      <c r="U832" s="206"/>
      <c r="V832" s="206"/>
      <c r="W832" s="206"/>
      <c r="X832" s="206"/>
      <c r="Y832" s="206"/>
      <c r="Z832" s="206"/>
    </row>
    <row r="833" customFormat="false" ht="15" hidden="false" customHeight="false" outlineLevel="0" collapsed="false">
      <c r="A833" s="198" t="s">
        <v>1040</v>
      </c>
      <c r="B833" s="199" t="s">
        <v>1274</v>
      </c>
      <c r="C833" s="198" t="s">
        <v>1249</v>
      </c>
      <c r="D833" s="199" t="s">
        <v>25</v>
      </c>
      <c r="E833" s="200" t="n">
        <v>0.003</v>
      </c>
      <c r="F833" s="280" t="n">
        <v>15.05</v>
      </c>
      <c r="G833" s="280" t="n">
        <v>0.04</v>
      </c>
      <c r="H833" s="206"/>
      <c r="I833" s="206"/>
      <c r="J833" s="206"/>
      <c r="K833" s="206"/>
      <c r="L833" s="206"/>
      <c r="M833" s="206"/>
      <c r="N833" s="206"/>
      <c r="O833" s="206"/>
      <c r="P833" s="206"/>
      <c r="Q833" s="206"/>
      <c r="R833" s="206"/>
      <c r="S833" s="206"/>
      <c r="T833" s="206"/>
      <c r="U833" s="206"/>
      <c r="V833" s="206"/>
      <c r="W833" s="206"/>
      <c r="X833" s="206"/>
      <c r="Y833" s="206"/>
      <c r="Z833" s="206"/>
    </row>
    <row r="834" customFormat="false" ht="15" hidden="false" customHeight="false" outlineLevel="0" collapsed="false">
      <c r="A834" s="193"/>
      <c r="B834" s="194"/>
      <c r="C834" s="193"/>
      <c r="D834" s="193"/>
      <c r="E834" s="195"/>
      <c r="F834" s="193"/>
      <c r="G834" s="193"/>
      <c r="H834" s="206"/>
      <c r="I834" s="206"/>
      <c r="J834" s="206"/>
      <c r="K834" s="206"/>
      <c r="L834" s="206"/>
      <c r="M834" s="206"/>
      <c r="N834" s="206"/>
      <c r="O834" s="206"/>
      <c r="P834" s="206"/>
      <c r="Q834" s="206"/>
      <c r="R834" s="206"/>
      <c r="S834" s="206"/>
      <c r="T834" s="206"/>
      <c r="U834" s="206"/>
      <c r="V834" s="206"/>
      <c r="W834" s="206"/>
      <c r="X834" s="206"/>
      <c r="Y834" s="206"/>
      <c r="Z834" s="206"/>
    </row>
    <row r="835" customFormat="false" ht="15" hidden="false" customHeight="false" outlineLevel="0" collapsed="false">
      <c r="A835" s="183" t="s">
        <v>1843</v>
      </c>
      <c r="B835" s="184" t="s">
        <v>1028</v>
      </c>
      <c r="C835" s="183" t="s">
        <v>1029</v>
      </c>
      <c r="D835" s="184" t="s">
        <v>1030</v>
      </c>
      <c r="E835" s="185" t="s">
        <v>1031</v>
      </c>
      <c r="F835" s="209" t="s">
        <v>1032</v>
      </c>
      <c r="G835" s="209" t="s">
        <v>1033</v>
      </c>
      <c r="H835" s="206"/>
      <c r="I835" s="206"/>
      <c r="J835" s="206"/>
      <c r="K835" s="206"/>
      <c r="L835" s="206"/>
      <c r="M835" s="206"/>
      <c r="N835" s="206"/>
      <c r="O835" s="206"/>
      <c r="P835" s="206"/>
      <c r="Q835" s="206"/>
      <c r="R835" s="206"/>
      <c r="S835" s="206"/>
      <c r="T835" s="206"/>
      <c r="U835" s="206"/>
      <c r="V835" s="206"/>
      <c r="W835" s="206"/>
      <c r="X835" s="206"/>
      <c r="Y835" s="206"/>
      <c r="Z835" s="206"/>
    </row>
    <row r="836" customFormat="false" ht="15" hidden="false" customHeight="false" outlineLevel="0" collapsed="false">
      <c r="A836" s="189" t="s">
        <v>1034</v>
      </c>
      <c r="B836" s="190" t="s">
        <v>328</v>
      </c>
      <c r="C836" s="189" t="s">
        <v>1844</v>
      </c>
      <c r="D836" s="190" t="s">
        <v>1100</v>
      </c>
      <c r="E836" s="191" t="n">
        <v>1</v>
      </c>
      <c r="F836" s="279" t="n">
        <v>1.77</v>
      </c>
      <c r="G836" s="279" t="n">
        <v>1.77</v>
      </c>
      <c r="H836" s="206"/>
      <c r="I836" s="206"/>
      <c r="J836" s="206"/>
      <c r="K836" s="206"/>
      <c r="L836" s="206"/>
      <c r="M836" s="206"/>
      <c r="N836" s="206"/>
      <c r="O836" s="206"/>
      <c r="P836" s="206"/>
      <c r="Q836" s="206"/>
      <c r="R836" s="206"/>
      <c r="S836" s="206"/>
      <c r="T836" s="206"/>
      <c r="U836" s="206"/>
      <c r="V836" s="206"/>
      <c r="W836" s="206"/>
      <c r="X836" s="206"/>
      <c r="Y836" s="206"/>
      <c r="Z836" s="206"/>
    </row>
    <row r="837" customFormat="false" ht="15" hidden="false" customHeight="false" outlineLevel="0" collapsed="false">
      <c r="A837" s="198" t="s">
        <v>1040</v>
      </c>
      <c r="B837" s="199" t="s">
        <v>1845</v>
      </c>
      <c r="C837" s="198" t="s">
        <v>1846</v>
      </c>
      <c r="D837" s="199" t="s">
        <v>1220</v>
      </c>
      <c r="E837" s="200" t="n">
        <v>0.001</v>
      </c>
      <c r="F837" s="280" t="n">
        <v>253.77</v>
      </c>
      <c r="G837" s="280" t="n">
        <v>0.25</v>
      </c>
      <c r="H837" s="206"/>
      <c r="I837" s="206"/>
      <c r="J837" s="206"/>
      <c r="K837" s="206"/>
      <c r="L837" s="206"/>
      <c r="M837" s="206"/>
      <c r="N837" s="206"/>
      <c r="O837" s="206"/>
      <c r="P837" s="206"/>
      <c r="Q837" s="206"/>
      <c r="R837" s="206"/>
      <c r="S837" s="206"/>
      <c r="T837" s="206"/>
      <c r="U837" s="206"/>
      <c r="V837" s="206"/>
      <c r="W837" s="206"/>
      <c r="X837" s="206"/>
      <c r="Y837" s="206"/>
      <c r="Z837" s="206"/>
    </row>
    <row r="838" customFormat="false" ht="15" hidden="false" customHeight="false" outlineLevel="0" collapsed="false">
      <c r="A838" s="198" t="s">
        <v>1040</v>
      </c>
      <c r="B838" s="199" t="s">
        <v>1847</v>
      </c>
      <c r="C838" s="198" t="s">
        <v>1848</v>
      </c>
      <c r="D838" s="199" t="s">
        <v>1220</v>
      </c>
      <c r="E838" s="200" t="n">
        <v>0.0001</v>
      </c>
      <c r="F838" s="280" t="n">
        <v>190.53</v>
      </c>
      <c r="G838" s="280" t="n">
        <v>0.01</v>
      </c>
      <c r="H838" s="206"/>
      <c r="I838" s="206"/>
      <c r="J838" s="206"/>
      <c r="K838" s="206"/>
      <c r="L838" s="206"/>
      <c r="M838" s="206"/>
      <c r="N838" s="206"/>
      <c r="O838" s="206"/>
      <c r="P838" s="206"/>
      <c r="Q838" s="206"/>
      <c r="R838" s="206"/>
      <c r="S838" s="206"/>
      <c r="T838" s="206"/>
      <c r="U838" s="206"/>
      <c r="V838" s="206"/>
      <c r="W838" s="206"/>
      <c r="X838" s="206"/>
      <c r="Y838" s="206"/>
      <c r="Z838" s="206"/>
    </row>
    <row r="839" customFormat="false" ht="15" hidden="false" customHeight="false" outlineLevel="0" collapsed="false">
      <c r="A839" s="198" t="s">
        <v>1040</v>
      </c>
      <c r="B839" s="199" t="s">
        <v>1849</v>
      </c>
      <c r="C839" s="198" t="s">
        <v>1850</v>
      </c>
      <c r="D839" s="199" t="s">
        <v>1220</v>
      </c>
      <c r="E839" s="200" t="n">
        <v>0.002</v>
      </c>
      <c r="F839" s="280" t="n">
        <v>159.25</v>
      </c>
      <c r="G839" s="280" t="n">
        <v>0.31</v>
      </c>
      <c r="H839" s="206"/>
      <c r="I839" s="206"/>
      <c r="J839" s="206"/>
      <c r="K839" s="206"/>
      <c r="L839" s="206"/>
      <c r="M839" s="206"/>
      <c r="N839" s="206"/>
      <c r="O839" s="206"/>
      <c r="P839" s="206"/>
      <c r="Q839" s="206"/>
      <c r="R839" s="206"/>
      <c r="S839" s="206"/>
      <c r="T839" s="206"/>
      <c r="U839" s="206"/>
      <c r="V839" s="206"/>
      <c r="W839" s="206"/>
      <c r="X839" s="206"/>
      <c r="Y839" s="206"/>
      <c r="Z839" s="206"/>
    </row>
    <row r="840" customFormat="false" ht="15" hidden="false" customHeight="false" outlineLevel="0" collapsed="false">
      <c r="A840" s="198" t="s">
        <v>1040</v>
      </c>
      <c r="B840" s="199" t="s">
        <v>1851</v>
      </c>
      <c r="C840" s="198" t="s">
        <v>1852</v>
      </c>
      <c r="D840" s="199" t="s">
        <v>1223</v>
      </c>
      <c r="E840" s="200" t="n">
        <v>0.007</v>
      </c>
      <c r="F840" s="280" t="n">
        <v>46.96</v>
      </c>
      <c r="G840" s="280" t="n">
        <v>0.32</v>
      </c>
      <c r="H840" s="206"/>
      <c r="I840" s="206"/>
      <c r="J840" s="206"/>
      <c r="K840" s="206"/>
      <c r="L840" s="206"/>
      <c r="M840" s="206"/>
      <c r="N840" s="206"/>
      <c r="O840" s="206"/>
      <c r="P840" s="206"/>
      <c r="Q840" s="206"/>
      <c r="R840" s="206"/>
      <c r="S840" s="206"/>
      <c r="T840" s="206"/>
      <c r="U840" s="206"/>
      <c r="V840" s="206"/>
      <c r="W840" s="206"/>
      <c r="X840" s="206"/>
      <c r="Y840" s="206"/>
      <c r="Z840" s="206"/>
    </row>
    <row r="841" customFormat="false" ht="15" hidden="false" customHeight="false" outlineLevel="0" collapsed="false">
      <c r="A841" s="198" t="s">
        <v>1040</v>
      </c>
      <c r="B841" s="199" t="s">
        <v>1853</v>
      </c>
      <c r="C841" s="198" t="s">
        <v>1854</v>
      </c>
      <c r="D841" s="199" t="s">
        <v>1223</v>
      </c>
      <c r="E841" s="200" t="n">
        <v>0.008</v>
      </c>
      <c r="F841" s="280" t="n">
        <v>63.68</v>
      </c>
      <c r="G841" s="280" t="n">
        <v>0.5</v>
      </c>
      <c r="H841" s="206"/>
      <c r="I841" s="206"/>
      <c r="J841" s="206"/>
      <c r="K841" s="206"/>
      <c r="L841" s="206"/>
      <c r="M841" s="206"/>
      <c r="N841" s="206"/>
      <c r="O841" s="206"/>
      <c r="P841" s="206"/>
      <c r="Q841" s="206"/>
      <c r="R841" s="206"/>
      <c r="S841" s="206"/>
      <c r="T841" s="206"/>
      <c r="U841" s="206"/>
      <c r="V841" s="206"/>
      <c r="W841" s="206"/>
      <c r="X841" s="206"/>
      <c r="Y841" s="206"/>
      <c r="Z841" s="206"/>
    </row>
    <row r="842" customFormat="false" ht="15" hidden="false" customHeight="false" outlineLevel="0" collapsed="false">
      <c r="A842" s="198" t="s">
        <v>1040</v>
      </c>
      <c r="B842" s="199" t="s">
        <v>1855</v>
      </c>
      <c r="C842" s="198" t="s">
        <v>1856</v>
      </c>
      <c r="D842" s="199" t="s">
        <v>1223</v>
      </c>
      <c r="E842" s="200" t="n">
        <v>0.006</v>
      </c>
      <c r="F842" s="280" t="n">
        <v>44.09</v>
      </c>
      <c r="G842" s="280" t="n">
        <v>0.26</v>
      </c>
      <c r="H842" s="206"/>
      <c r="I842" s="206"/>
      <c r="J842" s="206"/>
      <c r="K842" s="206"/>
      <c r="L842" s="206"/>
      <c r="M842" s="206"/>
      <c r="N842" s="206"/>
      <c r="O842" s="206"/>
      <c r="P842" s="206"/>
      <c r="Q842" s="206"/>
      <c r="R842" s="206"/>
      <c r="S842" s="206"/>
      <c r="T842" s="206"/>
      <c r="U842" s="206"/>
      <c r="V842" s="206"/>
      <c r="W842" s="206"/>
      <c r="X842" s="206"/>
      <c r="Y842" s="206"/>
      <c r="Z842" s="206"/>
    </row>
    <row r="843" customFormat="false" ht="15" hidden="false" customHeight="false" outlineLevel="0" collapsed="false">
      <c r="A843" s="198" t="s">
        <v>1040</v>
      </c>
      <c r="B843" s="199" t="s">
        <v>1274</v>
      </c>
      <c r="C843" s="198" t="s">
        <v>1249</v>
      </c>
      <c r="D843" s="199" t="s">
        <v>25</v>
      </c>
      <c r="E843" s="200" t="n">
        <v>0.008</v>
      </c>
      <c r="F843" s="280" t="n">
        <v>15.05</v>
      </c>
      <c r="G843" s="280" t="n">
        <v>0.12</v>
      </c>
      <c r="H843" s="206"/>
      <c r="I843" s="206"/>
      <c r="J843" s="206"/>
      <c r="K843" s="206"/>
      <c r="L843" s="206"/>
      <c r="M843" s="206"/>
      <c r="N843" s="206"/>
      <c r="O843" s="206"/>
      <c r="P843" s="206"/>
      <c r="Q843" s="206"/>
      <c r="R843" s="206"/>
      <c r="S843" s="206"/>
      <c r="T843" s="206"/>
      <c r="U843" s="206"/>
      <c r="V843" s="206"/>
      <c r="W843" s="206"/>
      <c r="X843" s="206"/>
      <c r="Y843" s="206"/>
      <c r="Z843" s="206"/>
    </row>
    <row r="844" customFormat="false" ht="15" hidden="false" customHeight="false" outlineLevel="0" collapsed="false">
      <c r="A844" s="193"/>
      <c r="B844" s="194"/>
      <c r="C844" s="193"/>
      <c r="D844" s="193"/>
      <c r="E844" s="195"/>
      <c r="F844" s="193"/>
      <c r="G844" s="193"/>
      <c r="H844" s="206"/>
      <c r="I844" s="206"/>
      <c r="J844" s="206"/>
      <c r="K844" s="206"/>
      <c r="L844" s="206"/>
      <c r="M844" s="206"/>
      <c r="N844" s="206"/>
      <c r="O844" s="206"/>
      <c r="P844" s="206"/>
      <c r="Q844" s="206"/>
      <c r="R844" s="206"/>
      <c r="S844" s="206"/>
      <c r="T844" s="206"/>
      <c r="U844" s="206"/>
      <c r="V844" s="206"/>
      <c r="W844" s="206"/>
      <c r="X844" s="206"/>
      <c r="Y844" s="206"/>
      <c r="Z844" s="206"/>
    </row>
    <row r="845" customFormat="false" ht="15" hidden="false" customHeight="false" outlineLevel="0" collapsed="false">
      <c r="A845" s="183" t="s">
        <v>1857</v>
      </c>
      <c r="B845" s="184" t="s">
        <v>1028</v>
      </c>
      <c r="C845" s="183" t="s">
        <v>1029</v>
      </c>
      <c r="D845" s="184" t="s">
        <v>1030</v>
      </c>
      <c r="E845" s="185" t="s">
        <v>1031</v>
      </c>
      <c r="F845" s="209" t="s">
        <v>1032</v>
      </c>
      <c r="G845" s="209" t="s">
        <v>1033</v>
      </c>
      <c r="H845" s="206"/>
      <c r="I845" s="206"/>
      <c r="J845" s="206"/>
      <c r="K845" s="206"/>
      <c r="L845" s="206"/>
      <c r="M845" s="206"/>
      <c r="N845" s="206"/>
      <c r="O845" s="206"/>
      <c r="P845" s="206"/>
      <c r="Q845" s="206"/>
      <c r="R845" s="206"/>
      <c r="S845" s="206"/>
      <c r="T845" s="206"/>
      <c r="U845" s="206"/>
      <c r="V845" s="206"/>
      <c r="W845" s="206"/>
      <c r="X845" s="206"/>
      <c r="Y845" s="206"/>
      <c r="Z845" s="206"/>
    </row>
    <row r="846" customFormat="false" ht="15" hidden="false" customHeight="false" outlineLevel="0" collapsed="false">
      <c r="A846" s="189" t="s">
        <v>1034</v>
      </c>
      <c r="B846" s="190" t="s">
        <v>331</v>
      </c>
      <c r="C846" s="189" t="s">
        <v>1858</v>
      </c>
      <c r="D846" s="190" t="s">
        <v>1100</v>
      </c>
      <c r="E846" s="191" t="n">
        <v>1</v>
      </c>
      <c r="F846" s="279" t="n">
        <v>75.61</v>
      </c>
      <c r="G846" s="279" t="n">
        <v>75.61</v>
      </c>
      <c r="H846" s="206"/>
      <c r="I846" s="206"/>
      <c r="J846" s="206"/>
      <c r="K846" s="206"/>
      <c r="L846" s="206"/>
      <c r="M846" s="206"/>
      <c r="N846" s="206"/>
      <c r="O846" s="206"/>
      <c r="P846" s="206"/>
      <c r="Q846" s="206"/>
      <c r="R846" s="206"/>
      <c r="S846" s="206"/>
      <c r="T846" s="206"/>
      <c r="U846" s="206"/>
      <c r="V846" s="206"/>
      <c r="W846" s="206"/>
      <c r="X846" s="206"/>
      <c r="Y846" s="206"/>
      <c r="Z846" s="206"/>
    </row>
    <row r="847" customFormat="false" ht="15" hidden="false" customHeight="false" outlineLevel="0" collapsed="false">
      <c r="A847" s="198" t="s">
        <v>1040</v>
      </c>
      <c r="B847" s="199" t="s">
        <v>1859</v>
      </c>
      <c r="C847" s="198" t="s">
        <v>1860</v>
      </c>
      <c r="D847" s="199" t="s">
        <v>1220</v>
      </c>
      <c r="E847" s="200" t="n">
        <v>0.0069</v>
      </c>
      <c r="F847" s="280" t="n">
        <v>11.11</v>
      </c>
      <c r="G847" s="280" t="n">
        <v>0.07</v>
      </c>
      <c r="H847" s="206"/>
      <c r="I847" s="206"/>
      <c r="J847" s="206"/>
      <c r="K847" s="206"/>
      <c r="L847" s="206"/>
      <c r="M847" s="206"/>
      <c r="N847" s="206"/>
      <c r="O847" s="206"/>
      <c r="P847" s="206"/>
      <c r="Q847" s="206"/>
      <c r="R847" s="206"/>
      <c r="S847" s="206"/>
      <c r="T847" s="206"/>
      <c r="U847" s="206"/>
      <c r="V847" s="206"/>
      <c r="W847" s="206"/>
      <c r="X847" s="206"/>
      <c r="Y847" s="206"/>
      <c r="Z847" s="206"/>
    </row>
    <row r="848" customFormat="false" ht="15" hidden="false" customHeight="false" outlineLevel="0" collapsed="false">
      <c r="A848" s="198" t="s">
        <v>1040</v>
      </c>
      <c r="B848" s="199" t="s">
        <v>1861</v>
      </c>
      <c r="C848" s="198" t="s">
        <v>1862</v>
      </c>
      <c r="D848" s="199" t="s">
        <v>1220</v>
      </c>
      <c r="E848" s="200" t="n">
        <v>0.0037</v>
      </c>
      <c r="F848" s="280" t="n">
        <v>11.67</v>
      </c>
      <c r="G848" s="280" t="n">
        <v>0.04</v>
      </c>
      <c r="H848" s="206"/>
      <c r="I848" s="206"/>
      <c r="J848" s="206"/>
      <c r="K848" s="206"/>
      <c r="L848" s="206"/>
      <c r="M848" s="206"/>
      <c r="N848" s="206"/>
      <c r="O848" s="206"/>
      <c r="P848" s="206"/>
      <c r="Q848" s="206"/>
      <c r="R848" s="206"/>
      <c r="S848" s="206"/>
      <c r="T848" s="206"/>
      <c r="U848" s="206"/>
      <c r="V848" s="206"/>
      <c r="W848" s="206"/>
      <c r="X848" s="206"/>
      <c r="Y848" s="206"/>
      <c r="Z848" s="206"/>
    </row>
    <row r="849" customFormat="false" ht="15" hidden="false" customHeight="false" outlineLevel="0" collapsed="false">
      <c r="A849" s="198" t="s">
        <v>1040</v>
      </c>
      <c r="B849" s="199" t="s">
        <v>1863</v>
      </c>
      <c r="C849" s="198" t="s">
        <v>1864</v>
      </c>
      <c r="D849" s="199" t="s">
        <v>1223</v>
      </c>
      <c r="E849" s="200" t="n">
        <v>0.1665</v>
      </c>
      <c r="F849" s="280" t="n">
        <v>0.54</v>
      </c>
      <c r="G849" s="280" t="n">
        <v>0.08</v>
      </c>
      <c r="H849" s="206"/>
      <c r="I849" s="206"/>
      <c r="J849" s="206"/>
      <c r="K849" s="206"/>
      <c r="L849" s="206"/>
      <c r="M849" s="206"/>
      <c r="N849" s="206"/>
      <c r="O849" s="206"/>
      <c r="P849" s="206"/>
      <c r="Q849" s="206"/>
      <c r="R849" s="206"/>
      <c r="S849" s="206"/>
      <c r="T849" s="206"/>
      <c r="U849" s="206"/>
      <c r="V849" s="206"/>
      <c r="W849" s="206"/>
      <c r="X849" s="206"/>
      <c r="Y849" s="206"/>
      <c r="Z849" s="206"/>
    </row>
    <row r="850" customFormat="false" ht="15" hidden="false" customHeight="false" outlineLevel="0" collapsed="false">
      <c r="A850" s="198" t="s">
        <v>1040</v>
      </c>
      <c r="B850" s="199" t="s">
        <v>1865</v>
      </c>
      <c r="C850" s="198" t="s">
        <v>1866</v>
      </c>
      <c r="D850" s="199" t="s">
        <v>1223</v>
      </c>
      <c r="E850" s="200" t="n">
        <v>0.1696</v>
      </c>
      <c r="F850" s="280" t="n">
        <v>0.76</v>
      </c>
      <c r="G850" s="280" t="n">
        <v>0.12</v>
      </c>
      <c r="H850" s="206"/>
      <c r="I850" s="206"/>
      <c r="J850" s="206"/>
      <c r="K850" s="206"/>
      <c r="L850" s="206"/>
      <c r="M850" s="206"/>
      <c r="N850" s="206"/>
      <c r="O850" s="206"/>
      <c r="P850" s="206"/>
      <c r="Q850" s="206"/>
      <c r="R850" s="206"/>
      <c r="S850" s="206"/>
      <c r="T850" s="206"/>
      <c r="U850" s="206"/>
      <c r="V850" s="206"/>
      <c r="W850" s="206"/>
      <c r="X850" s="206"/>
      <c r="Y850" s="206"/>
      <c r="Z850" s="206"/>
    </row>
    <row r="851" customFormat="false" ht="15" hidden="false" customHeight="false" outlineLevel="0" collapsed="false">
      <c r="A851" s="198" t="s">
        <v>1040</v>
      </c>
      <c r="B851" s="199" t="s">
        <v>1867</v>
      </c>
      <c r="C851" s="198" t="s">
        <v>1868</v>
      </c>
      <c r="D851" s="199" t="s">
        <v>25</v>
      </c>
      <c r="E851" s="200" t="n">
        <v>0.3467</v>
      </c>
      <c r="F851" s="280" t="n">
        <v>15.81</v>
      </c>
      <c r="G851" s="280" t="n">
        <v>5.48</v>
      </c>
      <c r="H851" s="206"/>
      <c r="I851" s="206"/>
      <c r="J851" s="206"/>
      <c r="K851" s="206"/>
      <c r="L851" s="206"/>
      <c r="M851" s="206"/>
      <c r="N851" s="206"/>
      <c r="O851" s="206"/>
      <c r="P851" s="206"/>
      <c r="Q851" s="206"/>
      <c r="R851" s="206"/>
      <c r="S851" s="206"/>
      <c r="T851" s="206"/>
      <c r="U851" s="206"/>
      <c r="V851" s="206"/>
      <c r="W851" s="206"/>
      <c r="X851" s="206"/>
      <c r="Y851" s="206"/>
      <c r="Z851" s="206"/>
    </row>
    <row r="852" customFormat="false" ht="15" hidden="false" customHeight="false" outlineLevel="0" collapsed="false">
      <c r="A852" s="198" t="s">
        <v>1040</v>
      </c>
      <c r="B852" s="199" t="s">
        <v>1274</v>
      </c>
      <c r="C852" s="198" t="s">
        <v>1249</v>
      </c>
      <c r="D852" s="199" t="s">
        <v>25</v>
      </c>
      <c r="E852" s="200" t="n">
        <v>0.3467</v>
      </c>
      <c r="F852" s="280" t="n">
        <v>15.05</v>
      </c>
      <c r="G852" s="280" t="n">
        <v>5.21</v>
      </c>
      <c r="H852" s="206"/>
      <c r="I852" s="206"/>
      <c r="J852" s="206"/>
      <c r="K852" s="206"/>
      <c r="L852" s="206"/>
      <c r="M852" s="206"/>
      <c r="N852" s="206"/>
      <c r="O852" s="206"/>
      <c r="P852" s="206"/>
      <c r="Q852" s="206"/>
      <c r="R852" s="206"/>
      <c r="S852" s="206"/>
      <c r="T852" s="206"/>
      <c r="U852" s="206"/>
      <c r="V852" s="206"/>
      <c r="W852" s="206"/>
      <c r="X852" s="206"/>
      <c r="Y852" s="206"/>
      <c r="Z852" s="206"/>
    </row>
    <row r="853" customFormat="false" ht="15" hidden="false" customHeight="false" outlineLevel="0" collapsed="false">
      <c r="A853" s="202" t="s">
        <v>1043</v>
      </c>
      <c r="B853" s="203" t="s">
        <v>1869</v>
      </c>
      <c r="C853" s="202" t="s">
        <v>1870</v>
      </c>
      <c r="D853" s="203" t="s">
        <v>1147</v>
      </c>
      <c r="E853" s="204" t="n">
        <v>0.0568</v>
      </c>
      <c r="F853" s="208" t="n">
        <v>80</v>
      </c>
      <c r="G853" s="208" t="n">
        <v>4.54</v>
      </c>
      <c r="H853" s="206"/>
      <c r="I853" s="206"/>
      <c r="J853" s="206"/>
      <c r="K853" s="206"/>
      <c r="L853" s="206"/>
      <c r="M853" s="206"/>
      <c r="N853" s="206"/>
      <c r="O853" s="206"/>
      <c r="P853" s="206"/>
      <c r="Q853" s="206"/>
      <c r="R853" s="206"/>
      <c r="S853" s="206"/>
      <c r="T853" s="206"/>
      <c r="U853" s="206"/>
      <c r="V853" s="206"/>
      <c r="W853" s="206"/>
      <c r="X853" s="206"/>
      <c r="Y853" s="206"/>
      <c r="Z853" s="206"/>
    </row>
    <row r="854" customFormat="false" ht="15" hidden="false" customHeight="false" outlineLevel="0" collapsed="false">
      <c r="A854" s="202" t="s">
        <v>1043</v>
      </c>
      <c r="B854" s="203" t="s">
        <v>1871</v>
      </c>
      <c r="C854" s="202" t="s">
        <v>1872</v>
      </c>
      <c r="D854" s="203" t="s">
        <v>1100</v>
      </c>
      <c r="E854" s="204" t="n">
        <v>1.0031</v>
      </c>
      <c r="F854" s="208" t="n">
        <v>58.95</v>
      </c>
      <c r="G854" s="208" t="n">
        <v>59.13</v>
      </c>
      <c r="H854" s="206"/>
      <c r="I854" s="206"/>
      <c r="J854" s="206"/>
      <c r="K854" s="206"/>
      <c r="L854" s="206"/>
      <c r="M854" s="206"/>
      <c r="N854" s="206"/>
      <c r="O854" s="206"/>
      <c r="P854" s="206"/>
      <c r="Q854" s="206"/>
      <c r="R854" s="206"/>
      <c r="S854" s="206"/>
      <c r="T854" s="206"/>
      <c r="U854" s="206"/>
      <c r="V854" s="206"/>
      <c r="W854" s="206"/>
      <c r="X854" s="206"/>
      <c r="Y854" s="206"/>
      <c r="Z854" s="206"/>
    </row>
    <row r="855" customFormat="false" ht="15" hidden="false" customHeight="false" outlineLevel="0" collapsed="false">
      <c r="A855" s="202" t="s">
        <v>1043</v>
      </c>
      <c r="B855" s="203" t="s">
        <v>1873</v>
      </c>
      <c r="C855" s="202" t="s">
        <v>1874</v>
      </c>
      <c r="D855" s="203" t="s">
        <v>1147</v>
      </c>
      <c r="E855" s="204" t="n">
        <v>0.0109</v>
      </c>
      <c r="F855" s="208" t="n">
        <v>86.26</v>
      </c>
      <c r="G855" s="208" t="n">
        <v>0.94</v>
      </c>
      <c r="H855" s="206"/>
      <c r="I855" s="206"/>
      <c r="J855" s="206"/>
      <c r="K855" s="206"/>
      <c r="L855" s="206"/>
      <c r="M855" s="206"/>
      <c r="N855" s="206"/>
      <c r="O855" s="206"/>
      <c r="P855" s="206"/>
      <c r="Q855" s="206"/>
      <c r="R855" s="206"/>
      <c r="S855" s="206"/>
      <c r="T855" s="206"/>
      <c r="U855" s="206"/>
      <c r="V855" s="206"/>
      <c r="W855" s="206"/>
      <c r="X855" s="206"/>
      <c r="Y855" s="206"/>
      <c r="Z855" s="206"/>
    </row>
    <row r="856" customFormat="false" ht="15" hidden="false" customHeight="false" outlineLevel="0" collapsed="false">
      <c r="A856" s="193"/>
      <c r="B856" s="194"/>
      <c r="C856" s="193"/>
      <c r="D856" s="193"/>
      <c r="E856" s="195"/>
      <c r="F856" s="193"/>
      <c r="G856" s="193"/>
      <c r="H856" s="206"/>
      <c r="I856" s="206"/>
      <c r="J856" s="206"/>
      <c r="K856" s="206"/>
      <c r="L856" s="206"/>
      <c r="M856" s="206"/>
      <c r="N856" s="206"/>
      <c r="O856" s="206"/>
      <c r="P856" s="206"/>
      <c r="Q856" s="206"/>
      <c r="R856" s="206"/>
      <c r="S856" s="206"/>
      <c r="T856" s="206"/>
      <c r="U856" s="206"/>
      <c r="V856" s="206"/>
      <c r="W856" s="206"/>
      <c r="X856" s="206"/>
      <c r="Y856" s="206"/>
      <c r="Z856" s="206"/>
    </row>
    <row r="857" customFormat="false" ht="15" hidden="false" customHeight="false" outlineLevel="0" collapsed="false">
      <c r="A857" s="183" t="s">
        <v>1875</v>
      </c>
      <c r="B857" s="184" t="s">
        <v>1028</v>
      </c>
      <c r="C857" s="183" t="s">
        <v>1029</v>
      </c>
      <c r="D857" s="184" t="s">
        <v>1030</v>
      </c>
      <c r="E857" s="185" t="s">
        <v>1031</v>
      </c>
      <c r="F857" s="209" t="s">
        <v>1032</v>
      </c>
      <c r="G857" s="209" t="s">
        <v>1033</v>
      </c>
      <c r="H857" s="206"/>
      <c r="I857" s="206"/>
      <c r="J857" s="206"/>
      <c r="K857" s="206"/>
      <c r="L857" s="206"/>
      <c r="M857" s="206"/>
      <c r="N857" s="206"/>
      <c r="O857" s="206"/>
      <c r="P857" s="206"/>
      <c r="Q857" s="206"/>
      <c r="R857" s="206"/>
      <c r="S857" s="206"/>
      <c r="T857" s="206"/>
      <c r="U857" s="206"/>
      <c r="V857" s="206"/>
      <c r="W857" s="206"/>
      <c r="X857" s="206"/>
      <c r="Y857" s="206"/>
      <c r="Z857" s="206"/>
    </row>
    <row r="858" customFormat="false" ht="15" hidden="false" customHeight="false" outlineLevel="0" collapsed="false">
      <c r="A858" s="189" t="s">
        <v>1034</v>
      </c>
      <c r="B858" s="190" t="s">
        <v>334</v>
      </c>
      <c r="C858" s="189" t="s">
        <v>1876</v>
      </c>
      <c r="D858" s="190" t="s">
        <v>152</v>
      </c>
      <c r="E858" s="191" t="n">
        <v>1</v>
      </c>
      <c r="F858" s="279" t="n">
        <v>47.71</v>
      </c>
      <c r="G858" s="279" t="n">
        <v>47.71</v>
      </c>
      <c r="H858" s="206"/>
      <c r="I858" s="206"/>
      <c r="J858" s="206"/>
      <c r="K858" s="206"/>
      <c r="L858" s="206"/>
      <c r="M858" s="206"/>
      <c r="N858" s="206"/>
      <c r="O858" s="206"/>
      <c r="P858" s="206"/>
      <c r="Q858" s="206"/>
      <c r="R858" s="206"/>
      <c r="S858" s="206"/>
      <c r="T858" s="206"/>
      <c r="U858" s="206"/>
      <c r="V858" s="206"/>
      <c r="W858" s="206"/>
      <c r="X858" s="206"/>
      <c r="Y858" s="206"/>
      <c r="Z858" s="206"/>
    </row>
    <row r="859" customFormat="false" ht="15" hidden="false" customHeight="false" outlineLevel="0" collapsed="false">
      <c r="A859" s="198" t="s">
        <v>1040</v>
      </c>
      <c r="B859" s="199" t="s">
        <v>1877</v>
      </c>
      <c r="C859" s="198" t="s">
        <v>1878</v>
      </c>
      <c r="D859" s="199" t="s">
        <v>1147</v>
      </c>
      <c r="E859" s="200" t="n">
        <v>0.001</v>
      </c>
      <c r="F859" s="280" t="n">
        <v>523.66</v>
      </c>
      <c r="G859" s="280" t="n">
        <v>0.52</v>
      </c>
      <c r="H859" s="206"/>
      <c r="I859" s="206"/>
      <c r="J859" s="206"/>
      <c r="K859" s="206"/>
      <c r="L859" s="206"/>
      <c r="M859" s="206"/>
      <c r="N859" s="206"/>
      <c r="O859" s="206"/>
      <c r="P859" s="206"/>
      <c r="Q859" s="206"/>
      <c r="R859" s="206"/>
      <c r="S859" s="206"/>
      <c r="T859" s="206"/>
      <c r="U859" s="206"/>
      <c r="V859" s="206"/>
      <c r="W859" s="206"/>
      <c r="X859" s="206"/>
      <c r="Y859" s="206"/>
      <c r="Z859" s="206"/>
    </row>
    <row r="860" customFormat="false" ht="15" hidden="false" customHeight="false" outlineLevel="0" collapsed="false">
      <c r="A860" s="198" t="s">
        <v>1040</v>
      </c>
      <c r="B860" s="199" t="s">
        <v>1272</v>
      </c>
      <c r="C860" s="198" t="s">
        <v>1273</v>
      </c>
      <c r="D860" s="199" t="s">
        <v>25</v>
      </c>
      <c r="E860" s="200" t="n">
        <v>0.394</v>
      </c>
      <c r="F860" s="280" t="n">
        <v>20.61</v>
      </c>
      <c r="G860" s="280" t="n">
        <v>8.12</v>
      </c>
      <c r="H860" s="206"/>
      <c r="I860" s="206"/>
      <c r="J860" s="206"/>
      <c r="K860" s="206"/>
      <c r="L860" s="206"/>
      <c r="M860" s="206"/>
      <c r="N860" s="206"/>
      <c r="O860" s="206"/>
      <c r="P860" s="206"/>
      <c r="Q860" s="206"/>
      <c r="R860" s="206"/>
      <c r="S860" s="206"/>
      <c r="T860" s="206"/>
      <c r="U860" s="206"/>
      <c r="V860" s="206"/>
      <c r="W860" s="206"/>
      <c r="X860" s="206"/>
      <c r="Y860" s="206"/>
      <c r="Z860" s="206"/>
    </row>
    <row r="861" customFormat="false" ht="15" hidden="false" customHeight="false" outlineLevel="0" collapsed="false">
      <c r="A861" s="198" t="s">
        <v>1040</v>
      </c>
      <c r="B861" s="199" t="s">
        <v>1274</v>
      </c>
      <c r="C861" s="198" t="s">
        <v>1249</v>
      </c>
      <c r="D861" s="199" t="s">
        <v>25</v>
      </c>
      <c r="E861" s="200" t="n">
        <v>0.394</v>
      </c>
      <c r="F861" s="280" t="n">
        <v>15.05</v>
      </c>
      <c r="G861" s="280" t="n">
        <v>5.92</v>
      </c>
      <c r="H861" s="206"/>
      <c r="I861" s="206"/>
      <c r="J861" s="206"/>
      <c r="K861" s="206"/>
      <c r="L861" s="206"/>
      <c r="M861" s="206"/>
      <c r="N861" s="206"/>
      <c r="O861" s="206"/>
      <c r="P861" s="206"/>
      <c r="Q861" s="206"/>
      <c r="R861" s="206"/>
      <c r="S861" s="206"/>
      <c r="T861" s="206"/>
      <c r="U861" s="206"/>
      <c r="V861" s="206"/>
      <c r="W861" s="206"/>
      <c r="X861" s="206"/>
      <c r="Y861" s="206"/>
      <c r="Z861" s="206"/>
    </row>
    <row r="862" customFormat="false" ht="15" hidden="false" customHeight="false" outlineLevel="0" collapsed="false">
      <c r="A862" s="202" t="s">
        <v>1043</v>
      </c>
      <c r="B862" s="203" t="s">
        <v>1869</v>
      </c>
      <c r="C862" s="202" t="s">
        <v>1870</v>
      </c>
      <c r="D862" s="203" t="s">
        <v>1147</v>
      </c>
      <c r="E862" s="204" t="n">
        <v>0.007</v>
      </c>
      <c r="F862" s="208" t="n">
        <v>80</v>
      </c>
      <c r="G862" s="208" t="n">
        <v>0.56</v>
      </c>
      <c r="H862" s="206"/>
      <c r="I862" s="206"/>
      <c r="J862" s="206"/>
      <c r="K862" s="206"/>
      <c r="L862" s="206"/>
      <c r="M862" s="206"/>
      <c r="N862" s="206"/>
      <c r="O862" s="206"/>
      <c r="P862" s="206"/>
      <c r="Q862" s="206"/>
      <c r="R862" s="206"/>
      <c r="S862" s="206"/>
      <c r="T862" s="206"/>
      <c r="U862" s="206"/>
      <c r="V862" s="206"/>
      <c r="W862" s="206"/>
      <c r="X862" s="206"/>
      <c r="Y862" s="206"/>
      <c r="Z862" s="206"/>
    </row>
    <row r="863" customFormat="false" ht="15" hidden="false" customHeight="false" outlineLevel="0" collapsed="false">
      <c r="A863" s="202" t="s">
        <v>1043</v>
      </c>
      <c r="B863" s="203" t="s">
        <v>1879</v>
      </c>
      <c r="C863" s="202" t="s">
        <v>1880</v>
      </c>
      <c r="D863" s="203" t="s">
        <v>7</v>
      </c>
      <c r="E863" s="204" t="n">
        <v>2.577</v>
      </c>
      <c r="F863" s="208" t="n">
        <v>12.65</v>
      </c>
      <c r="G863" s="208" t="n">
        <v>32.59</v>
      </c>
      <c r="H863" s="206"/>
      <c r="I863" s="206"/>
      <c r="J863" s="206"/>
      <c r="K863" s="206"/>
      <c r="L863" s="206"/>
      <c r="M863" s="206"/>
      <c r="N863" s="206"/>
      <c r="O863" s="206"/>
      <c r="P863" s="206"/>
      <c r="Q863" s="206"/>
      <c r="R863" s="206"/>
      <c r="S863" s="206"/>
      <c r="T863" s="206"/>
      <c r="U863" s="206"/>
      <c r="V863" s="206"/>
      <c r="W863" s="206"/>
      <c r="X863" s="206"/>
      <c r="Y863" s="206"/>
      <c r="Z863" s="206"/>
    </row>
    <row r="864" customFormat="false" ht="15" hidden="false" customHeight="false" outlineLevel="0" collapsed="false">
      <c r="A864" s="193"/>
      <c r="B864" s="194"/>
      <c r="C864" s="193"/>
      <c r="D864" s="193"/>
      <c r="E864" s="195"/>
      <c r="F864" s="193"/>
      <c r="G864" s="193"/>
      <c r="H864" s="206"/>
      <c r="I864" s="206"/>
      <c r="J864" s="206"/>
      <c r="K864" s="206"/>
      <c r="L864" s="206"/>
      <c r="M864" s="206"/>
      <c r="N864" s="206"/>
      <c r="O864" s="206"/>
      <c r="P864" s="206"/>
      <c r="Q864" s="206"/>
      <c r="R864" s="206"/>
      <c r="S864" s="206"/>
      <c r="T864" s="206"/>
      <c r="U864" s="206"/>
      <c r="V864" s="206"/>
      <c r="W864" s="206"/>
      <c r="X864" s="206"/>
      <c r="Y864" s="206"/>
      <c r="Z864" s="206"/>
    </row>
    <row r="865" customFormat="false" ht="15" hidden="false" customHeight="false" outlineLevel="0" collapsed="false">
      <c r="A865" s="183" t="s">
        <v>1881</v>
      </c>
      <c r="B865" s="184" t="s">
        <v>1028</v>
      </c>
      <c r="C865" s="183" t="s">
        <v>1029</v>
      </c>
      <c r="D865" s="184" t="s">
        <v>1030</v>
      </c>
      <c r="E865" s="185" t="s">
        <v>1031</v>
      </c>
      <c r="F865" s="209" t="s">
        <v>1032</v>
      </c>
      <c r="G865" s="209" t="s">
        <v>1033</v>
      </c>
      <c r="H865" s="206"/>
      <c r="I865" s="206"/>
      <c r="J865" s="206"/>
      <c r="K865" s="206"/>
      <c r="L865" s="206"/>
      <c r="M865" s="206"/>
      <c r="N865" s="206"/>
      <c r="O865" s="206"/>
      <c r="P865" s="206"/>
      <c r="Q865" s="206"/>
      <c r="R865" s="206"/>
      <c r="S865" s="206"/>
      <c r="T865" s="206"/>
      <c r="U865" s="206"/>
      <c r="V865" s="206"/>
      <c r="W865" s="206"/>
      <c r="X865" s="206"/>
      <c r="Y865" s="206"/>
      <c r="Z865" s="206"/>
    </row>
    <row r="866" customFormat="false" ht="15" hidden="false" customHeight="false" outlineLevel="0" collapsed="false">
      <c r="A866" s="189" t="s">
        <v>1034</v>
      </c>
      <c r="B866" s="190" t="s">
        <v>337</v>
      </c>
      <c r="C866" s="189" t="s">
        <v>1882</v>
      </c>
      <c r="D866" s="190" t="s">
        <v>1100</v>
      </c>
      <c r="E866" s="191" t="n">
        <v>1</v>
      </c>
      <c r="F866" s="279" t="n">
        <v>15.5</v>
      </c>
      <c r="G866" s="279" t="n">
        <v>15.5</v>
      </c>
      <c r="H866" s="206"/>
      <c r="I866" s="206"/>
      <c r="J866" s="206"/>
      <c r="K866" s="206"/>
      <c r="L866" s="206"/>
      <c r="M866" s="206"/>
      <c r="N866" s="206"/>
      <c r="O866" s="206"/>
      <c r="P866" s="206"/>
      <c r="Q866" s="206"/>
      <c r="R866" s="206"/>
      <c r="S866" s="206"/>
      <c r="T866" s="206"/>
      <c r="U866" s="206"/>
      <c r="V866" s="206"/>
      <c r="W866" s="206"/>
      <c r="X866" s="206"/>
      <c r="Y866" s="206"/>
      <c r="Z866" s="206"/>
    </row>
    <row r="867" customFormat="false" ht="15" hidden="false" customHeight="false" outlineLevel="0" collapsed="false">
      <c r="A867" s="183" t="s">
        <v>1883</v>
      </c>
      <c r="B867" s="184" t="s">
        <v>1028</v>
      </c>
      <c r="C867" s="183" t="s">
        <v>1884</v>
      </c>
      <c r="D867" s="209"/>
      <c r="E867" s="209"/>
      <c r="F867" s="209"/>
      <c r="G867" s="209" t="s">
        <v>1885</v>
      </c>
      <c r="H867" s="206"/>
      <c r="I867" s="206"/>
      <c r="J867" s="206"/>
      <c r="K867" s="206"/>
      <c r="L867" s="206"/>
      <c r="M867" s="206"/>
      <c r="N867" s="206"/>
      <c r="O867" s="206"/>
      <c r="P867" s="206"/>
      <c r="Q867" s="206"/>
      <c r="R867" s="206"/>
      <c r="S867" s="206"/>
      <c r="T867" s="206"/>
      <c r="U867" s="206"/>
      <c r="V867" s="206"/>
      <c r="W867" s="206"/>
      <c r="X867" s="206"/>
      <c r="Y867" s="206"/>
      <c r="Z867" s="206"/>
    </row>
    <row r="868" customFormat="false" ht="15" hidden="false" customHeight="false" outlineLevel="0" collapsed="false">
      <c r="A868" s="202" t="s">
        <v>1043</v>
      </c>
      <c r="B868" s="203" t="s">
        <v>1886</v>
      </c>
      <c r="C868" s="202" t="s">
        <v>1887</v>
      </c>
      <c r="D868" s="202"/>
      <c r="E868" s="210"/>
      <c r="F868" s="204" t="n">
        <v>15.1938</v>
      </c>
      <c r="G868" s="204" t="n">
        <v>15.1938</v>
      </c>
      <c r="H868" s="206"/>
      <c r="I868" s="206"/>
      <c r="J868" s="206"/>
      <c r="K868" s="206"/>
      <c r="L868" s="206"/>
      <c r="M868" s="206"/>
      <c r="N868" s="206"/>
      <c r="O868" s="206"/>
      <c r="P868" s="206"/>
      <c r="Q868" s="206"/>
      <c r="R868" s="206"/>
      <c r="S868" s="206"/>
      <c r="T868" s="206"/>
      <c r="U868" s="206"/>
      <c r="V868" s="206"/>
      <c r="W868" s="206"/>
      <c r="X868" s="206"/>
      <c r="Y868" s="206"/>
      <c r="Z868" s="206"/>
    </row>
    <row r="869" customFormat="false" ht="15" hidden="false" customHeight="false" outlineLevel="0" collapsed="false">
      <c r="A869" s="193"/>
      <c r="B869" s="194"/>
      <c r="C869" s="193"/>
      <c r="D869" s="193"/>
      <c r="E869" s="195"/>
      <c r="F869" s="193"/>
      <c r="G869" s="193"/>
      <c r="H869" s="206"/>
      <c r="I869" s="206"/>
      <c r="J869" s="206"/>
      <c r="K869" s="206"/>
      <c r="L869" s="206"/>
      <c r="M869" s="206"/>
      <c r="N869" s="206"/>
      <c r="O869" s="206"/>
      <c r="P869" s="206"/>
      <c r="Q869" s="206"/>
      <c r="R869" s="206"/>
      <c r="S869" s="206"/>
      <c r="T869" s="206"/>
      <c r="U869" s="206"/>
      <c r="V869" s="206"/>
      <c r="W869" s="206"/>
      <c r="X869" s="206"/>
      <c r="Y869" s="206"/>
      <c r="Z869" s="206"/>
    </row>
    <row r="870" customFormat="false" ht="15" hidden="false" customHeight="false" outlineLevel="0" collapsed="false">
      <c r="A870" s="183" t="s">
        <v>1888</v>
      </c>
      <c r="B870" s="184" t="s">
        <v>1028</v>
      </c>
      <c r="C870" s="183" t="s">
        <v>1029</v>
      </c>
      <c r="D870" s="184" t="s">
        <v>1030</v>
      </c>
      <c r="E870" s="185" t="s">
        <v>1031</v>
      </c>
      <c r="F870" s="209" t="s">
        <v>1032</v>
      </c>
      <c r="G870" s="209" t="s">
        <v>1033</v>
      </c>
      <c r="H870" s="206"/>
      <c r="I870" s="206"/>
      <c r="J870" s="206"/>
      <c r="K870" s="206"/>
      <c r="L870" s="206"/>
      <c r="M870" s="206"/>
      <c r="N870" s="206"/>
      <c r="O870" s="206"/>
      <c r="P870" s="206"/>
      <c r="Q870" s="206"/>
      <c r="R870" s="206"/>
      <c r="S870" s="206"/>
      <c r="T870" s="206"/>
      <c r="U870" s="206"/>
      <c r="V870" s="206"/>
      <c r="W870" s="206"/>
      <c r="X870" s="206"/>
      <c r="Y870" s="206"/>
      <c r="Z870" s="206"/>
    </row>
    <row r="871" customFormat="false" ht="15" hidden="false" customHeight="false" outlineLevel="0" collapsed="false">
      <c r="A871" s="189" t="s">
        <v>1034</v>
      </c>
      <c r="B871" s="190" t="s">
        <v>340</v>
      </c>
      <c r="C871" s="189" t="s">
        <v>1889</v>
      </c>
      <c r="D871" s="190" t="s">
        <v>1100</v>
      </c>
      <c r="E871" s="191" t="n">
        <v>1</v>
      </c>
      <c r="F871" s="279" t="n">
        <v>11.83</v>
      </c>
      <c r="G871" s="279" t="n">
        <v>11.83</v>
      </c>
      <c r="H871" s="206"/>
      <c r="I871" s="206"/>
      <c r="J871" s="206"/>
      <c r="K871" s="206"/>
      <c r="L871" s="206"/>
      <c r="M871" s="206"/>
      <c r="N871" s="206"/>
      <c r="O871" s="206"/>
      <c r="P871" s="206"/>
      <c r="Q871" s="206"/>
      <c r="R871" s="206"/>
      <c r="S871" s="206"/>
      <c r="T871" s="206"/>
      <c r="U871" s="206"/>
      <c r="V871" s="206"/>
      <c r="W871" s="206"/>
      <c r="X871" s="206"/>
      <c r="Y871" s="206"/>
      <c r="Z871" s="206"/>
    </row>
    <row r="872" customFormat="false" ht="15" hidden="false" customHeight="false" outlineLevel="0" collapsed="false">
      <c r="A872" s="198" t="s">
        <v>1040</v>
      </c>
      <c r="B872" s="199" t="s">
        <v>1274</v>
      </c>
      <c r="C872" s="198" t="s">
        <v>1249</v>
      </c>
      <c r="D872" s="199" t="s">
        <v>25</v>
      </c>
      <c r="E872" s="200" t="n">
        <v>0.1564</v>
      </c>
      <c r="F872" s="280" t="n">
        <v>15.05</v>
      </c>
      <c r="G872" s="280" t="n">
        <v>2.35</v>
      </c>
      <c r="H872" s="206"/>
      <c r="I872" s="206"/>
      <c r="J872" s="206"/>
      <c r="K872" s="206"/>
      <c r="L872" s="206"/>
      <c r="M872" s="206"/>
      <c r="N872" s="206"/>
      <c r="O872" s="206"/>
      <c r="P872" s="206"/>
      <c r="Q872" s="206"/>
      <c r="R872" s="206"/>
      <c r="S872" s="206"/>
      <c r="T872" s="206"/>
      <c r="U872" s="206"/>
      <c r="V872" s="206"/>
      <c r="W872" s="206"/>
      <c r="X872" s="206"/>
      <c r="Y872" s="206"/>
      <c r="Z872" s="206"/>
    </row>
    <row r="873" customFormat="false" ht="15" hidden="false" customHeight="false" outlineLevel="0" collapsed="false">
      <c r="A873" s="198" t="s">
        <v>1040</v>
      </c>
      <c r="B873" s="199" t="s">
        <v>1523</v>
      </c>
      <c r="C873" s="198" t="s">
        <v>1524</v>
      </c>
      <c r="D873" s="199" t="s">
        <v>25</v>
      </c>
      <c r="E873" s="200" t="n">
        <v>0.0391</v>
      </c>
      <c r="F873" s="280" t="n">
        <v>19.91</v>
      </c>
      <c r="G873" s="280" t="n">
        <v>0.77</v>
      </c>
      <c r="H873" s="206"/>
      <c r="I873" s="206"/>
      <c r="J873" s="206"/>
      <c r="K873" s="206"/>
      <c r="L873" s="206"/>
      <c r="M873" s="206"/>
      <c r="N873" s="206"/>
      <c r="O873" s="206"/>
      <c r="P873" s="206"/>
      <c r="Q873" s="206"/>
      <c r="R873" s="206"/>
      <c r="S873" s="206"/>
      <c r="T873" s="206"/>
      <c r="U873" s="206"/>
      <c r="V873" s="206"/>
      <c r="W873" s="206"/>
      <c r="X873" s="206"/>
      <c r="Y873" s="206"/>
      <c r="Z873" s="206"/>
    </row>
    <row r="874" customFormat="false" ht="15" hidden="false" customHeight="false" outlineLevel="0" collapsed="false">
      <c r="A874" s="202" t="s">
        <v>1043</v>
      </c>
      <c r="B874" s="203" t="s">
        <v>1890</v>
      </c>
      <c r="C874" s="202" t="s">
        <v>1891</v>
      </c>
      <c r="D874" s="203" t="s">
        <v>1100</v>
      </c>
      <c r="E874" s="204" t="n">
        <v>1</v>
      </c>
      <c r="F874" s="208" t="n">
        <v>8.71</v>
      </c>
      <c r="G874" s="208" t="n">
        <v>8.71</v>
      </c>
      <c r="H874" s="206"/>
      <c r="I874" s="206"/>
      <c r="J874" s="206"/>
      <c r="K874" s="206"/>
      <c r="L874" s="206"/>
      <c r="M874" s="206"/>
      <c r="N874" s="206"/>
      <c r="O874" s="206"/>
      <c r="P874" s="206"/>
      <c r="Q874" s="206"/>
      <c r="R874" s="206"/>
      <c r="S874" s="206"/>
      <c r="T874" s="206"/>
      <c r="U874" s="206"/>
      <c r="V874" s="206"/>
      <c r="W874" s="206"/>
      <c r="X874" s="206"/>
      <c r="Y874" s="206"/>
      <c r="Z874" s="206"/>
    </row>
    <row r="875" customFormat="false" ht="15" hidden="false" customHeight="false" outlineLevel="0" collapsed="false">
      <c r="A875" s="193"/>
      <c r="B875" s="194"/>
      <c r="C875" s="193"/>
      <c r="D875" s="193"/>
      <c r="E875" s="195"/>
      <c r="F875" s="193"/>
      <c r="G875" s="193"/>
      <c r="H875" s="206"/>
      <c r="I875" s="206"/>
      <c r="J875" s="206"/>
      <c r="K875" s="206"/>
      <c r="L875" s="206"/>
      <c r="M875" s="206"/>
      <c r="N875" s="206"/>
      <c r="O875" s="206"/>
      <c r="P875" s="206"/>
      <c r="Q875" s="206"/>
      <c r="R875" s="206"/>
      <c r="S875" s="206"/>
      <c r="T875" s="206"/>
      <c r="U875" s="206"/>
      <c r="V875" s="206"/>
      <c r="W875" s="206"/>
      <c r="X875" s="206"/>
      <c r="Y875" s="206"/>
      <c r="Z875" s="206"/>
    </row>
    <row r="876" customFormat="false" ht="15" hidden="false" customHeight="false" outlineLevel="0" collapsed="false">
      <c r="A876" s="183" t="s">
        <v>1892</v>
      </c>
      <c r="B876" s="184" t="s">
        <v>1028</v>
      </c>
      <c r="C876" s="183" t="s">
        <v>1029</v>
      </c>
      <c r="D876" s="184" t="s">
        <v>1030</v>
      </c>
      <c r="E876" s="185" t="s">
        <v>1031</v>
      </c>
      <c r="F876" s="209" t="s">
        <v>1032</v>
      </c>
      <c r="G876" s="209" t="s">
        <v>1033</v>
      </c>
      <c r="H876" s="206"/>
      <c r="I876" s="206"/>
      <c r="J876" s="206"/>
      <c r="K876" s="206"/>
      <c r="L876" s="206"/>
      <c r="M876" s="206"/>
      <c r="N876" s="206"/>
      <c r="O876" s="206"/>
      <c r="P876" s="206"/>
      <c r="Q876" s="206"/>
      <c r="R876" s="206"/>
      <c r="S876" s="206"/>
      <c r="T876" s="206"/>
      <c r="U876" s="206"/>
      <c r="V876" s="206"/>
      <c r="W876" s="206"/>
      <c r="X876" s="206"/>
      <c r="Y876" s="206"/>
      <c r="Z876" s="206"/>
    </row>
    <row r="877" customFormat="false" ht="15" hidden="false" customHeight="false" outlineLevel="0" collapsed="false">
      <c r="A877" s="189" t="s">
        <v>1034</v>
      </c>
      <c r="B877" s="190" t="s">
        <v>343</v>
      </c>
      <c r="C877" s="189" t="s">
        <v>1893</v>
      </c>
      <c r="D877" s="190" t="s">
        <v>1100</v>
      </c>
      <c r="E877" s="191" t="n">
        <v>1</v>
      </c>
      <c r="F877" s="279" t="n">
        <v>5.1</v>
      </c>
      <c r="G877" s="279" t="n">
        <v>5.1</v>
      </c>
      <c r="H877" s="206"/>
      <c r="I877" s="206"/>
      <c r="J877" s="206"/>
      <c r="K877" s="206"/>
      <c r="L877" s="206"/>
      <c r="M877" s="206"/>
      <c r="N877" s="206"/>
      <c r="O877" s="206"/>
      <c r="P877" s="206"/>
      <c r="Q877" s="206"/>
      <c r="R877" s="206"/>
      <c r="S877" s="206"/>
      <c r="T877" s="206"/>
      <c r="U877" s="206"/>
      <c r="V877" s="206"/>
      <c r="W877" s="206"/>
      <c r="X877" s="206"/>
      <c r="Y877" s="206"/>
      <c r="Z877" s="206"/>
    </row>
    <row r="878" customFormat="false" ht="15" hidden="false" customHeight="false" outlineLevel="0" collapsed="false">
      <c r="A878" s="198" t="s">
        <v>1040</v>
      </c>
      <c r="B878" s="199" t="s">
        <v>1274</v>
      </c>
      <c r="C878" s="198" t="s">
        <v>1249</v>
      </c>
      <c r="D878" s="199" t="s">
        <v>25</v>
      </c>
      <c r="E878" s="200" t="n">
        <v>0.0631</v>
      </c>
      <c r="F878" s="280" t="n">
        <v>15.05</v>
      </c>
      <c r="G878" s="280" t="n">
        <v>0.94</v>
      </c>
      <c r="H878" s="206"/>
      <c r="I878" s="206"/>
      <c r="J878" s="206"/>
      <c r="K878" s="206"/>
      <c r="L878" s="206"/>
      <c r="M878" s="206"/>
      <c r="N878" s="206"/>
      <c r="O878" s="206"/>
      <c r="P878" s="206"/>
      <c r="Q878" s="206"/>
      <c r="R878" s="206"/>
      <c r="S878" s="206"/>
      <c r="T878" s="206"/>
      <c r="U878" s="206"/>
      <c r="V878" s="206"/>
      <c r="W878" s="206"/>
      <c r="X878" s="206"/>
      <c r="Y878" s="206"/>
      <c r="Z878" s="206"/>
    </row>
    <row r="879" customFormat="false" ht="15" hidden="false" customHeight="false" outlineLevel="0" collapsed="false">
      <c r="A879" s="198" t="s">
        <v>1040</v>
      </c>
      <c r="B879" s="199" t="s">
        <v>1523</v>
      </c>
      <c r="C879" s="198" t="s">
        <v>1524</v>
      </c>
      <c r="D879" s="199" t="s">
        <v>25</v>
      </c>
      <c r="E879" s="200" t="n">
        <v>0.0158</v>
      </c>
      <c r="F879" s="280" t="n">
        <v>19.91</v>
      </c>
      <c r="G879" s="280" t="n">
        <v>0.31</v>
      </c>
      <c r="H879" s="206"/>
      <c r="I879" s="206"/>
      <c r="J879" s="206"/>
      <c r="K879" s="206"/>
      <c r="L879" s="206"/>
      <c r="M879" s="206"/>
      <c r="N879" s="206"/>
      <c r="O879" s="206"/>
      <c r="P879" s="206"/>
      <c r="Q879" s="206"/>
      <c r="R879" s="206"/>
      <c r="S879" s="206"/>
      <c r="T879" s="206"/>
      <c r="U879" s="206"/>
      <c r="V879" s="206"/>
      <c r="W879" s="206"/>
      <c r="X879" s="206"/>
      <c r="Y879" s="206"/>
      <c r="Z879" s="206"/>
    </row>
    <row r="880" customFormat="false" ht="15" hidden="false" customHeight="false" outlineLevel="0" collapsed="false">
      <c r="A880" s="202" t="s">
        <v>1043</v>
      </c>
      <c r="B880" s="203" t="s">
        <v>1894</v>
      </c>
      <c r="C880" s="202" t="s">
        <v>1895</v>
      </c>
      <c r="D880" s="203" t="s">
        <v>65</v>
      </c>
      <c r="E880" s="204" t="n">
        <v>2.5</v>
      </c>
      <c r="F880" s="208" t="n">
        <v>1.37</v>
      </c>
      <c r="G880" s="208" t="n">
        <v>3.42</v>
      </c>
      <c r="H880" s="206"/>
      <c r="I880" s="206"/>
      <c r="J880" s="206"/>
      <c r="K880" s="206"/>
      <c r="L880" s="206"/>
      <c r="M880" s="206"/>
      <c r="N880" s="206"/>
      <c r="O880" s="206"/>
      <c r="P880" s="206"/>
      <c r="Q880" s="206"/>
      <c r="R880" s="206"/>
      <c r="S880" s="206"/>
      <c r="T880" s="206"/>
      <c r="U880" s="206"/>
      <c r="V880" s="206"/>
      <c r="W880" s="206"/>
      <c r="X880" s="206"/>
      <c r="Y880" s="206"/>
      <c r="Z880" s="206"/>
    </row>
    <row r="881" customFormat="false" ht="15" hidden="false" customHeight="false" outlineLevel="0" collapsed="false">
      <c r="A881" s="202" t="s">
        <v>1043</v>
      </c>
      <c r="B881" s="203" t="s">
        <v>1896</v>
      </c>
      <c r="C881" s="202" t="s">
        <v>1897</v>
      </c>
      <c r="D881" s="203" t="s">
        <v>65</v>
      </c>
      <c r="E881" s="204" t="n">
        <v>0.1</v>
      </c>
      <c r="F881" s="208" t="n">
        <v>4.35</v>
      </c>
      <c r="G881" s="208" t="n">
        <v>0.43</v>
      </c>
      <c r="H881" s="206"/>
      <c r="I881" s="206"/>
      <c r="J881" s="206"/>
      <c r="K881" s="206"/>
      <c r="L881" s="206"/>
      <c r="M881" s="206"/>
      <c r="N881" s="206"/>
      <c r="O881" s="206"/>
      <c r="P881" s="206"/>
      <c r="Q881" s="206"/>
      <c r="R881" s="206"/>
      <c r="S881" s="206"/>
      <c r="T881" s="206"/>
      <c r="U881" s="206"/>
      <c r="V881" s="206"/>
      <c r="W881" s="206"/>
      <c r="X881" s="206"/>
      <c r="Y881" s="206"/>
      <c r="Z881" s="206"/>
    </row>
    <row r="882" customFormat="false" ht="15" hidden="false" customHeight="false" outlineLevel="0" collapsed="false">
      <c r="A882" s="193"/>
      <c r="B882" s="194"/>
      <c r="C882" s="193"/>
      <c r="D882" s="193"/>
      <c r="E882" s="195"/>
      <c r="F882" s="193"/>
      <c r="G882" s="193"/>
      <c r="H882" s="206"/>
      <c r="I882" s="206"/>
      <c r="J882" s="206"/>
      <c r="K882" s="206"/>
      <c r="L882" s="206"/>
      <c r="M882" s="206"/>
      <c r="N882" s="206"/>
      <c r="O882" s="206"/>
      <c r="P882" s="206"/>
      <c r="Q882" s="206"/>
      <c r="R882" s="206"/>
      <c r="S882" s="206"/>
      <c r="T882" s="206"/>
      <c r="U882" s="206"/>
      <c r="V882" s="206"/>
      <c r="W882" s="206"/>
      <c r="X882" s="206"/>
      <c r="Y882" s="206"/>
      <c r="Z882" s="206"/>
    </row>
    <row r="883" customFormat="false" ht="15" hidden="false" customHeight="false" outlineLevel="0" collapsed="false">
      <c r="A883" s="183" t="s">
        <v>1898</v>
      </c>
      <c r="B883" s="184" t="s">
        <v>1028</v>
      </c>
      <c r="C883" s="183" t="s">
        <v>1029</v>
      </c>
      <c r="D883" s="184" t="s">
        <v>1030</v>
      </c>
      <c r="E883" s="185" t="s">
        <v>1031</v>
      </c>
      <c r="F883" s="209" t="s">
        <v>1032</v>
      </c>
      <c r="G883" s="209" t="s">
        <v>1033</v>
      </c>
      <c r="H883" s="206"/>
      <c r="I883" s="206"/>
      <c r="J883" s="206"/>
      <c r="K883" s="206"/>
      <c r="L883" s="206"/>
      <c r="M883" s="206"/>
      <c r="N883" s="206"/>
      <c r="O883" s="206"/>
      <c r="P883" s="206"/>
      <c r="Q883" s="206"/>
      <c r="R883" s="206"/>
      <c r="S883" s="206"/>
      <c r="T883" s="206"/>
      <c r="U883" s="206"/>
      <c r="V883" s="206"/>
      <c r="W883" s="206"/>
      <c r="X883" s="206"/>
      <c r="Y883" s="206"/>
      <c r="Z883" s="206"/>
    </row>
    <row r="884" customFormat="false" ht="15" hidden="false" customHeight="false" outlineLevel="0" collapsed="false">
      <c r="A884" s="189" t="s">
        <v>1034</v>
      </c>
      <c r="B884" s="190" t="s">
        <v>346</v>
      </c>
      <c r="C884" s="189" t="s">
        <v>1899</v>
      </c>
      <c r="D884" s="190" t="s">
        <v>7</v>
      </c>
      <c r="E884" s="191" t="n">
        <v>1</v>
      </c>
      <c r="F884" s="279" t="n">
        <v>130.01</v>
      </c>
      <c r="G884" s="279" t="n">
        <v>130.01</v>
      </c>
      <c r="H884" s="206"/>
      <c r="I884" s="206"/>
      <c r="J884" s="206"/>
      <c r="K884" s="206"/>
      <c r="L884" s="206"/>
      <c r="M884" s="206"/>
      <c r="N884" s="206"/>
      <c r="O884" s="206"/>
      <c r="P884" s="206"/>
      <c r="Q884" s="206"/>
      <c r="R884" s="206"/>
      <c r="S884" s="206"/>
      <c r="T884" s="206"/>
      <c r="U884" s="206"/>
      <c r="V884" s="206"/>
      <c r="W884" s="206"/>
      <c r="X884" s="206"/>
      <c r="Y884" s="206"/>
      <c r="Z884" s="206"/>
    </row>
    <row r="885" customFormat="false" ht="15" hidden="false" customHeight="false" outlineLevel="0" collapsed="false">
      <c r="A885" s="198" t="s">
        <v>1040</v>
      </c>
      <c r="B885" s="199" t="s">
        <v>1523</v>
      </c>
      <c r="C885" s="198" t="s">
        <v>1524</v>
      </c>
      <c r="D885" s="199" t="s">
        <v>25</v>
      </c>
      <c r="E885" s="200" t="n">
        <v>0.26</v>
      </c>
      <c r="F885" s="280" t="n">
        <v>19.91</v>
      </c>
      <c r="G885" s="280" t="n">
        <v>5.17</v>
      </c>
      <c r="H885" s="206"/>
      <c r="I885" s="206"/>
      <c r="J885" s="206"/>
      <c r="K885" s="206"/>
      <c r="L885" s="206"/>
      <c r="M885" s="206"/>
      <c r="N885" s="206"/>
      <c r="O885" s="206"/>
      <c r="P885" s="206"/>
      <c r="Q885" s="206"/>
      <c r="R885" s="206"/>
      <c r="S885" s="206"/>
      <c r="T885" s="206"/>
      <c r="U885" s="206"/>
      <c r="V885" s="206"/>
      <c r="W885" s="206"/>
      <c r="X885" s="206"/>
      <c r="Y885" s="206"/>
      <c r="Z885" s="206"/>
    </row>
    <row r="886" customFormat="false" ht="15" hidden="false" customHeight="false" outlineLevel="0" collapsed="false">
      <c r="A886" s="198" t="s">
        <v>1040</v>
      </c>
      <c r="B886" s="199" t="s">
        <v>1274</v>
      </c>
      <c r="C886" s="198" t="s">
        <v>1249</v>
      </c>
      <c r="D886" s="199" t="s">
        <v>25</v>
      </c>
      <c r="E886" s="200" t="n">
        <v>1.0401</v>
      </c>
      <c r="F886" s="280" t="n">
        <v>15.05</v>
      </c>
      <c r="G886" s="280" t="n">
        <v>15.65</v>
      </c>
      <c r="H886" s="206"/>
      <c r="I886" s="206"/>
      <c r="J886" s="206"/>
      <c r="K886" s="206"/>
      <c r="L886" s="206"/>
      <c r="M886" s="206"/>
      <c r="N886" s="206"/>
      <c r="O886" s="206"/>
      <c r="P886" s="206"/>
      <c r="Q886" s="206"/>
      <c r="R886" s="206"/>
      <c r="S886" s="206"/>
      <c r="T886" s="206"/>
      <c r="U886" s="206"/>
      <c r="V886" s="206"/>
      <c r="W886" s="206"/>
      <c r="X886" s="206"/>
      <c r="Y886" s="206"/>
      <c r="Z886" s="206"/>
    </row>
    <row r="887" customFormat="false" ht="15" hidden="false" customHeight="false" outlineLevel="0" collapsed="false">
      <c r="A887" s="202" t="s">
        <v>1043</v>
      </c>
      <c r="B887" s="203" t="s">
        <v>1900</v>
      </c>
      <c r="C887" s="202" t="s">
        <v>1901</v>
      </c>
      <c r="D887" s="203" t="s">
        <v>7</v>
      </c>
      <c r="E887" s="204" t="n">
        <v>1</v>
      </c>
      <c r="F887" s="208" t="n">
        <v>109.19</v>
      </c>
      <c r="G887" s="208" t="n">
        <v>109.19</v>
      </c>
      <c r="H887" s="206"/>
      <c r="I887" s="206"/>
      <c r="J887" s="206"/>
      <c r="K887" s="206"/>
      <c r="L887" s="206"/>
      <c r="M887" s="206"/>
      <c r="N887" s="206"/>
      <c r="O887" s="206"/>
      <c r="P887" s="206"/>
      <c r="Q887" s="206"/>
      <c r="R887" s="206"/>
      <c r="S887" s="206"/>
      <c r="T887" s="206"/>
      <c r="U887" s="206"/>
      <c r="V887" s="206"/>
      <c r="W887" s="206"/>
      <c r="X887" s="206"/>
      <c r="Y887" s="206"/>
      <c r="Z887" s="206"/>
    </row>
    <row r="888" customFormat="false" ht="15" hidden="false" customHeight="false" outlineLevel="0" collapsed="false">
      <c r="A888" s="193"/>
      <c r="B888" s="194"/>
      <c r="C888" s="193"/>
      <c r="D888" s="193"/>
      <c r="E888" s="195"/>
      <c r="F888" s="193"/>
      <c r="G888" s="193"/>
      <c r="H888" s="206"/>
      <c r="I888" s="206"/>
      <c r="J888" s="206"/>
      <c r="K888" s="206"/>
      <c r="L888" s="206"/>
      <c r="M888" s="206"/>
      <c r="N888" s="206"/>
      <c r="O888" s="206"/>
      <c r="P888" s="206"/>
      <c r="Q888" s="206"/>
      <c r="R888" s="206"/>
      <c r="S888" s="206"/>
      <c r="T888" s="206"/>
      <c r="U888" s="206"/>
      <c r="V888" s="206"/>
      <c r="W888" s="206"/>
      <c r="X888" s="206"/>
      <c r="Y888" s="206"/>
      <c r="Z888" s="206"/>
    </row>
    <row r="889" customFormat="false" ht="15" hidden="false" customHeight="false" outlineLevel="0" collapsed="false">
      <c r="A889" s="183" t="s">
        <v>1902</v>
      </c>
      <c r="B889" s="184" t="s">
        <v>1028</v>
      </c>
      <c r="C889" s="183" t="s">
        <v>1029</v>
      </c>
      <c r="D889" s="184" t="s">
        <v>1030</v>
      </c>
      <c r="E889" s="185" t="s">
        <v>1031</v>
      </c>
      <c r="F889" s="209" t="s">
        <v>1032</v>
      </c>
      <c r="G889" s="209" t="s">
        <v>1033</v>
      </c>
      <c r="H889" s="206"/>
      <c r="I889" s="206"/>
      <c r="J889" s="206"/>
      <c r="K889" s="206"/>
      <c r="L889" s="206"/>
      <c r="M889" s="206"/>
      <c r="N889" s="206"/>
      <c r="O889" s="206"/>
      <c r="P889" s="206"/>
      <c r="Q889" s="206"/>
      <c r="R889" s="206"/>
      <c r="S889" s="206"/>
      <c r="T889" s="206"/>
      <c r="U889" s="206"/>
      <c r="V889" s="206"/>
      <c r="W889" s="206"/>
      <c r="X889" s="206"/>
      <c r="Y889" s="206"/>
      <c r="Z889" s="206"/>
    </row>
    <row r="890" customFormat="false" ht="15" hidden="false" customHeight="false" outlineLevel="0" collapsed="false">
      <c r="A890" s="189" t="s">
        <v>1034</v>
      </c>
      <c r="B890" s="190" t="s">
        <v>349</v>
      </c>
      <c r="C890" s="189" t="s">
        <v>1903</v>
      </c>
      <c r="D890" s="190" t="s">
        <v>7</v>
      </c>
      <c r="E890" s="191" t="n">
        <v>1</v>
      </c>
      <c r="F890" s="279" t="n">
        <v>300.31</v>
      </c>
      <c r="G890" s="279" t="n">
        <v>300.31</v>
      </c>
      <c r="H890" s="206"/>
      <c r="I890" s="206"/>
      <c r="J890" s="206"/>
      <c r="K890" s="206"/>
      <c r="L890" s="206"/>
      <c r="M890" s="206"/>
      <c r="N890" s="206"/>
      <c r="O890" s="206"/>
      <c r="P890" s="206"/>
      <c r="Q890" s="206"/>
      <c r="R890" s="206"/>
      <c r="S890" s="206"/>
      <c r="T890" s="206"/>
      <c r="U890" s="206"/>
      <c r="V890" s="206"/>
      <c r="W890" s="206"/>
      <c r="X890" s="206"/>
      <c r="Y890" s="206"/>
      <c r="Z890" s="206"/>
    </row>
    <row r="891" customFormat="false" ht="15" hidden="false" customHeight="false" outlineLevel="0" collapsed="false">
      <c r="A891" s="198" t="s">
        <v>1040</v>
      </c>
      <c r="B891" s="199" t="s">
        <v>1904</v>
      </c>
      <c r="C891" s="198" t="s">
        <v>1905</v>
      </c>
      <c r="D891" s="199" t="s">
        <v>1220</v>
      </c>
      <c r="E891" s="200" t="n">
        <v>0.2999</v>
      </c>
      <c r="F891" s="280" t="n">
        <v>185.52</v>
      </c>
      <c r="G891" s="280" t="n">
        <v>55.63</v>
      </c>
      <c r="H891" s="206"/>
      <c r="I891" s="206"/>
      <c r="J891" s="206"/>
      <c r="K891" s="206"/>
      <c r="L891" s="206"/>
      <c r="M891" s="206"/>
      <c r="N891" s="206"/>
      <c r="O891" s="206"/>
      <c r="P891" s="206"/>
      <c r="Q891" s="206"/>
      <c r="R891" s="206"/>
      <c r="S891" s="206"/>
      <c r="T891" s="206"/>
      <c r="U891" s="206"/>
      <c r="V891" s="206"/>
      <c r="W891" s="206"/>
      <c r="X891" s="206"/>
      <c r="Y891" s="206"/>
      <c r="Z891" s="206"/>
    </row>
    <row r="892" customFormat="false" ht="15" hidden="false" customHeight="false" outlineLevel="0" collapsed="false">
      <c r="A892" s="198" t="s">
        <v>1040</v>
      </c>
      <c r="B892" s="199" t="s">
        <v>1906</v>
      </c>
      <c r="C892" s="198" t="s">
        <v>1907</v>
      </c>
      <c r="D892" s="199" t="s">
        <v>1223</v>
      </c>
      <c r="E892" s="200" t="n">
        <v>1.2252</v>
      </c>
      <c r="F892" s="280" t="n">
        <v>40.47</v>
      </c>
      <c r="G892" s="280" t="n">
        <v>49.58</v>
      </c>
      <c r="H892" s="206"/>
      <c r="I892" s="206"/>
      <c r="J892" s="206"/>
      <c r="K892" s="206"/>
      <c r="L892" s="206"/>
      <c r="M892" s="206"/>
      <c r="N892" s="206"/>
      <c r="O892" s="206"/>
      <c r="P892" s="206"/>
      <c r="Q892" s="206"/>
      <c r="R892" s="206"/>
      <c r="S892" s="206"/>
      <c r="T892" s="206"/>
      <c r="U892" s="206"/>
      <c r="V892" s="206"/>
      <c r="W892" s="206"/>
      <c r="X892" s="206"/>
      <c r="Y892" s="206"/>
      <c r="Z892" s="206"/>
    </row>
    <row r="893" customFormat="false" ht="15" hidden="false" customHeight="false" outlineLevel="0" collapsed="false">
      <c r="A893" s="198" t="s">
        <v>1040</v>
      </c>
      <c r="B893" s="199" t="s">
        <v>1523</v>
      </c>
      <c r="C893" s="198" t="s">
        <v>1524</v>
      </c>
      <c r="D893" s="199" t="s">
        <v>25</v>
      </c>
      <c r="E893" s="200" t="n">
        <v>1.0905</v>
      </c>
      <c r="F893" s="280" t="n">
        <v>19.91</v>
      </c>
      <c r="G893" s="280" t="n">
        <v>21.71</v>
      </c>
      <c r="H893" s="206"/>
      <c r="I893" s="206"/>
      <c r="J893" s="206"/>
      <c r="K893" s="206"/>
      <c r="L893" s="206"/>
      <c r="M893" s="206"/>
      <c r="N893" s="206"/>
      <c r="O893" s="206"/>
      <c r="P893" s="206"/>
      <c r="Q893" s="206"/>
      <c r="R893" s="206"/>
      <c r="S893" s="206"/>
      <c r="T893" s="206"/>
      <c r="U893" s="206"/>
      <c r="V893" s="206"/>
      <c r="W893" s="206"/>
      <c r="X893" s="206"/>
      <c r="Y893" s="206"/>
      <c r="Z893" s="206"/>
    </row>
    <row r="894" customFormat="false" ht="15" hidden="false" customHeight="false" outlineLevel="0" collapsed="false">
      <c r="A894" s="198" t="s">
        <v>1040</v>
      </c>
      <c r="B894" s="199" t="s">
        <v>1274</v>
      </c>
      <c r="C894" s="198" t="s">
        <v>1249</v>
      </c>
      <c r="D894" s="199" t="s">
        <v>25</v>
      </c>
      <c r="E894" s="200" t="n">
        <v>4.362</v>
      </c>
      <c r="F894" s="280" t="n">
        <v>15.05</v>
      </c>
      <c r="G894" s="280" t="n">
        <v>65.64</v>
      </c>
      <c r="H894" s="206"/>
      <c r="I894" s="206"/>
      <c r="J894" s="206"/>
      <c r="K894" s="206"/>
      <c r="L894" s="206"/>
      <c r="M894" s="206"/>
      <c r="N894" s="206"/>
      <c r="O894" s="206"/>
      <c r="P894" s="206"/>
      <c r="Q894" s="206"/>
      <c r="R894" s="206"/>
      <c r="S894" s="206"/>
      <c r="T894" s="206"/>
      <c r="U894" s="206"/>
      <c r="V894" s="206"/>
      <c r="W894" s="206"/>
      <c r="X894" s="206"/>
      <c r="Y894" s="206"/>
      <c r="Z894" s="206"/>
    </row>
    <row r="895" customFormat="false" ht="15" hidden="false" customHeight="false" outlineLevel="0" collapsed="false">
      <c r="A895" s="202" t="s">
        <v>1043</v>
      </c>
      <c r="B895" s="203" t="s">
        <v>1908</v>
      </c>
      <c r="C895" s="202" t="s">
        <v>1909</v>
      </c>
      <c r="D895" s="203" t="s">
        <v>7</v>
      </c>
      <c r="E895" s="204" t="n">
        <v>1</v>
      </c>
      <c r="F895" s="208" t="n">
        <v>107.75</v>
      </c>
      <c r="G895" s="208" t="n">
        <v>107.75</v>
      </c>
      <c r="H895" s="206"/>
      <c r="I895" s="206"/>
      <c r="J895" s="206"/>
      <c r="K895" s="206"/>
      <c r="L895" s="206"/>
      <c r="M895" s="206"/>
      <c r="N895" s="206"/>
      <c r="O895" s="206"/>
      <c r="P895" s="206"/>
      <c r="Q895" s="206"/>
      <c r="R895" s="206"/>
      <c r="S895" s="206"/>
      <c r="T895" s="206"/>
      <c r="U895" s="206"/>
      <c r="V895" s="206"/>
      <c r="W895" s="206"/>
      <c r="X895" s="206"/>
      <c r="Y895" s="206"/>
      <c r="Z895" s="206"/>
    </row>
    <row r="896" customFormat="false" ht="15" hidden="false" customHeight="false" outlineLevel="0" collapsed="false">
      <c r="A896" s="193"/>
      <c r="B896" s="194"/>
      <c r="C896" s="193"/>
      <c r="D896" s="193"/>
      <c r="E896" s="195"/>
      <c r="F896" s="193"/>
      <c r="G896" s="193"/>
      <c r="H896" s="206"/>
      <c r="I896" s="206"/>
      <c r="J896" s="206"/>
      <c r="K896" s="206"/>
      <c r="L896" s="206"/>
      <c r="M896" s="206"/>
      <c r="N896" s="206"/>
      <c r="O896" s="206"/>
      <c r="P896" s="206"/>
      <c r="Q896" s="206"/>
      <c r="R896" s="206"/>
      <c r="S896" s="206"/>
      <c r="T896" s="206"/>
      <c r="U896" s="206"/>
      <c r="V896" s="206"/>
      <c r="W896" s="206"/>
      <c r="X896" s="206"/>
      <c r="Y896" s="206"/>
      <c r="Z896" s="206"/>
    </row>
    <row r="897" customFormat="false" ht="15" hidden="false" customHeight="false" outlineLevel="0" collapsed="false">
      <c r="A897" s="183" t="s">
        <v>1910</v>
      </c>
      <c r="B897" s="184" t="s">
        <v>1028</v>
      </c>
      <c r="C897" s="183" t="s">
        <v>1029</v>
      </c>
      <c r="D897" s="184" t="s">
        <v>1030</v>
      </c>
      <c r="E897" s="185" t="s">
        <v>1031</v>
      </c>
      <c r="F897" s="209" t="s">
        <v>1032</v>
      </c>
      <c r="G897" s="209" t="s">
        <v>1033</v>
      </c>
      <c r="H897" s="206"/>
      <c r="I897" s="206"/>
      <c r="J897" s="206"/>
      <c r="K897" s="206"/>
      <c r="L897" s="206"/>
      <c r="M897" s="206"/>
      <c r="N897" s="206"/>
      <c r="O897" s="206"/>
      <c r="P897" s="206"/>
      <c r="Q897" s="206"/>
      <c r="R897" s="206"/>
      <c r="S897" s="206"/>
      <c r="T897" s="206"/>
      <c r="U897" s="206"/>
      <c r="V897" s="206"/>
      <c r="W897" s="206"/>
      <c r="X897" s="206"/>
      <c r="Y897" s="206"/>
      <c r="Z897" s="206"/>
    </row>
    <row r="898" customFormat="false" ht="15" hidden="false" customHeight="false" outlineLevel="0" collapsed="false">
      <c r="A898" s="189" t="s">
        <v>1034</v>
      </c>
      <c r="B898" s="190" t="s">
        <v>352</v>
      </c>
      <c r="C898" s="189" t="s">
        <v>1911</v>
      </c>
      <c r="D898" s="190" t="s">
        <v>7</v>
      </c>
      <c r="E898" s="191" t="n">
        <v>1</v>
      </c>
      <c r="F898" s="279" t="n">
        <v>67.71</v>
      </c>
      <c r="G898" s="279" t="n">
        <v>67.71</v>
      </c>
      <c r="H898" s="206"/>
      <c r="I898" s="206"/>
      <c r="J898" s="206"/>
      <c r="K898" s="206"/>
      <c r="L898" s="206"/>
      <c r="M898" s="206"/>
      <c r="N898" s="206"/>
      <c r="O898" s="206"/>
      <c r="P898" s="206"/>
      <c r="Q898" s="206"/>
      <c r="R898" s="206"/>
      <c r="S898" s="206"/>
      <c r="T898" s="206"/>
      <c r="U898" s="206"/>
      <c r="V898" s="206"/>
      <c r="W898" s="206"/>
      <c r="X898" s="206"/>
      <c r="Y898" s="206"/>
      <c r="Z898" s="206"/>
    </row>
    <row r="899" customFormat="false" ht="15" hidden="false" customHeight="false" outlineLevel="0" collapsed="false">
      <c r="A899" s="198" t="s">
        <v>1040</v>
      </c>
      <c r="B899" s="199" t="s">
        <v>1523</v>
      </c>
      <c r="C899" s="198" t="s">
        <v>1524</v>
      </c>
      <c r="D899" s="199" t="s">
        <v>25</v>
      </c>
      <c r="E899" s="200" t="n">
        <v>0.1818</v>
      </c>
      <c r="F899" s="280" t="n">
        <v>19.91</v>
      </c>
      <c r="G899" s="280" t="n">
        <v>3.61</v>
      </c>
      <c r="H899" s="206"/>
      <c r="I899" s="206"/>
      <c r="J899" s="206"/>
      <c r="K899" s="206"/>
      <c r="L899" s="206"/>
      <c r="M899" s="206"/>
      <c r="N899" s="206"/>
      <c r="O899" s="206"/>
      <c r="P899" s="206"/>
      <c r="Q899" s="206"/>
      <c r="R899" s="206"/>
      <c r="S899" s="206"/>
      <c r="T899" s="206"/>
      <c r="U899" s="206"/>
      <c r="V899" s="206"/>
      <c r="W899" s="206"/>
      <c r="X899" s="206"/>
      <c r="Y899" s="206"/>
      <c r="Z899" s="206"/>
    </row>
    <row r="900" customFormat="false" ht="15" hidden="false" customHeight="false" outlineLevel="0" collapsed="false">
      <c r="A900" s="202" t="s">
        <v>1043</v>
      </c>
      <c r="B900" s="203" t="s">
        <v>1912</v>
      </c>
      <c r="C900" s="202" t="s">
        <v>1913</v>
      </c>
      <c r="D900" s="203" t="s">
        <v>7</v>
      </c>
      <c r="E900" s="204" t="n">
        <v>1</v>
      </c>
      <c r="F900" s="208" t="n">
        <v>53.16</v>
      </c>
      <c r="G900" s="208" t="n">
        <v>53.16</v>
      </c>
      <c r="H900" s="206"/>
      <c r="I900" s="206"/>
      <c r="J900" s="206"/>
      <c r="K900" s="206"/>
      <c r="L900" s="206"/>
      <c r="M900" s="206"/>
      <c r="N900" s="206"/>
      <c r="O900" s="206"/>
      <c r="P900" s="206"/>
      <c r="Q900" s="206"/>
      <c r="R900" s="206"/>
      <c r="S900" s="206"/>
      <c r="T900" s="206"/>
      <c r="U900" s="206"/>
      <c r="V900" s="206"/>
      <c r="W900" s="206"/>
      <c r="X900" s="206"/>
      <c r="Y900" s="206"/>
      <c r="Z900" s="206"/>
    </row>
    <row r="901" customFormat="false" ht="15" hidden="false" customHeight="false" outlineLevel="0" collapsed="false">
      <c r="A901" s="193"/>
      <c r="B901" s="194"/>
      <c r="C901" s="193"/>
      <c r="D901" s="193"/>
      <c r="E901" s="195"/>
      <c r="F901" s="193"/>
      <c r="G901" s="193"/>
      <c r="H901" s="206"/>
      <c r="I901" s="206"/>
      <c r="J901" s="206"/>
      <c r="K901" s="206"/>
      <c r="L901" s="206"/>
      <c r="M901" s="206"/>
      <c r="N901" s="206"/>
      <c r="O901" s="206"/>
      <c r="P901" s="206"/>
      <c r="Q901" s="206"/>
      <c r="R901" s="206"/>
      <c r="S901" s="206"/>
      <c r="T901" s="206"/>
      <c r="U901" s="206"/>
      <c r="V901" s="206"/>
      <c r="W901" s="206"/>
      <c r="X901" s="206"/>
      <c r="Y901" s="206"/>
      <c r="Z901" s="206"/>
    </row>
    <row r="902" customFormat="false" ht="15" hidden="false" customHeight="false" outlineLevel="0" collapsed="false">
      <c r="A902" s="183" t="s">
        <v>1914</v>
      </c>
      <c r="B902" s="184" t="s">
        <v>1028</v>
      </c>
      <c r="C902" s="183" t="s">
        <v>1029</v>
      </c>
      <c r="D902" s="184" t="s">
        <v>1030</v>
      </c>
      <c r="E902" s="185" t="s">
        <v>1031</v>
      </c>
      <c r="F902" s="209" t="s">
        <v>1032</v>
      </c>
      <c r="G902" s="209" t="s">
        <v>1033</v>
      </c>
      <c r="H902" s="206"/>
      <c r="I902" s="206"/>
      <c r="J902" s="206"/>
      <c r="K902" s="206"/>
      <c r="L902" s="206"/>
      <c r="M902" s="206"/>
      <c r="N902" s="206"/>
      <c r="O902" s="206"/>
      <c r="P902" s="206"/>
      <c r="Q902" s="206"/>
      <c r="R902" s="206"/>
      <c r="S902" s="206"/>
      <c r="T902" s="206"/>
      <c r="U902" s="206"/>
      <c r="V902" s="206"/>
      <c r="W902" s="206"/>
      <c r="X902" s="206"/>
      <c r="Y902" s="206"/>
      <c r="Z902" s="206"/>
    </row>
    <row r="903" customFormat="false" ht="15" hidden="false" customHeight="false" outlineLevel="0" collapsed="false">
      <c r="A903" s="189" t="s">
        <v>1034</v>
      </c>
      <c r="B903" s="190" t="s">
        <v>1915</v>
      </c>
      <c r="C903" s="189" t="s">
        <v>1916</v>
      </c>
      <c r="D903" s="190" t="s">
        <v>7</v>
      </c>
      <c r="E903" s="191" t="n">
        <v>1</v>
      </c>
      <c r="F903" s="279" t="n">
        <v>1408.4</v>
      </c>
      <c r="G903" s="279" t="n">
        <v>1408.4</v>
      </c>
      <c r="H903" s="206"/>
      <c r="I903" s="206"/>
      <c r="J903" s="206"/>
      <c r="K903" s="206"/>
      <c r="L903" s="206"/>
      <c r="M903" s="206"/>
      <c r="N903" s="206"/>
      <c r="O903" s="206"/>
      <c r="P903" s="206"/>
      <c r="Q903" s="206"/>
      <c r="R903" s="206"/>
      <c r="S903" s="206"/>
      <c r="T903" s="206"/>
      <c r="U903" s="206"/>
      <c r="V903" s="206"/>
      <c r="W903" s="206"/>
      <c r="X903" s="206"/>
      <c r="Y903" s="206"/>
      <c r="Z903" s="206"/>
    </row>
    <row r="904" customFormat="false" ht="15" hidden="false" customHeight="false" outlineLevel="0" collapsed="false">
      <c r="A904" s="198" t="s">
        <v>1040</v>
      </c>
      <c r="B904" s="199" t="s">
        <v>1917</v>
      </c>
      <c r="C904" s="198" t="s">
        <v>1918</v>
      </c>
      <c r="D904" s="199" t="s">
        <v>25</v>
      </c>
      <c r="E904" s="200" t="n">
        <v>3.037</v>
      </c>
      <c r="F904" s="280" t="n">
        <v>15.43</v>
      </c>
      <c r="G904" s="280" t="n">
        <v>46.86</v>
      </c>
      <c r="H904" s="206"/>
      <c r="I904" s="206"/>
      <c r="J904" s="206"/>
      <c r="K904" s="206"/>
      <c r="L904" s="206"/>
      <c r="M904" s="206"/>
      <c r="N904" s="206"/>
      <c r="O904" s="206"/>
      <c r="P904" s="206"/>
      <c r="Q904" s="206"/>
      <c r="R904" s="206"/>
      <c r="S904" s="206"/>
      <c r="T904" s="206"/>
      <c r="U904" s="206"/>
      <c r="V904" s="206"/>
      <c r="W904" s="206"/>
      <c r="X904" s="206"/>
      <c r="Y904" s="206"/>
      <c r="Z904" s="206"/>
    </row>
    <row r="905" customFormat="false" ht="15" hidden="false" customHeight="false" outlineLevel="0" collapsed="false">
      <c r="A905" s="198" t="s">
        <v>1040</v>
      </c>
      <c r="B905" s="199" t="s">
        <v>1812</v>
      </c>
      <c r="C905" s="198" t="s">
        <v>1813</v>
      </c>
      <c r="D905" s="199" t="s">
        <v>25</v>
      </c>
      <c r="E905" s="200" t="n">
        <v>3.037</v>
      </c>
      <c r="F905" s="280" t="n">
        <v>20</v>
      </c>
      <c r="G905" s="280" t="n">
        <v>60.74</v>
      </c>
      <c r="H905" s="206"/>
      <c r="I905" s="206"/>
      <c r="J905" s="206"/>
      <c r="K905" s="206"/>
      <c r="L905" s="206"/>
      <c r="M905" s="206"/>
      <c r="N905" s="206"/>
      <c r="O905" s="206"/>
      <c r="P905" s="206"/>
      <c r="Q905" s="206"/>
      <c r="R905" s="206"/>
      <c r="S905" s="206"/>
      <c r="T905" s="206"/>
      <c r="U905" s="206"/>
      <c r="V905" s="206"/>
      <c r="W905" s="206"/>
      <c r="X905" s="206"/>
      <c r="Y905" s="206"/>
      <c r="Z905" s="206"/>
    </row>
    <row r="906" customFormat="false" ht="15" hidden="false" customHeight="false" outlineLevel="0" collapsed="false">
      <c r="A906" s="202" t="s">
        <v>1043</v>
      </c>
      <c r="B906" s="203" t="s">
        <v>1919</v>
      </c>
      <c r="C906" s="202" t="s">
        <v>1920</v>
      </c>
      <c r="D906" s="203" t="s">
        <v>7</v>
      </c>
      <c r="E906" s="204" t="n">
        <v>1</v>
      </c>
      <c r="F906" s="208" t="n">
        <v>61.71</v>
      </c>
      <c r="G906" s="208" t="n">
        <v>61.71</v>
      </c>
      <c r="H906" s="206"/>
      <c r="I906" s="206"/>
      <c r="J906" s="206"/>
      <c r="K906" s="206"/>
      <c r="L906" s="206"/>
      <c r="M906" s="206"/>
      <c r="N906" s="206"/>
      <c r="O906" s="206"/>
      <c r="P906" s="206"/>
      <c r="Q906" s="206"/>
      <c r="R906" s="206"/>
      <c r="S906" s="206"/>
      <c r="T906" s="206"/>
      <c r="U906" s="206"/>
      <c r="V906" s="206"/>
      <c r="W906" s="206"/>
      <c r="X906" s="206"/>
      <c r="Y906" s="206"/>
      <c r="Z906" s="206"/>
    </row>
    <row r="907" customFormat="false" ht="15" hidden="false" customHeight="false" outlineLevel="0" collapsed="false">
      <c r="A907" s="202" t="s">
        <v>1043</v>
      </c>
      <c r="B907" s="203" t="s">
        <v>1921</v>
      </c>
      <c r="C907" s="202" t="s">
        <v>1922</v>
      </c>
      <c r="D907" s="203" t="s">
        <v>7</v>
      </c>
      <c r="E907" s="204" t="n">
        <v>4</v>
      </c>
      <c r="F907" s="208" t="n">
        <v>0.84</v>
      </c>
      <c r="G907" s="208" t="n">
        <v>3.36</v>
      </c>
      <c r="H907" s="206"/>
      <c r="I907" s="206"/>
      <c r="J907" s="206"/>
      <c r="K907" s="206"/>
      <c r="L907" s="206"/>
      <c r="M907" s="206"/>
      <c r="N907" s="206"/>
      <c r="O907" s="206"/>
      <c r="P907" s="206"/>
      <c r="Q907" s="206"/>
      <c r="R907" s="206"/>
      <c r="S907" s="206"/>
      <c r="T907" s="206"/>
      <c r="U907" s="206"/>
      <c r="V907" s="206"/>
      <c r="W907" s="206"/>
      <c r="X907" s="206"/>
      <c r="Y907" s="206"/>
      <c r="Z907" s="206"/>
    </row>
    <row r="908" customFormat="false" ht="15" hidden="false" customHeight="false" outlineLevel="0" collapsed="false">
      <c r="A908" s="202" t="s">
        <v>1043</v>
      </c>
      <c r="B908" s="203" t="s">
        <v>1923</v>
      </c>
      <c r="C908" s="202" t="s">
        <v>1924</v>
      </c>
      <c r="D908" s="203" t="s">
        <v>7</v>
      </c>
      <c r="E908" s="204" t="n">
        <v>1</v>
      </c>
      <c r="F908" s="208" t="n">
        <v>397.01</v>
      </c>
      <c r="G908" s="208" t="n">
        <v>397.01</v>
      </c>
      <c r="H908" s="206"/>
      <c r="I908" s="206"/>
      <c r="J908" s="206"/>
      <c r="K908" s="206"/>
      <c r="L908" s="206"/>
      <c r="M908" s="206"/>
      <c r="N908" s="206"/>
      <c r="O908" s="206"/>
      <c r="P908" s="206"/>
      <c r="Q908" s="206"/>
      <c r="R908" s="206"/>
      <c r="S908" s="206"/>
      <c r="T908" s="206"/>
      <c r="U908" s="206"/>
      <c r="V908" s="206"/>
      <c r="W908" s="206"/>
      <c r="X908" s="206"/>
      <c r="Y908" s="206"/>
      <c r="Z908" s="206"/>
    </row>
    <row r="909" customFormat="false" ht="15" hidden="false" customHeight="false" outlineLevel="0" collapsed="false">
      <c r="A909" s="202" t="s">
        <v>1043</v>
      </c>
      <c r="B909" s="203" t="s">
        <v>1925</v>
      </c>
      <c r="C909" s="202" t="s">
        <v>1926</v>
      </c>
      <c r="D909" s="203" t="s">
        <v>7</v>
      </c>
      <c r="E909" s="204" t="n">
        <v>1</v>
      </c>
      <c r="F909" s="208" t="n">
        <v>17.14</v>
      </c>
      <c r="G909" s="208" t="n">
        <v>17.14</v>
      </c>
      <c r="H909" s="206"/>
      <c r="I909" s="206"/>
      <c r="J909" s="206"/>
      <c r="K909" s="206"/>
      <c r="L909" s="206"/>
      <c r="M909" s="206"/>
      <c r="N909" s="206"/>
      <c r="O909" s="206"/>
      <c r="P909" s="206"/>
      <c r="Q909" s="206"/>
      <c r="R909" s="206"/>
      <c r="S909" s="206"/>
      <c r="T909" s="206"/>
      <c r="U909" s="206"/>
      <c r="V909" s="206"/>
      <c r="W909" s="206"/>
      <c r="X909" s="206"/>
      <c r="Y909" s="206"/>
      <c r="Z909" s="206"/>
    </row>
    <row r="910" customFormat="false" ht="15" hidden="false" customHeight="false" outlineLevel="0" collapsed="false">
      <c r="A910" s="202" t="s">
        <v>1043</v>
      </c>
      <c r="B910" s="203" t="s">
        <v>1927</v>
      </c>
      <c r="C910" s="202" t="s">
        <v>1928</v>
      </c>
      <c r="D910" s="203" t="s">
        <v>7</v>
      </c>
      <c r="E910" s="204" t="n">
        <v>1</v>
      </c>
      <c r="F910" s="208" t="n">
        <v>211.38</v>
      </c>
      <c r="G910" s="208" t="n">
        <v>211.38</v>
      </c>
      <c r="H910" s="206"/>
      <c r="I910" s="206"/>
      <c r="J910" s="206"/>
      <c r="K910" s="206"/>
      <c r="L910" s="206"/>
      <c r="M910" s="206"/>
      <c r="N910" s="206"/>
      <c r="O910" s="206"/>
      <c r="P910" s="206"/>
      <c r="Q910" s="206"/>
      <c r="R910" s="206"/>
      <c r="S910" s="206"/>
      <c r="T910" s="206"/>
      <c r="U910" s="206"/>
      <c r="V910" s="206"/>
      <c r="W910" s="206"/>
      <c r="X910" s="206"/>
      <c r="Y910" s="206"/>
      <c r="Z910" s="206"/>
    </row>
    <row r="911" customFormat="false" ht="15" hidden="false" customHeight="false" outlineLevel="0" collapsed="false">
      <c r="A911" s="202" t="s">
        <v>1043</v>
      </c>
      <c r="B911" s="203" t="s">
        <v>1929</v>
      </c>
      <c r="C911" s="202" t="s">
        <v>1930</v>
      </c>
      <c r="D911" s="203" t="s">
        <v>7</v>
      </c>
      <c r="E911" s="204" t="n">
        <v>1</v>
      </c>
      <c r="F911" s="208" t="n">
        <v>430.2</v>
      </c>
      <c r="G911" s="208" t="n">
        <v>430.2</v>
      </c>
      <c r="H911" s="206"/>
      <c r="I911" s="206"/>
      <c r="J911" s="206"/>
      <c r="K911" s="206"/>
      <c r="L911" s="206"/>
      <c r="M911" s="206"/>
      <c r="N911" s="206"/>
      <c r="O911" s="206"/>
      <c r="P911" s="206"/>
      <c r="Q911" s="206"/>
      <c r="R911" s="206"/>
      <c r="S911" s="206"/>
      <c r="T911" s="206"/>
      <c r="U911" s="206"/>
      <c r="V911" s="206"/>
      <c r="W911" s="206"/>
      <c r="X911" s="206"/>
      <c r="Y911" s="206"/>
      <c r="Z911" s="206"/>
    </row>
    <row r="912" customFormat="false" ht="15" hidden="false" customHeight="false" outlineLevel="0" collapsed="false">
      <c r="A912" s="202" t="s">
        <v>1043</v>
      </c>
      <c r="B912" s="203" t="s">
        <v>1931</v>
      </c>
      <c r="C912" s="202" t="s">
        <v>1932</v>
      </c>
      <c r="D912" s="203" t="s">
        <v>7</v>
      </c>
      <c r="E912" s="204" t="n">
        <v>1</v>
      </c>
      <c r="F912" s="208" t="n">
        <v>180</v>
      </c>
      <c r="G912" s="208" t="n">
        <v>180</v>
      </c>
      <c r="H912" s="206"/>
      <c r="I912" s="206"/>
      <c r="J912" s="206"/>
      <c r="K912" s="206"/>
      <c r="L912" s="206"/>
      <c r="M912" s="206"/>
      <c r="N912" s="206"/>
      <c r="O912" s="206"/>
      <c r="P912" s="206"/>
      <c r="Q912" s="206"/>
      <c r="R912" s="206"/>
      <c r="S912" s="206"/>
      <c r="T912" s="206"/>
      <c r="U912" s="206"/>
      <c r="V912" s="206"/>
      <c r="W912" s="206"/>
      <c r="X912" s="206"/>
      <c r="Y912" s="206"/>
      <c r="Z912" s="206"/>
    </row>
    <row r="913" customFormat="false" ht="15" hidden="false" customHeight="false" outlineLevel="0" collapsed="false">
      <c r="A913" s="193"/>
      <c r="B913" s="194"/>
      <c r="C913" s="193"/>
      <c r="D913" s="193"/>
      <c r="E913" s="195"/>
      <c r="F913" s="193"/>
      <c r="G913" s="193"/>
      <c r="H913" s="206"/>
      <c r="I913" s="206"/>
      <c r="J913" s="206"/>
      <c r="K913" s="206"/>
      <c r="L913" s="206"/>
      <c r="M913" s="206"/>
      <c r="N913" s="206"/>
      <c r="O913" s="206"/>
      <c r="P913" s="206"/>
      <c r="Q913" s="206"/>
      <c r="R913" s="206"/>
      <c r="S913" s="206"/>
      <c r="T913" s="206"/>
      <c r="U913" s="206"/>
      <c r="V913" s="206"/>
      <c r="W913" s="206"/>
      <c r="X913" s="206"/>
      <c r="Y913" s="206"/>
      <c r="Z913" s="206"/>
    </row>
    <row r="914" customFormat="false" ht="15" hidden="false" customHeight="false" outlineLevel="0" collapsed="false">
      <c r="A914" s="183" t="s">
        <v>1933</v>
      </c>
      <c r="B914" s="184" t="s">
        <v>1028</v>
      </c>
      <c r="C914" s="183" t="s">
        <v>1029</v>
      </c>
      <c r="D914" s="184" t="s">
        <v>1030</v>
      </c>
      <c r="E914" s="185" t="s">
        <v>1031</v>
      </c>
      <c r="F914" s="209" t="s">
        <v>1032</v>
      </c>
      <c r="G914" s="209" t="s">
        <v>1033</v>
      </c>
      <c r="H914" s="206"/>
      <c r="I914" s="206"/>
      <c r="J914" s="206"/>
      <c r="K914" s="206"/>
      <c r="L914" s="206"/>
      <c r="M914" s="206"/>
      <c r="N914" s="206"/>
      <c r="O914" s="206"/>
      <c r="P914" s="206"/>
      <c r="Q914" s="206"/>
      <c r="R914" s="206"/>
      <c r="S914" s="206"/>
      <c r="T914" s="206"/>
      <c r="U914" s="206"/>
      <c r="V914" s="206"/>
      <c r="W914" s="206"/>
      <c r="X914" s="206"/>
      <c r="Y914" s="206"/>
      <c r="Z914" s="206"/>
    </row>
    <row r="915" customFormat="false" ht="15" hidden="false" customHeight="false" outlineLevel="0" collapsed="false">
      <c r="A915" s="189" t="s">
        <v>1034</v>
      </c>
      <c r="B915" s="190" t="s">
        <v>1934</v>
      </c>
      <c r="C915" s="189" t="s">
        <v>1935</v>
      </c>
      <c r="D915" s="190" t="s">
        <v>7</v>
      </c>
      <c r="E915" s="191" t="n">
        <v>1</v>
      </c>
      <c r="F915" s="279" t="n">
        <v>354.01</v>
      </c>
      <c r="G915" s="279" t="n">
        <v>354.01</v>
      </c>
      <c r="H915" s="206"/>
      <c r="I915" s="206"/>
      <c r="J915" s="206"/>
      <c r="K915" s="206"/>
      <c r="L915" s="206"/>
      <c r="M915" s="206"/>
      <c r="N915" s="206"/>
      <c r="O915" s="206"/>
      <c r="P915" s="206"/>
      <c r="Q915" s="206"/>
      <c r="R915" s="206"/>
      <c r="S915" s="206"/>
      <c r="T915" s="206"/>
      <c r="U915" s="206"/>
      <c r="V915" s="206"/>
      <c r="W915" s="206"/>
      <c r="X915" s="206"/>
      <c r="Y915" s="206"/>
      <c r="Z915" s="206"/>
    </row>
    <row r="916" customFormat="false" ht="15" hidden="false" customHeight="false" outlineLevel="0" collapsed="false">
      <c r="A916" s="198" t="s">
        <v>1040</v>
      </c>
      <c r="B916" s="199" t="s">
        <v>1917</v>
      </c>
      <c r="C916" s="198" t="s">
        <v>1918</v>
      </c>
      <c r="D916" s="199" t="s">
        <v>25</v>
      </c>
      <c r="E916" s="200" t="n">
        <v>0.1416</v>
      </c>
      <c r="F916" s="280" t="n">
        <v>15.43</v>
      </c>
      <c r="G916" s="280" t="n">
        <v>2.18</v>
      </c>
      <c r="H916" s="206"/>
      <c r="I916" s="206"/>
      <c r="J916" s="206"/>
      <c r="K916" s="206"/>
      <c r="L916" s="206"/>
      <c r="M916" s="206"/>
      <c r="N916" s="206"/>
      <c r="O916" s="206"/>
      <c r="P916" s="206"/>
      <c r="Q916" s="206"/>
      <c r="R916" s="206"/>
      <c r="S916" s="206"/>
      <c r="T916" s="206"/>
      <c r="U916" s="206"/>
      <c r="V916" s="206"/>
      <c r="W916" s="206"/>
      <c r="X916" s="206"/>
      <c r="Y916" s="206"/>
      <c r="Z916" s="206"/>
    </row>
    <row r="917" customFormat="false" ht="15" hidden="false" customHeight="false" outlineLevel="0" collapsed="false">
      <c r="A917" s="198" t="s">
        <v>1040</v>
      </c>
      <c r="B917" s="199" t="s">
        <v>1812</v>
      </c>
      <c r="C917" s="198" t="s">
        <v>1813</v>
      </c>
      <c r="D917" s="199" t="s">
        <v>25</v>
      </c>
      <c r="E917" s="200" t="n">
        <v>0.1416</v>
      </c>
      <c r="F917" s="280" t="n">
        <v>20</v>
      </c>
      <c r="G917" s="280" t="n">
        <v>2.83</v>
      </c>
      <c r="H917" s="206"/>
      <c r="I917" s="206"/>
      <c r="J917" s="206"/>
      <c r="K917" s="206"/>
      <c r="L917" s="206"/>
      <c r="M917" s="206"/>
      <c r="N917" s="206"/>
      <c r="O917" s="206"/>
      <c r="P917" s="206"/>
      <c r="Q917" s="206"/>
      <c r="R917" s="206"/>
      <c r="S917" s="206"/>
      <c r="T917" s="206"/>
      <c r="U917" s="206"/>
      <c r="V917" s="206"/>
      <c r="W917" s="206"/>
      <c r="X917" s="206"/>
      <c r="Y917" s="206"/>
      <c r="Z917" s="206"/>
    </row>
    <row r="918" customFormat="false" ht="15" hidden="false" customHeight="false" outlineLevel="0" collapsed="false">
      <c r="A918" s="202" t="s">
        <v>1043</v>
      </c>
      <c r="B918" s="203" t="s">
        <v>1936</v>
      </c>
      <c r="C918" s="202" t="s">
        <v>1937</v>
      </c>
      <c r="D918" s="203" t="s">
        <v>7</v>
      </c>
      <c r="E918" s="204" t="n">
        <v>1</v>
      </c>
      <c r="F918" s="208" t="n">
        <v>349</v>
      </c>
      <c r="G918" s="208" t="n">
        <v>349</v>
      </c>
      <c r="H918" s="206"/>
      <c r="I918" s="206"/>
      <c r="J918" s="206"/>
      <c r="K918" s="206"/>
      <c r="L918" s="206"/>
      <c r="M918" s="206"/>
      <c r="N918" s="206"/>
      <c r="O918" s="206"/>
      <c r="P918" s="206"/>
      <c r="Q918" s="206"/>
      <c r="R918" s="206"/>
      <c r="S918" s="206"/>
      <c r="T918" s="206"/>
      <c r="U918" s="206"/>
      <c r="V918" s="206"/>
      <c r="W918" s="206"/>
      <c r="X918" s="206"/>
      <c r="Y918" s="206"/>
      <c r="Z918" s="206"/>
    </row>
    <row r="919" customFormat="false" ht="15" hidden="false" customHeight="false" outlineLevel="0" collapsed="false">
      <c r="A919" s="193"/>
      <c r="B919" s="194"/>
      <c r="C919" s="193"/>
      <c r="D919" s="193"/>
      <c r="E919" s="195"/>
      <c r="F919" s="193"/>
      <c r="G919" s="193"/>
      <c r="H919" s="206"/>
      <c r="I919" s="206"/>
      <c r="J919" s="206"/>
      <c r="K919" s="206"/>
      <c r="L919" s="206"/>
      <c r="M919" s="206"/>
      <c r="N919" s="206"/>
      <c r="O919" s="206"/>
      <c r="P919" s="206"/>
      <c r="Q919" s="206"/>
      <c r="R919" s="206"/>
      <c r="S919" s="206"/>
      <c r="T919" s="206"/>
      <c r="U919" s="206"/>
      <c r="V919" s="206"/>
      <c r="W919" s="206"/>
      <c r="X919" s="206"/>
      <c r="Y919" s="206"/>
      <c r="Z919" s="206"/>
    </row>
    <row r="920" customFormat="false" ht="15" hidden="false" customHeight="false" outlineLevel="0" collapsed="false">
      <c r="A920" s="183" t="s">
        <v>1938</v>
      </c>
      <c r="B920" s="184" t="s">
        <v>1028</v>
      </c>
      <c r="C920" s="183" t="s">
        <v>1029</v>
      </c>
      <c r="D920" s="184" t="s">
        <v>1030</v>
      </c>
      <c r="E920" s="185" t="s">
        <v>1031</v>
      </c>
      <c r="F920" s="209" t="s">
        <v>1032</v>
      </c>
      <c r="G920" s="209" t="s">
        <v>1033</v>
      </c>
      <c r="H920" s="206"/>
      <c r="I920" s="206"/>
      <c r="J920" s="206"/>
      <c r="K920" s="206"/>
      <c r="L920" s="206"/>
      <c r="M920" s="206"/>
      <c r="N920" s="206"/>
      <c r="O920" s="206"/>
      <c r="P920" s="206"/>
      <c r="Q920" s="206"/>
      <c r="R920" s="206"/>
      <c r="S920" s="206"/>
      <c r="T920" s="206"/>
      <c r="U920" s="206"/>
      <c r="V920" s="206"/>
      <c r="W920" s="206"/>
      <c r="X920" s="206"/>
      <c r="Y920" s="206"/>
      <c r="Z920" s="206"/>
    </row>
    <row r="921" customFormat="false" ht="15" hidden="false" customHeight="false" outlineLevel="0" collapsed="false">
      <c r="A921" s="189" t="s">
        <v>1034</v>
      </c>
      <c r="B921" s="190" t="s">
        <v>1939</v>
      </c>
      <c r="C921" s="189" t="s">
        <v>1940</v>
      </c>
      <c r="D921" s="190" t="s">
        <v>152</v>
      </c>
      <c r="E921" s="191" t="n">
        <v>1</v>
      </c>
      <c r="F921" s="279" t="n">
        <v>133.23</v>
      </c>
      <c r="G921" s="279" t="n">
        <v>133.23</v>
      </c>
      <c r="H921" s="206"/>
      <c r="I921" s="206"/>
      <c r="J921" s="206"/>
      <c r="K921" s="206"/>
      <c r="L921" s="206"/>
      <c r="M921" s="206"/>
      <c r="N921" s="206"/>
      <c r="O921" s="206"/>
      <c r="P921" s="206"/>
      <c r="Q921" s="206"/>
      <c r="R921" s="206"/>
      <c r="S921" s="206"/>
      <c r="T921" s="206"/>
      <c r="U921" s="206"/>
      <c r="V921" s="206"/>
      <c r="W921" s="206"/>
      <c r="X921" s="206"/>
      <c r="Y921" s="206"/>
      <c r="Z921" s="206"/>
    </row>
    <row r="922" customFormat="false" ht="15" hidden="false" customHeight="false" outlineLevel="0" collapsed="false">
      <c r="A922" s="198" t="s">
        <v>1040</v>
      </c>
      <c r="B922" s="199" t="s">
        <v>1917</v>
      </c>
      <c r="C922" s="198" t="s">
        <v>1918</v>
      </c>
      <c r="D922" s="199" t="s">
        <v>25</v>
      </c>
      <c r="E922" s="200" t="n">
        <v>0.245</v>
      </c>
      <c r="F922" s="280" t="n">
        <v>15.43</v>
      </c>
      <c r="G922" s="280" t="n">
        <v>3.78</v>
      </c>
      <c r="H922" s="206"/>
      <c r="I922" s="206"/>
      <c r="J922" s="206"/>
      <c r="K922" s="206"/>
      <c r="L922" s="206"/>
      <c r="M922" s="206"/>
      <c r="N922" s="206"/>
      <c r="O922" s="206"/>
      <c r="P922" s="206"/>
      <c r="Q922" s="206"/>
      <c r="R922" s="206"/>
      <c r="S922" s="206"/>
      <c r="T922" s="206"/>
      <c r="U922" s="206"/>
      <c r="V922" s="206"/>
      <c r="W922" s="206"/>
      <c r="X922" s="206"/>
      <c r="Y922" s="206"/>
      <c r="Z922" s="206"/>
    </row>
    <row r="923" customFormat="false" ht="15" hidden="false" customHeight="false" outlineLevel="0" collapsed="false">
      <c r="A923" s="198" t="s">
        <v>1040</v>
      </c>
      <c r="B923" s="199" t="s">
        <v>1812</v>
      </c>
      <c r="C923" s="198" t="s">
        <v>1813</v>
      </c>
      <c r="D923" s="199" t="s">
        <v>25</v>
      </c>
      <c r="E923" s="200" t="n">
        <v>0.245</v>
      </c>
      <c r="F923" s="280" t="n">
        <v>20</v>
      </c>
      <c r="G923" s="280" t="n">
        <v>4.9</v>
      </c>
      <c r="H923" s="206"/>
      <c r="I923" s="206"/>
      <c r="J923" s="206"/>
      <c r="K923" s="206"/>
      <c r="L923" s="206"/>
      <c r="M923" s="206"/>
      <c r="N923" s="206"/>
      <c r="O923" s="206"/>
      <c r="P923" s="206"/>
      <c r="Q923" s="206"/>
      <c r="R923" s="206"/>
      <c r="S923" s="206"/>
      <c r="T923" s="206"/>
      <c r="U923" s="206"/>
      <c r="V923" s="206"/>
      <c r="W923" s="206"/>
      <c r="X923" s="206"/>
      <c r="Y923" s="206"/>
      <c r="Z923" s="206"/>
    </row>
    <row r="924" customFormat="false" ht="15" hidden="false" customHeight="false" outlineLevel="0" collapsed="false">
      <c r="A924" s="202" t="s">
        <v>1043</v>
      </c>
      <c r="B924" s="203" t="s">
        <v>1941</v>
      </c>
      <c r="C924" s="202" t="s">
        <v>1942</v>
      </c>
      <c r="D924" s="203" t="s">
        <v>152</v>
      </c>
      <c r="E924" s="204" t="n">
        <v>1.039</v>
      </c>
      <c r="F924" s="208" t="n">
        <v>119.88</v>
      </c>
      <c r="G924" s="208" t="n">
        <v>124.55</v>
      </c>
      <c r="H924" s="206"/>
      <c r="I924" s="206"/>
      <c r="J924" s="206"/>
      <c r="K924" s="206"/>
      <c r="L924" s="206"/>
      <c r="M924" s="206"/>
      <c r="N924" s="206"/>
      <c r="O924" s="206"/>
      <c r="P924" s="206"/>
      <c r="Q924" s="206"/>
      <c r="R924" s="206"/>
      <c r="S924" s="206"/>
      <c r="T924" s="206"/>
      <c r="U924" s="206"/>
      <c r="V924" s="206"/>
      <c r="W924" s="206"/>
      <c r="X924" s="206"/>
      <c r="Y924" s="206"/>
      <c r="Z924" s="206"/>
    </row>
    <row r="925" customFormat="false" ht="15" hidden="false" customHeight="false" outlineLevel="0" collapsed="false">
      <c r="A925" s="193"/>
      <c r="B925" s="194"/>
      <c r="C925" s="193"/>
      <c r="D925" s="193"/>
      <c r="E925" s="195"/>
      <c r="F925" s="193"/>
      <c r="G925" s="193"/>
      <c r="H925" s="206"/>
      <c r="I925" s="206"/>
      <c r="J925" s="206"/>
      <c r="K925" s="206"/>
      <c r="L925" s="206"/>
      <c r="M925" s="206"/>
      <c r="N925" s="206"/>
      <c r="O925" s="206"/>
      <c r="P925" s="206"/>
      <c r="Q925" s="206"/>
      <c r="R925" s="206"/>
      <c r="S925" s="206"/>
      <c r="T925" s="206"/>
      <c r="U925" s="206"/>
      <c r="V925" s="206"/>
      <c r="W925" s="206"/>
      <c r="X925" s="206"/>
      <c r="Y925" s="206"/>
      <c r="Z925" s="206"/>
    </row>
    <row r="926" customFormat="false" ht="15" hidden="false" customHeight="false" outlineLevel="0" collapsed="false">
      <c r="A926" s="183" t="s">
        <v>1943</v>
      </c>
      <c r="B926" s="184" t="s">
        <v>1028</v>
      </c>
      <c r="C926" s="183" t="s">
        <v>1029</v>
      </c>
      <c r="D926" s="184" t="s">
        <v>1030</v>
      </c>
      <c r="E926" s="185" t="s">
        <v>1031</v>
      </c>
      <c r="F926" s="209" t="s">
        <v>1032</v>
      </c>
      <c r="G926" s="209" t="s">
        <v>1033</v>
      </c>
      <c r="H926" s="206"/>
      <c r="I926" s="206"/>
      <c r="J926" s="206"/>
      <c r="K926" s="206"/>
      <c r="L926" s="206"/>
      <c r="M926" s="206"/>
      <c r="N926" s="206"/>
      <c r="O926" s="206"/>
      <c r="P926" s="206"/>
      <c r="Q926" s="206"/>
      <c r="R926" s="206"/>
      <c r="S926" s="206"/>
      <c r="T926" s="206"/>
      <c r="U926" s="206"/>
      <c r="V926" s="206"/>
      <c r="W926" s="206"/>
      <c r="X926" s="206"/>
      <c r="Y926" s="206"/>
      <c r="Z926" s="206"/>
    </row>
    <row r="927" customFormat="false" ht="15" hidden="false" customHeight="false" outlineLevel="0" collapsed="false">
      <c r="A927" s="189" t="s">
        <v>1034</v>
      </c>
      <c r="B927" s="190" t="s">
        <v>1944</v>
      </c>
      <c r="C927" s="189" t="s">
        <v>1945</v>
      </c>
      <c r="D927" s="190" t="s">
        <v>7</v>
      </c>
      <c r="E927" s="191" t="n">
        <v>1</v>
      </c>
      <c r="F927" s="279" t="n">
        <v>455.58</v>
      </c>
      <c r="G927" s="279" t="n">
        <v>455.58</v>
      </c>
      <c r="H927" s="206"/>
      <c r="I927" s="206"/>
      <c r="J927" s="206"/>
      <c r="K927" s="206"/>
      <c r="L927" s="206"/>
      <c r="M927" s="206"/>
      <c r="N927" s="206"/>
      <c r="O927" s="206"/>
      <c r="P927" s="206"/>
      <c r="Q927" s="206"/>
      <c r="R927" s="206"/>
      <c r="S927" s="206"/>
      <c r="T927" s="206"/>
      <c r="U927" s="206"/>
      <c r="V927" s="206"/>
      <c r="W927" s="206"/>
      <c r="X927" s="206"/>
      <c r="Y927" s="206"/>
      <c r="Z927" s="206"/>
    </row>
    <row r="928" customFormat="false" ht="15" hidden="false" customHeight="false" outlineLevel="0" collapsed="false">
      <c r="A928" s="198" t="s">
        <v>1040</v>
      </c>
      <c r="B928" s="199" t="s">
        <v>1946</v>
      </c>
      <c r="C928" s="198" t="s">
        <v>1947</v>
      </c>
      <c r="D928" s="199" t="s">
        <v>25</v>
      </c>
      <c r="E928" s="200" t="n">
        <v>0.781</v>
      </c>
      <c r="F928" s="280" t="n">
        <v>21.88</v>
      </c>
      <c r="G928" s="280" t="n">
        <v>17.08</v>
      </c>
      <c r="H928" s="206"/>
      <c r="I928" s="206"/>
      <c r="J928" s="206"/>
      <c r="K928" s="206"/>
      <c r="L928" s="206"/>
      <c r="M928" s="206"/>
      <c r="N928" s="206"/>
      <c r="O928" s="206"/>
      <c r="P928" s="206"/>
      <c r="Q928" s="206"/>
      <c r="R928" s="206"/>
      <c r="S928" s="206"/>
      <c r="T928" s="206"/>
      <c r="U928" s="206"/>
      <c r="V928" s="206"/>
      <c r="W928" s="206"/>
      <c r="X928" s="206"/>
      <c r="Y928" s="206"/>
      <c r="Z928" s="206"/>
    </row>
    <row r="929" customFormat="false" ht="15" hidden="false" customHeight="false" outlineLevel="0" collapsed="false">
      <c r="A929" s="198" t="s">
        <v>1040</v>
      </c>
      <c r="B929" s="199" t="s">
        <v>1917</v>
      </c>
      <c r="C929" s="198" t="s">
        <v>1918</v>
      </c>
      <c r="D929" s="199" t="s">
        <v>25</v>
      </c>
      <c r="E929" s="200" t="n">
        <v>0.781</v>
      </c>
      <c r="F929" s="280" t="n">
        <v>15.43</v>
      </c>
      <c r="G929" s="280" t="n">
        <v>12.05</v>
      </c>
      <c r="H929" s="206"/>
      <c r="I929" s="206"/>
      <c r="J929" s="206"/>
      <c r="K929" s="206"/>
      <c r="L929" s="206"/>
      <c r="M929" s="206"/>
      <c r="N929" s="206"/>
      <c r="O929" s="206"/>
      <c r="P929" s="206"/>
      <c r="Q929" s="206"/>
      <c r="R929" s="206"/>
      <c r="S929" s="206"/>
      <c r="T929" s="206"/>
      <c r="U929" s="206"/>
      <c r="V929" s="206"/>
      <c r="W929" s="206"/>
      <c r="X929" s="206"/>
      <c r="Y929" s="206"/>
      <c r="Z929" s="206"/>
    </row>
    <row r="930" customFormat="false" ht="15" hidden="false" customHeight="false" outlineLevel="0" collapsed="false">
      <c r="A930" s="198" t="s">
        <v>1040</v>
      </c>
      <c r="B930" s="199" t="s">
        <v>1812</v>
      </c>
      <c r="C930" s="198" t="s">
        <v>1813</v>
      </c>
      <c r="D930" s="199" t="s">
        <v>25</v>
      </c>
      <c r="E930" s="200" t="n">
        <v>0.781</v>
      </c>
      <c r="F930" s="280" t="n">
        <v>20</v>
      </c>
      <c r="G930" s="280" t="n">
        <v>15.62</v>
      </c>
      <c r="H930" s="206"/>
      <c r="I930" s="206"/>
      <c r="J930" s="206"/>
      <c r="K930" s="206"/>
      <c r="L930" s="206"/>
      <c r="M930" s="206"/>
      <c r="N930" s="206"/>
      <c r="O930" s="206"/>
      <c r="P930" s="206"/>
      <c r="Q930" s="206"/>
      <c r="R930" s="206"/>
      <c r="S930" s="206"/>
      <c r="T930" s="206"/>
      <c r="U930" s="206"/>
      <c r="V930" s="206"/>
      <c r="W930" s="206"/>
      <c r="X930" s="206"/>
      <c r="Y930" s="206"/>
      <c r="Z930" s="206"/>
    </row>
    <row r="931" customFormat="false" ht="15" hidden="false" customHeight="false" outlineLevel="0" collapsed="false">
      <c r="A931" s="202" t="s">
        <v>1043</v>
      </c>
      <c r="B931" s="203" t="s">
        <v>1796</v>
      </c>
      <c r="C931" s="202" t="s">
        <v>1797</v>
      </c>
      <c r="D931" s="203" t="s">
        <v>65</v>
      </c>
      <c r="E931" s="204" t="n">
        <v>0.101</v>
      </c>
      <c r="F931" s="208" t="n">
        <v>54.17</v>
      </c>
      <c r="G931" s="208" t="n">
        <v>5.47</v>
      </c>
      <c r="H931" s="206"/>
      <c r="I931" s="206"/>
      <c r="J931" s="206"/>
      <c r="K931" s="206"/>
      <c r="L931" s="206"/>
      <c r="M931" s="206"/>
      <c r="N931" s="206"/>
      <c r="O931" s="206"/>
      <c r="P931" s="206"/>
      <c r="Q931" s="206"/>
      <c r="R931" s="206"/>
      <c r="S931" s="206"/>
      <c r="T931" s="206"/>
      <c r="U931" s="206"/>
      <c r="V931" s="206"/>
      <c r="W931" s="206"/>
      <c r="X931" s="206"/>
      <c r="Y931" s="206"/>
      <c r="Z931" s="206"/>
    </row>
    <row r="932" customFormat="false" ht="15" hidden="false" customHeight="false" outlineLevel="0" collapsed="false">
      <c r="A932" s="202" t="s">
        <v>1043</v>
      </c>
      <c r="B932" s="203" t="s">
        <v>1948</v>
      </c>
      <c r="C932" s="202" t="s">
        <v>1949</v>
      </c>
      <c r="D932" s="203" t="s">
        <v>7</v>
      </c>
      <c r="E932" s="204" t="n">
        <v>1</v>
      </c>
      <c r="F932" s="208" t="n">
        <v>405.36</v>
      </c>
      <c r="G932" s="208" t="n">
        <v>405.36</v>
      </c>
      <c r="H932" s="206"/>
      <c r="I932" s="206"/>
      <c r="J932" s="206"/>
      <c r="K932" s="206"/>
      <c r="L932" s="206"/>
      <c r="M932" s="206"/>
      <c r="N932" s="206"/>
      <c r="O932" s="206"/>
      <c r="P932" s="206"/>
      <c r="Q932" s="206"/>
      <c r="R932" s="206"/>
      <c r="S932" s="206"/>
      <c r="T932" s="206"/>
      <c r="U932" s="206"/>
      <c r="V932" s="206"/>
      <c r="W932" s="206"/>
      <c r="X932" s="206"/>
      <c r="Y932" s="206"/>
      <c r="Z932" s="206"/>
    </row>
    <row r="933" customFormat="false" ht="15" hidden="false" customHeight="false" outlineLevel="0" collapsed="false">
      <c r="A933" s="193"/>
      <c r="B933" s="194"/>
      <c r="C933" s="193"/>
      <c r="D933" s="193"/>
      <c r="E933" s="195"/>
      <c r="F933" s="193"/>
      <c r="G933" s="193"/>
      <c r="H933" s="206"/>
      <c r="I933" s="206"/>
      <c r="J933" s="206"/>
      <c r="K933" s="206"/>
      <c r="L933" s="206"/>
      <c r="M933" s="206"/>
      <c r="N933" s="206"/>
      <c r="O933" s="206"/>
      <c r="P933" s="206"/>
      <c r="Q933" s="206"/>
      <c r="R933" s="206"/>
      <c r="S933" s="206"/>
      <c r="T933" s="206"/>
      <c r="U933" s="206"/>
      <c r="V933" s="206"/>
      <c r="W933" s="206"/>
      <c r="X933" s="206"/>
      <c r="Y933" s="206"/>
      <c r="Z933" s="206"/>
    </row>
    <row r="934" customFormat="false" ht="15" hidden="false" customHeight="false" outlineLevel="0" collapsed="false">
      <c r="A934" s="183" t="s">
        <v>1950</v>
      </c>
      <c r="B934" s="184" t="s">
        <v>1028</v>
      </c>
      <c r="C934" s="183" t="s">
        <v>1029</v>
      </c>
      <c r="D934" s="184" t="s">
        <v>1030</v>
      </c>
      <c r="E934" s="185" t="s">
        <v>1031</v>
      </c>
      <c r="F934" s="209" t="s">
        <v>1032</v>
      </c>
      <c r="G934" s="209" t="s">
        <v>1033</v>
      </c>
      <c r="H934" s="206"/>
      <c r="I934" s="206"/>
      <c r="J934" s="206"/>
      <c r="K934" s="206"/>
      <c r="L934" s="206"/>
      <c r="M934" s="206"/>
      <c r="N934" s="206"/>
      <c r="O934" s="206"/>
      <c r="P934" s="206"/>
      <c r="Q934" s="206"/>
      <c r="R934" s="206"/>
      <c r="S934" s="206"/>
      <c r="T934" s="206"/>
      <c r="U934" s="206"/>
      <c r="V934" s="206"/>
      <c r="W934" s="206"/>
      <c r="X934" s="206"/>
      <c r="Y934" s="206"/>
      <c r="Z934" s="206"/>
    </row>
    <row r="935" customFormat="false" ht="15" hidden="false" customHeight="false" outlineLevel="0" collapsed="false">
      <c r="A935" s="189" t="s">
        <v>1034</v>
      </c>
      <c r="B935" s="190" t="s">
        <v>1951</v>
      </c>
      <c r="C935" s="189" t="s">
        <v>1952</v>
      </c>
      <c r="D935" s="190" t="s">
        <v>7</v>
      </c>
      <c r="E935" s="191" t="n">
        <v>1</v>
      </c>
      <c r="F935" s="279" t="n">
        <v>115.02</v>
      </c>
      <c r="G935" s="279" t="n">
        <v>115.02</v>
      </c>
      <c r="H935" s="206"/>
      <c r="I935" s="206"/>
      <c r="J935" s="206"/>
      <c r="K935" s="206"/>
      <c r="L935" s="206"/>
      <c r="M935" s="206"/>
      <c r="N935" s="206"/>
      <c r="O935" s="206"/>
      <c r="P935" s="206"/>
      <c r="Q935" s="206"/>
      <c r="R935" s="206"/>
      <c r="S935" s="206"/>
      <c r="T935" s="206"/>
      <c r="U935" s="206"/>
      <c r="V935" s="206"/>
      <c r="W935" s="206"/>
      <c r="X935" s="206"/>
      <c r="Y935" s="206"/>
      <c r="Z935" s="206"/>
    </row>
    <row r="936" customFormat="false" ht="15" hidden="false" customHeight="false" outlineLevel="0" collapsed="false">
      <c r="A936" s="198" t="s">
        <v>1040</v>
      </c>
      <c r="B936" s="199" t="s">
        <v>1917</v>
      </c>
      <c r="C936" s="198" t="s">
        <v>1918</v>
      </c>
      <c r="D936" s="199" t="s">
        <v>25</v>
      </c>
      <c r="E936" s="200" t="n">
        <v>0.522</v>
      </c>
      <c r="F936" s="280" t="n">
        <v>15.43</v>
      </c>
      <c r="G936" s="280" t="n">
        <v>8.05</v>
      </c>
      <c r="H936" s="206"/>
      <c r="I936" s="206"/>
      <c r="J936" s="206"/>
      <c r="K936" s="206"/>
      <c r="L936" s="206"/>
      <c r="M936" s="206"/>
      <c r="N936" s="206"/>
      <c r="O936" s="206"/>
      <c r="P936" s="206"/>
      <c r="Q936" s="206"/>
      <c r="R936" s="206"/>
      <c r="S936" s="206"/>
      <c r="T936" s="206"/>
      <c r="U936" s="206"/>
      <c r="V936" s="206"/>
      <c r="W936" s="206"/>
      <c r="X936" s="206"/>
      <c r="Y936" s="206"/>
      <c r="Z936" s="206"/>
    </row>
    <row r="937" customFormat="false" ht="15" hidden="false" customHeight="false" outlineLevel="0" collapsed="false">
      <c r="A937" s="198" t="s">
        <v>1040</v>
      </c>
      <c r="B937" s="199" t="s">
        <v>1812</v>
      </c>
      <c r="C937" s="198" t="s">
        <v>1813</v>
      </c>
      <c r="D937" s="199" t="s">
        <v>25</v>
      </c>
      <c r="E937" s="200" t="n">
        <v>0.522</v>
      </c>
      <c r="F937" s="280" t="n">
        <v>20</v>
      </c>
      <c r="G937" s="280" t="n">
        <v>10.44</v>
      </c>
      <c r="H937" s="206"/>
      <c r="I937" s="206"/>
      <c r="J937" s="206"/>
      <c r="K937" s="206"/>
      <c r="L937" s="206"/>
      <c r="M937" s="206"/>
      <c r="N937" s="206"/>
      <c r="O937" s="206"/>
      <c r="P937" s="206"/>
      <c r="Q937" s="206"/>
      <c r="R937" s="206"/>
      <c r="S937" s="206"/>
      <c r="T937" s="206"/>
      <c r="U937" s="206"/>
      <c r="V937" s="206"/>
      <c r="W937" s="206"/>
      <c r="X937" s="206"/>
      <c r="Y937" s="206"/>
      <c r="Z937" s="206"/>
    </row>
    <row r="938" customFormat="false" ht="15" hidden="false" customHeight="false" outlineLevel="0" collapsed="false">
      <c r="A938" s="202" t="s">
        <v>1043</v>
      </c>
      <c r="B938" s="203" t="s">
        <v>1953</v>
      </c>
      <c r="C938" s="202" t="s">
        <v>1954</v>
      </c>
      <c r="D938" s="203" t="s">
        <v>7</v>
      </c>
      <c r="E938" s="204" t="n">
        <v>1</v>
      </c>
      <c r="F938" s="208" t="n">
        <v>96.02</v>
      </c>
      <c r="G938" s="208" t="n">
        <v>96.02</v>
      </c>
      <c r="H938" s="206"/>
      <c r="I938" s="206"/>
      <c r="J938" s="206"/>
      <c r="K938" s="206"/>
      <c r="L938" s="206"/>
      <c r="M938" s="206"/>
      <c r="N938" s="206"/>
      <c r="O938" s="206"/>
      <c r="P938" s="206"/>
      <c r="Q938" s="206"/>
      <c r="R938" s="206"/>
      <c r="S938" s="206"/>
      <c r="T938" s="206"/>
      <c r="U938" s="206"/>
      <c r="V938" s="206"/>
      <c r="W938" s="206"/>
      <c r="X938" s="206"/>
      <c r="Y938" s="206"/>
      <c r="Z938" s="206"/>
    </row>
    <row r="939" customFormat="false" ht="15" hidden="false" customHeight="false" outlineLevel="0" collapsed="false">
      <c r="A939" s="202" t="s">
        <v>1043</v>
      </c>
      <c r="B939" s="203" t="s">
        <v>1955</v>
      </c>
      <c r="C939" s="202" t="s">
        <v>1956</v>
      </c>
      <c r="D939" s="203" t="s">
        <v>7</v>
      </c>
      <c r="E939" s="204" t="n">
        <v>0.027</v>
      </c>
      <c r="F939" s="208" t="n">
        <v>15.3</v>
      </c>
      <c r="G939" s="208" t="n">
        <v>0.41</v>
      </c>
      <c r="H939" s="206"/>
      <c r="I939" s="206"/>
      <c r="J939" s="206"/>
      <c r="K939" s="206"/>
      <c r="L939" s="206"/>
      <c r="M939" s="206"/>
      <c r="N939" s="206"/>
      <c r="O939" s="206"/>
      <c r="P939" s="206"/>
      <c r="Q939" s="206"/>
      <c r="R939" s="206"/>
      <c r="S939" s="206"/>
      <c r="T939" s="206"/>
      <c r="U939" s="206"/>
      <c r="V939" s="206"/>
      <c r="W939" s="206"/>
      <c r="X939" s="206"/>
      <c r="Y939" s="206"/>
      <c r="Z939" s="206"/>
    </row>
    <row r="940" customFormat="false" ht="15" hidden="false" customHeight="false" outlineLevel="0" collapsed="false">
      <c r="A940" s="202" t="s">
        <v>1043</v>
      </c>
      <c r="B940" s="203" t="s">
        <v>1957</v>
      </c>
      <c r="C940" s="202" t="s">
        <v>1958</v>
      </c>
      <c r="D940" s="203" t="s">
        <v>1352</v>
      </c>
      <c r="E940" s="204" t="n">
        <v>0.003</v>
      </c>
      <c r="F940" s="208" t="n">
        <v>36.06</v>
      </c>
      <c r="G940" s="208" t="n">
        <v>0.1</v>
      </c>
      <c r="H940" s="206"/>
      <c r="I940" s="206"/>
      <c r="J940" s="206"/>
      <c r="K940" s="206"/>
      <c r="L940" s="206"/>
      <c r="M940" s="206"/>
      <c r="N940" s="206"/>
      <c r="O940" s="206"/>
      <c r="P940" s="206"/>
      <c r="Q940" s="206"/>
      <c r="R940" s="206"/>
      <c r="S940" s="206"/>
      <c r="T940" s="206"/>
      <c r="U940" s="206"/>
      <c r="V940" s="206"/>
      <c r="W940" s="206"/>
      <c r="X940" s="206"/>
      <c r="Y940" s="206"/>
      <c r="Z940" s="206"/>
    </row>
    <row r="941" customFormat="false" ht="15" hidden="false" customHeight="false" outlineLevel="0" collapsed="false">
      <c r="A941" s="193"/>
      <c r="B941" s="194"/>
      <c r="C941" s="193"/>
      <c r="D941" s="193"/>
      <c r="E941" s="195"/>
      <c r="F941" s="193"/>
      <c r="G941" s="193"/>
      <c r="H941" s="206"/>
      <c r="I941" s="206"/>
      <c r="J941" s="206"/>
      <c r="K941" s="206"/>
      <c r="L941" s="206"/>
      <c r="M941" s="206"/>
      <c r="N941" s="206"/>
      <c r="O941" s="206"/>
      <c r="P941" s="206"/>
      <c r="Q941" s="206"/>
      <c r="R941" s="206"/>
      <c r="S941" s="206"/>
      <c r="T941" s="206"/>
      <c r="U941" s="206"/>
      <c r="V941" s="206"/>
      <c r="W941" s="206"/>
      <c r="X941" s="206"/>
      <c r="Y941" s="206"/>
      <c r="Z941" s="206"/>
    </row>
    <row r="942" customFormat="false" ht="15" hidden="false" customHeight="false" outlineLevel="0" collapsed="false">
      <c r="A942" s="183" t="s">
        <v>1959</v>
      </c>
      <c r="B942" s="184" t="s">
        <v>1028</v>
      </c>
      <c r="C942" s="183" t="s">
        <v>1029</v>
      </c>
      <c r="D942" s="184" t="s">
        <v>1030</v>
      </c>
      <c r="E942" s="185" t="s">
        <v>1031</v>
      </c>
      <c r="F942" s="209" t="s">
        <v>1032</v>
      </c>
      <c r="G942" s="209" t="s">
        <v>1033</v>
      </c>
      <c r="H942" s="206"/>
      <c r="I942" s="206"/>
      <c r="J942" s="206"/>
      <c r="K942" s="206"/>
      <c r="L942" s="206"/>
      <c r="M942" s="206"/>
      <c r="N942" s="206"/>
      <c r="O942" s="206"/>
      <c r="P942" s="206"/>
      <c r="Q942" s="206"/>
      <c r="R942" s="206"/>
      <c r="S942" s="206"/>
      <c r="T942" s="206"/>
      <c r="U942" s="206"/>
      <c r="V942" s="206"/>
      <c r="W942" s="206"/>
      <c r="X942" s="206"/>
      <c r="Y942" s="206"/>
      <c r="Z942" s="206"/>
    </row>
    <row r="943" customFormat="false" ht="15" hidden="false" customHeight="false" outlineLevel="0" collapsed="false">
      <c r="A943" s="189" t="s">
        <v>1034</v>
      </c>
      <c r="B943" s="190" t="s">
        <v>1960</v>
      </c>
      <c r="C943" s="189" t="s">
        <v>1961</v>
      </c>
      <c r="D943" s="190" t="s">
        <v>7</v>
      </c>
      <c r="E943" s="191" t="n">
        <v>1</v>
      </c>
      <c r="F943" s="279" t="n">
        <v>125.65</v>
      </c>
      <c r="G943" s="279" t="n">
        <v>125.65</v>
      </c>
      <c r="H943" s="206"/>
      <c r="I943" s="206"/>
      <c r="J943" s="206"/>
      <c r="K943" s="206"/>
      <c r="L943" s="206"/>
      <c r="M943" s="206"/>
      <c r="N943" s="206"/>
      <c r="O943" s="206"/>
      <c r="P943" s="206"/>
      <c r="Q943" s="206"/>
      <c r="R943" s="206"/>
      <c r="S943" s="206"/>
      <c r="T943" s="206"/>
      <c r="U943" s="206"/>
      <c r="V943" s="206"/>
      <c r="W943" s="206"/>
      <c r="X943" s="206"/>
      <c r="Y943" s="206"/>
      <c r="Z943" s="206"/>
    </row>
    <row r="944" customFormat="false" ht="15" hidden="false" customHeight="false" outlineLevel="0" collapsed="false">
      <c r="A944" s="198" t="s">
        <v>1040</v>
      </c>
      <c r="B944" s="199" t="s">
        <v>1917</v>
      </c>
      <c r="C944" s="198" t="s">
        <v>1918</v>
      </c>
      <c r="D944" s="199" t="s">
        <v>25</v>
      </c>
      <c r="E944" s="200" t="n">
        <v>0.522</v>
      </c>
      <c r="F944" s="280" t="n">
        <v>15.43</v>
      </c>
      <c r="G944" s="280" t="n">
        <v>8.05</v>
      </c>
      <c r="H944" s="206"/>
      <c r="I944" s="206"/>
      <c r="J944" s="206"/>
      <c r="K944" s="206"/>
      <c r="L944" s="206"/>
      <c r="M944" s="206"/>
      <c r="N944" s="206"/>
      <c r="O944" s="206"/>
      <c r="P944" s="206"/>
      <c r="Q944" s="206"/>
      <c r="R944" s="206"/>
      <c r="S944" s="206"/>
      <c r="T944" s="206"/>
      <c r="U944" s="206"/>
      <c r="V944" s="206"/>
      <c r="W944" s="206"/>
      <c r="X944" s="206"/>
      <c r="Y944" s="206"/>
      <c r="Z944" s="206"/>
    </row>
    <row r="945" customFormat="false" ht="15" hidden="false" customHeight="false" outlineLevel="0" collapsed="false">
      <c r="A945" s="198" t="s">
        <v>1040</v>
      </c>
      <c r="B945" s="199" t="s">
        <v>1812</v>
      </c>
      <c r="C945" s="198" t="s">
        <v>1813</v>
      </c>
      <c r="D945" s="199" t="s">
        <v>25</v>
      </c>
      <c r="E945" s="200" t="n">
        <v>0.522</v>
      </c>
      <c r="F945" s="280" t="n">
        <v>20</v>
      </c>
      <c r="G945" s="280" t="n">
        <v>10.44</v>
      </c>
      <c r="H945" s="206"/>
      <c r="I945" s="206"/>
      <c r="J945" s="206"/>
      <c r="K945" s="206"/>
      <c r="L945" s="206"/>
      <c r="M945" s="206"/>
      <c r="N945" s="206"/>
      <c r="O945" s="206"/>
      <c r="P945" s="206"/>
      <c r="Q945" s="206"/>
      <c r="R945" s="206"/>
      <c r="S945" s="206"/>
      <c r="T945" s="206"/>
      <c r="U945" s="206"/>
      <c r="V945" s="206"/>
      <c r="W945" s="206"/>
      <c r="X945" s="206"/>
      <c r="Y945" s="206"/>
      <c r="Z945" s="206"/>
    </row>
    <row r="946" customFormat="false" ht="15" hidden="false" customHeight="false" outlineLevel="0" collapsed="false">
      <c r="A946" s="202" t="s">
        <v>1043</v>
      </c>
      <c r="B946" s="203" t="s">
        <v>1962</v>
      </c>
      <c r="C946" s="202" t="s">
        <v>1963</v>
      </c>
      <c r="D946" s="203" t="s">
        <v>7</v>
      </c>
      <c r="E946" s="204" t="n">
        <v>1</v>
      </c>
      <c r="F946" s="208" t="n">
        <v>106.65</v>
      </c>
      <c r="G946" s="208" t="n">
        <v>106.65</v>
      </c>
      <c r="H946" s="206"/>
      <c r="I946" s="206"/>
      <c r="J946" s="206"/>
      <c r="K946" s="206"/>
      <c r="L946" s="206"/>
      <c r="M946" s="206"/>
      <c r="N946" s="206"/>
      <c r="O946" s="206"/>
      <c r="P946" s="206"/>
      <c r="Q946" s="206"/>
      <c r="R946" s="206"/>
      <c r="S946" s="206"/>
      <c r="T946" s="206"/>
      <c r="U946" s="206"/>
      <c r="V946" s="206"/>
      <c r="W946" s="206"/>
      <c r="X946" s="206"/>
      <c r="Y946" s="206"/>
      <c r="Z946" s="206"/>
    </row>
    <row r="947" customFormat="false" ht="15" hidden="false" customHeight="false" outlineLevel="0" collapsed="false">
      <c r="A947" s="202" t="s">
        <v>1043</v>
      </c>
      <c r="B947" s="203" t="s">
        <v>1955</v>
      </c>
      <c r="C947" s="202" t="s">
        <v>1956</v>
      </c>
      <c r="D947" s="203" t="s">
        <v>7</v>
      </c>
      <c r="E947" s="204" t="n">
        <v>0.027</v>
      </c>
      <c r="F947" s="208" t="n">
        <v>15.3</v>
      </c>
      <c r="G947" s="208" t="n">
        <v>0.41</v>
      </c>
      <c r="H947" s="206"/>
      <c r="I947" s="206"/>
      <c r="J947" s="206"/>
      <c r="K947" s="206"/>
      <c r="L947" s="206"/>
      <c r="M947" s="206"/>
      <c r="N947" s="206"/>
      <c r="O947" s="206"/>
      <c r="P947" s="206"/>
      <c r="Q947" s="206"/>
      <c r="R947" s="206"/>
      <c r="S947" s="206"/>
      <c r="T947" s="206"/>
      <c r="U947" s="206"/>
      <c r="V947" s="206"/>
      <c r="W947" s="206"/>
      <c r="X947" s="206"/>
      <c r="Y947" s="206"/>
      <c r="Z947" s="206"/>
    </row>
    <row r="948" customFormat="false" ht="15" hidden="false" customHeight="false" outlineLevel="0" collapsed="false">
      <c r="A948" s="202" t="s">
        <v>1043</v>
      </c>
      <c r="B948" s="203" t="s">
        <v>1957</v>
      </c>
      <c r="C948" s="202" t="s">
        <v>1958</v>
      </c>
      <c r="D948" s="203" t="s">
        <v>1352</v>
      </c>
      <c r="E948" s="204" t="n">
        <v>0.003</v>
      </c>
      <c r="F948" s="208" t="n">
        <v>36.06</v>
      </c>
      <c r="G948" s="208" t="n">
        <v>0.1</v>
      </c>
      <c r="H948" s="206"/>
      <c r="I948" s="206"/>
      <c r="J948" s="206"/>
      <c r="K948" s="206"/>
      <c r="L948" s="206"/>
      <c r="M948" s="206"/>
      <c r="N948" s="206"/>
      <c r="O948" s="206"/>
      <c r="P948" s="206"/>
      <c r="Q948" s="206"/>
      <c r="R948" s="206"/>
      <c r="S948" s="206"/>
      <c r="T948" s="206"/>
      <c r="U948" s="206"/>
      <c r="V948" s="206"/>
      <c r="W948" s="206"/>
      <c r="X948" s="206"/>
      <c r="Y948" s="206"/>
      <c r="Z948" s="206"/>
    </row>
    <row r="949" customFormat="false" ht="15" hidden="false" customHeight="false" outlineLevel="0" collapsed="false">
      <c r="A949" s="193"/>
      <c r="B949" s="194"/>
      <c r="C949" s="193"/>
      <c r="D949" s="193"/>
      <c r="E949" s="195"/>
      <c r="F949" s="193"/>
      <c r="G949" s="193"/>
      <c r="H949" s="206"/>
      <c r="I949" s="206"/>
      <c r="J949" s="206"/>
      <c r="K949" s="206"/>
      <c r="L949" s="206"/>
      <c r="M949" s="206"/>
      <c r="N949" s="206"/>
      <c r="O949" s="206"/>
      <c r="P949" s="206"/>
      <c r="Q949" s="206"/>
      <c r="R949" s="206"/>
      <c r="S949" s="206"/>
      <c r="T949" s="206"/>
      <c r="U949" s="206"/>
      <c r="V949" s="206"/>
      <c r="W949" s="206"/>
      <c r="X949" s="206"/>
      <c r="Y949" s="206"/>
      <c r="Z949" s="206"/>
    </row>
    <row r="950" customFormat="false" ht="15" hidden="false" customHeight="false" outlineLevel="0" collapsed="false">
      <c r="A950" s="183" t="s">
        <v>1964</v>
      </c>
      <c r="B950" s="184" t="s">
        <v>1028</v>
      </c>
      <c r="C950" s="183" t="s">
        <v>1029</v>
      </c>
      <c r="D950" s="184" t="s">
        <v>1030</v>
      </c>
      <c r="E950" s="185" t="s">
        <v>1031</v>
      </c>
      <c r="F950" s="209" t="s">
        <v>1032</v>
      </c>
      <c r="G950" s="209" t="s">
        <v>1033</v>
      </c>
      <c r="H950" s="206"/>
      <c r="I950" s="206"/>
      <c r="J950" s="206"/>
      <c r="K950" s="206"/>
      <c r="L950" s="206"/>
      <c r="M950" s="206"/>
      <c r="N950" s="206"/>
      <c r="O950" s="206"/>
      <c r="P950" s="206"/>
      <c r="Q950" s="206"/>
      <c r="R950" s="206"/>
      <c r="S950" s="206"/>
      <c r="T950" s="206"/>
      <c r="U950" s="206"/>
      <c r="V950" s="206"/>
      <c r="W950" s="206"/>
      <c r="X950" s="206"/>
      <c r="Y950" s="206"/>
      <c r="Z950" s="206"/>
    </row>
    <row r="951" customFormat="false" ht="15" hidden="false" customHeight="false" outlineLevel="0" collapsed="false">
      <c r="A951" s="189" t="s">
        <v>1034</v>
      </c>
      <c r="B951" s="190" t="s">
        <v>1965</v>
      </c>
      <c r="C951" s="189" t="s">
        <v>1966</v>
      </c>
      <c r="D951" s="190" t="s">
        <v>7</v>
      </c>
      <c r="E951" s="191" t="n">
        <v>1</v>
      </c>
      <c r="F951" s="279" t="n">
        <v>80.58</v>
      </c>
      <c r="G951" s="279" t="n">
        <v>80.58</v>
      </c>
      <c r="H951" s="206"/>
      <c r="I951" s="206"/>
      <c r="J951" s="206"/>
      <c r="K951" s="206"/>
      <c r="L951" s="206"/>
      <c r="M951" s="206"/>
      <c r="N951" s="206"/>
      <c r="O951" s="206"/>
      <c r="P951" s="206"/>
      <c r="Q951" s="206"/>
      <c r="R951" s="206"/>
      <c r="S951" s="206"/>
      <c r="T951" s="206"/>
      <c r="U951" s="206"/>
      <c r="V951" s="206"/>
      <c r="W951" s="206"/>
      <c r="X951" s="206"/>
      <c r="Y951" s="206"/>
      <c r="Z951" s="206"/>
    </row>
    <row r="952" customFormat="false" ht="15" hidden="false" customHeight="false" outlineLevel="0" collapsed="false">
      <c r="A952" s="198" t="s">
        <v>1040</v>
      </c>
      <c r="B952" s="199" t="s">
        <v>1917</v>
      </c>
      <c r="C952" s="198" t="s">
        <v>1918</v>
      </c>
      <c r="D952" s="199" t="s">
        <v>25</v>
      </c>
      <c r="E952" s="200" t="n">
        <v>0.348</v>
      </c>
      <c r="F952" s="280" t="n">
        <v>15.43</v>
      </c>
      <c r="G952" s="280" t="n">
        <v>5.36</v>
      </c>
      <c r="H952" s="206"/>
      <c r="I952" s="206"/>
      <c r="J952" s="206"/>
      <c r="K952" s="206"/>
      <c r="L952" s="206"/>
      <c r="M952" s="206"/>
      <c r="N952" s="206"/>
      <c r="O952" s="206"/>
      <c r="P952" s="206"/>
      <c r="Q952" s="206"/>
      <c r="R952" s="206"/>
      <c r="S952" s="206"/>
      <c r="T952" s="206"/>
      <c r="U952" s="206"/>
      <c r="V952" s="206"/>
      <c r="W952" s="206"/>
      <c r="X952" s="206"/>
      <c r="Y952" s="206"/>
      <c r="Z952" s="206"/>
    </row>
    <row r="953" customFormat="false" ht="15" hidden="false" customHeight="false" outlineLevel="0" collapsed="false">
      <c r="A953" s="198" t="s">
        <v>1040</v>
      </c>
      <c r="B953" s="199" t="s">
        <v>1812</v>
      </c>
      <c r="C953" s="198" t="s">
        <v>1813</v>
      </c>
      <c r="D953" s="199" t="s">
        <v>25</v>
      </c>
      <c r="E953" s="200" t="n">
        <v>0.348</v>
      </c>
      <c r="F953" s="280" t="n">
        <v>20</v>
      </c>
      <c r="G953" s="280" t="n">
        <v>6.96</v>
      </c>
      <c r="H953" s="206"/>
      <c r="I953" s="206"/>
      <c r="J953" s="206"/>
      <c r="K953" s="206"/>
      <c r="L953" s="206"/>
      <c r="M953" s="206"/>
      <c r="N953" s="206"/>
      <c r="O953" s="206"/>
      <c r="P953" s="206"/>
      <c r="Q953" s="206"/>
      <c r="R953" s="206"/>
      <c r="S953" s="206"/>
      <c r="T953" s="206"/>
      <c r="U953" s="206"/>
      <c r="V953" s="206"/>
      <c r="W953" s="206"/>
      <c r="X953" s="206"/>
      <c r="Y953" s="206"/>
      <c r="Z953" s="206"/>
    </row>
    <row r="954" customFormat="false" ht="15" hidden="false" customHeight="false" outlineLevel="0" collapsed="false">
      <c r="A954" s="202" t="s">
        <v>1043</v>
      </c>
      <c r="B954" s="203" t="s">
        <v>1955</v>
      </c>
      <c r="C954" s="202" t="s">
        <v>1956</v>
      </c>
      <c r="D954" s="203" t="s">
        <v>7</v>
      </c>
      <c r="E954" s="204" t="n">
        <v>0.027</v>
      </c>
      <c r="F954" s="208" t="n">
        <v>15.3</v>
      </c>
      <c r="G954" s="208" t="n">
        <v>0.41</v>
      </c>
      <c r="H954" s="206"/>
      <c r="I954" s="206"/>
      <c r="J954" s="206"/>
      <c r="K954" s="206"/>
      <c r="L954" s="206"/>
      <c r="M954" s="206"/>
      <c r="N954" s="206"/>
      <c r="O954" s="206"/>
      <c r="P954" s="206"/>
      <c r="Q954" s="206"/>
      <c r="R954" s="206"/>
      <c r="S954" s="206"/>
      <c r="T954" s="206"/>
      <c r="U954" s="206"/>
      <c r="V954" s="206"/>
      <c r="W954" s="206"/>
      <c r="X954" s="206"/>
      <c r="Y954" s="206"/>
      <c r="Z954" s="206"/>
    </row>
    <row r="955" customFormat="false" ht="15" hidden="false" customHeight="false" outlineLevel="0" collapsed="false">
      <c r="A955" s="202" t="s">
        <v>1043</v>
      </c>
      <c r="B955" s="203" t="s">
        <v>1957</v>
      </c>
      <c r="C955" s="202" t="s">
        <v>1958</v>
      </c>
      <c r="D955" s="203" t="s">
        <v>1352</v>
      </c>
      <c r="E955" s="204" t="n">
        <v>0.003</v>
      </c>
      <c r="F955" s="208" t="n">
        <v>36.06</v>
      </c>
      <c r="G955" s="208" t="n">
        <v>0.1</v>
      </c>
      <c r="H955" s="206"/>
      <c r="I955" s="206"/>
      <c r="J955" s="206"/>
      <c r="K955" s="206"/>
      <c r="L955" s="206"/>
      <c r="M955" s="206"/>
      <c r="N955" s="206"/>
      <c r="O955" s="206"/>
      <c r="P955" s="206"/>
      <c r="Q955" s="206"/>
      <c r="R955" s="206"/>
      <c r="S955" s="206"/>
      <c r="T955" s="206"/>
      <c r="U955" s="206"/>
      <c r="V955" s="206"/>
      <c r="W955" s="206"/>
      <c r="X955" s="206"/>
      <c r="Y955" s="206"/>
      <c r="Z955" s="206"/>
    </row>
    <row r="956" customFormat="false" ht="15" hidden="false" customHeight="false" outlineLevel="0" collapsed="false">
      <c r="A956" s="202" t="s">
        <v>1043</v>
      </c>
      <c r="B956" s="203" t="s">
        <v>1967</v>
      </c>
      <c r="C956" s="202" t="s">
        <v>1968</v>
      </c>
      <c r="D956" s="203" t="s">
        <v>7</v>
      </c>
      <c r="E956" s="204" t="n">
        <v>1</v>
      </c>
      <c r="F956" s="208" t="n">
        <v>67.75</v>
      </c>
      <c r="G956" s="208" t="n">
        <v>67.75</v>
      </c>
      <c r="H956" s="206"/>
      <c r="I956" s="206"/>
      <c r="J956" s="206"/>
      <c r="K956" s="206"/>
      <c r="L956" s="206"/>
      <c r="M956" s="206"/>
      <c r="N956" s="206"/>
      <c r="O956" s="206"/>
      <c r="P956" s="206"/>
      <c r="Q956" s="206"/>
      <c r="R956" s="206"/>
      <c r="S956" s="206"/>
      <c r="T956" s="206"/>
      <c r="U956" s="206"/>
      <c r="V956" s="206"/>
      <c r="W956" s="206"/>
      <c r="X956" s="206"/>
      <c r="Y956" s="206"/>
      <c r="Z956" s="206"/>
    </row>
    <row r="957" customFormat="false" ht="15" hidden="false" customHeight="false" outlineLevel="0" collapsed="false">
      <c r="A957" s="193"/>
      <c r="B957" s="194"/>
      <c r="C957" s="193"/>
      <c r="D957" s="193"/>
      <c r="E957" s="195"/>
      <c r="F957" s="193"/>
      <c r="G957" s="193"/>
      <c r="H957" s="206"/>
      <c r="I957" s="206"/>
      <c r="J957" s="206"/>
      <c r="K957" s="206"/>
      <c r="L957" s="206"/>
      <c r="M957" s="206"/>
      <c r="N957" s="206"/>
      <c r="O957" s="206"/>
      <c r="P957" s="206"/>
      <c r="Q957" s="206"/>
      <c r="R957" s="206"/>
      <c r="S957" s="206"/>
      <c r="T957" s="206"/>
      <c r="U957" s="206"/>
      <c r="V957" s="206"/>
      <c r="W957" s="206"/>
      <c r="X957" s="206"/>
      <c r="Y957" s="206"/>
      <c r="Z957" s="206"/>
    </row>
    <row r="958" customFormat="false" ht="15" hidden="false" customHeight="false" outlineLevel="0" collapsed="false">
      <c r="A958" s="183" t="s">
        <v>1969</v>
      </c>
      <c r="B958" s="184" t="s">
        <v>1028</v>
      </c>
      <c r="C958" s="183" t="s">
        <v>1029</v>
      </c>
      <c r="D958" s="184" t="s">
        <v>1030</v>
      </c>
      <c r="E958" s="185" t="s">
        <v>1031</v>
      </c>
      <c r="F958" s="209" t="s">
        <v>1032</v>
      </c>
      <c r="G958" s="209" t="s">
        <v>1033</v>
      </c>
      <c r="H958" s="206"/>
      <c r="I958" s="206"/>
      <c r="J958" s="206"/>
      <c r="K958" s="206"/>
      <c r="L958" s="206"/>
      <c r="M958" s="206"/>
      <c r="N958" s="206"/>
      <c r="O958" s="206"/>
      <c r="P958" s="206"/>
      <c r="Q958" s="206"/>
      <c r="R958" s="206"/>
      <c r="S958" s="206"/>
      <c r="T958" s="206"/>
      <c r="U958" s="206"/>
      <c r="V958" s="206"/>
      <c r="W958" s="206"/>
      <c r="X958" s="206"/>
      <c r="Y958" s="206"/>
      <c r="Z958" s="206"/>
    </row>
    <row r="959" customFormat="false" ht="15" hidden="false" customHeight="false" outlineLevel="0" collapsed="false">
      <c r="A959" s="189" t="s">
        <v>1034</v>
      </c>
      <c r="B959" s="190" t="s">
        <v>1970</v>
      </c>
      <c r="C959" s="189" t="s">
        <v>372</v>
      </c>
      <c r="D959" s="190" t="s">
        <v>7</v>
      </c>
      <c r="E959" s="191" t="n">
        <v>1</v>
      </c>
      <c r="F959" s="279" t="n">
        <v>526.81</v>
      </c>
      <c r="G959" s="279" t="n">
        <v>526.81</v>
      </c>
      <c r="H959" s="206"/>
      <c r="I959" s="206"/>
      <c r="J959" s="206"/>
      <c r="K959" s="206"/>
      <c r="L959" s="206"/>
      <c r="M959" s="206"/>
      <c r="N959" s="206"/>
      <c r="O959" s="206"/>
      <c r="P959" s="206"/>
      <c r="Q959" s="206"/>
      <c r="R959" s="206"/>
      <c r="S959" s="206"/>
      <c r="T959" s="206"/>
      <c r="U959" s="206"/>
      <c r="V959" s="206"/>
      <c r="W959" s="206"/>
      <c r="X959" s="206"/>
      <c r="Y959" s="206"/>
      <c r="Z959" s="206"/>
    </row>
    <row r="960" customFormat="false" ht="15" hidden="false" customHeight="false" outlineLevel="0" collapsed="false">
      <c r="A960" s="198" t="s">
        <v>1040</v>
      </c>
      <c r="B960" s="199" t="s">
        <v>1971</v>
      </c>
      <c r="C960" s="198" t="s">
        <v>1206</v>
      </c>
      <c r="D960" s="199" t="s">
        <v>25</v>
      </c>
      <c r="E960" s="200" t="n">
        <v>1.05</v>
      </c>
      <c r="F960" s="280" t="n">
        <v>20.83</v>
      </c>
      <c r="G960" s="280" t="n">
        <v>21.87</v>
      </c>
      <c r="H960" s="206"/>
      <c r="I960" s="206"/>
      <c r="J960" s="206"/>
      <c r="K960" s="206"/>
      <c r="L960" s="206"/>
      <c r="M960" s="206"/>
      <c r="N960" s="206"/>
      <c r="O960" s="206"/>
      <c r="P960" s="206"/>
      <c r="Q960" s="206"/>
      <c r="R960" s="206"/>
      <c r="S960" s="206"/>
      <c r="T960" s="206"/>
      <c r="U960" s="206"/>
      <c r="V960" s="206"/>
      <c r="W960" s="206"/>
      <c r="X960" s="206"/>
      <c r="Y960" s="206"/>
      <c r="Z960" s="206"/>
    </row>
    <row r="961" customFormat="false" ht="15" hidden="false" customHeight="false" outlineLevel="0" collapsed="false">
      <c r="A961" s="202" t="s">
        <v>1043</v>
      </c>
      <c r="B961" s="203" t="s">
        <v>1972</v>
      </c>
      <c r="C961" s="202" t="s">
        <v>1973</v>
      </c>
      <c r="D961" s="203" t="s">
        <v>7</v>
      </c>
      <c r="E961" s="204" t="n">
        <v>1</v>
      </c>
      <c r="F961" s="208" t="n">
        <v>504.94</v>
      </c>
      <c r="G961" s="208" t="n">
        <v>504.94</v>
      </c>
      <c r="H961" s="206"/>
      <c r="I961" s="206"/>
      <c r="J961" s="206"/>
      <c r="K961" s="206"/>
      <c r="L961" s="206"/>
      <c r="M961" s="206"/>
      <c r="N961" s="206"/>
      <c r="O961" s="206"/>
      <c r="P961" s="206"/>
      <c r="Q961" s="206"/>
      <c r="R961" s="206"/>
      <c r="S961" s="206"/>
      <c r="T961" s="206"/>
      <c r="U961" s="206"/>
      <c r="V961" s="206"/>
      <c r="W961" s="206"/>
      <c r="X961" s="206"/>
      <c r="Y961" s="206"/>
      <c r="Z961" s="206"/>
    </row>
    <row r="962" customFormat="false" ht="15" hidden="false" customHeight="false" outlineLevel="0" collapsed="false">
      <c r="A962" s="193"/>
      <c r="B962" s="194"/>
      <c r="C962" s="193"/>
      <c r="D962" s="193"/>
      <c r="E962" s="195"/>
      <c r="F962" s="193"/>
      <c r="G962" s="193"/>
      <c r="H962" s="206"/>
      <c r="I962" s="206"/>
      <c r="J962" s="206"/>
      <c r="K962" s="206"/>
      <c r="L962" s="206"/>
      <c r="M962" s="206"/>
      <c r="N962" s="206"/>
      <c r="O962" s="206"/>
      <c r="P962" s="206"/>
      <c r="Q962" s="206"/>
      <c r="R962" s="206"/>
      <c r="S962" s="206"/>
      <c r="T962" s="206"/>
      <c r="U962" s="206"/>
      <c r="V962" s="206"/>
      <c r="W962" s="206"/>
      <c r="X962" s="206"/>
      <c r="Y962" s="206"/>
      <c r="Z962" s="206"/>
    </row>
    <row r="963" customFormat="false" ht="15" hidden="false" customHeight="false" outlineLevel="0" collapsed="false">
      <c r="A963" s="183" t="s">
        <v>1974</v>
      </c>
      <c r="B963" s="184" t="s">
        <v>1028</v>
      </c>
      <c r="C963" s="183" t="s">
        <v>1029</v>
      </c>
      <c r="D963" s="184" t="s">
        <v>1030</v>
      </c>
      <c r="E963" s="185" t="s">
        <v>1031</v>
      </c>
      <c r="F963" s="209" t="s">
        <v>1032</v>
      </c>
      <c r="G963" s="209" t="s">
        <v>1033</v>
      </c>
      <c r="H963" s="206"/>
      <c r="I963" s="206"/>
      <c r="J963" s="206"/>
      <c r="K963" s="206"/>
      <c r="L963" s="206"/>
      <c r="M963" s="206"/>
      <c r="N963" s="206"/>
      <c r="O963" s="206"/>
      <c r="P963" s="206"/>
      <c r="Q963" s="206"/>
      <c r="R963" s="206"/>
      <c r="S963" s="206"/>
      <c r="T963" s="206"/>
      <c r="U963" s="206"/>
      <c r="V963" s="206"/>
      <c r="W963" s="206"/>
      <c r="X963" s="206"/>
      <c r="Y963" s="206"/>
      <c r="Z963" s="206"/>
    </row>
    <row r="964" customFormat="false" ht="15" hidden="false" customHeight="false" outlineLevel="0" collapsed="false">
      <c r="A964" s="189" t="s">
        <v>1034</v>
      </c>
      <c r="B964" s="190" t="s">
        <v>1975</v>
      </c>
      <c r="C964" s="189" t="s">
        <v>1976</v>
      </c>
      <c r="D964" s="190" t="s">
        <v>7</v>
      </c>
      <c r="E964" s="191" t="n">
        <v>1</v>
      </c>
      <c r="F964" s="279" t="n">
        <v>394.51</v>
      </c>
      <c r="G964" s="279" t="n">
        <v>394.51</v>
      </c>
      <c r="H964" s="206"/>
      <c r="I964" s="206"/>
      <c r="J964" s="206"/>
      <c r="K964" s="206"/>
      <c r="L964" s="206"/>
      <c r="M964" s="206"/>
      <c r="N964" s="206"/>
      <c r="O964" s="206"/>
      <c r="P964" s="206"/>
      <c r="Q964" s="206"/>
      <c r="R964" s="206"/>
      <c r="S964" s="206"/>
      <c r="T964" s="206"/>
      <c r="U964" s="206"/>
      <c r="V964" s="206"/>
      <c r="W964" s="206"/>
      <c r="X964" s="206"/>
      <c r="Y964" s="206"/>
      <c r="Z964" s="206"/>
    </row>
    <row r="965" customFormat="false" ht="15" hidden="false" customHeight="false" outlineLevel="0" collapsed="false">
      <c r="A965" s="198" t="s">
        <v>1040</v>
      </c>
      <c r="B965" s="199" t="s">
        <v>1203</v>
      </c>
      <c r="C965" s="198" t="s">
        <v>1204</v>
      </c>
      <c r="D965" s="199" t="s">
        <v>1192</v>
      </c>
      <c r="E965" s="200" t="n">
        <v>2</v>
      </c>
      <c r="F965" s="280" t="n">
        <v>15.95</v>
      </c>
      <c r="G965" s="280" t="n">
        <v>31.9</v>
      </c>
      <c r="H965" s="206"/>
      <c r="I965" s="206"/>
      <c r="J965" s="206"/>
      <c r="K965" s="206"/>
      <c r="L965" s="206"/>
      <c r="M965" s="206"/>
      <c r="N965" s="206"/>
      <c r="O965" s="206"/>
      <c r="P965" s="206"/>
      <c r="Q965" s="206"/>
      <c r="R965" s="206"/>
      <c r="S965" s="206"/>
      <c r="T965" s="206"/>
      <c r="U965" s="206"/>
      <c r="V965" s="206"/>
      <c r="W965" s="206"/>
      <c r="X965" s="206"/>
      <c r="Y965" s="206"/>
      <c r="Z965" s="206"/>
    </row>
    <row r="966" customFormat="false" ht="15" hidden="false" customHeight="false" outlineLevel="0" collapsed="false">
      <c r="A966" s="198" t="s">
        <v>1040</v>
      </c>
      <c r="B966" s="199" t="s">
        <v>1205</v>
      </c>
      <c r="C966" s="198" t="s">
        <v>1206</v>
      </c>
      <c r="D966" s="199" t="s">
        <v>1192</v>
      </c>
      <c r="E966" s="200" t="n">
        <v>2</v>
      </c>
      <c r="F966" s="280" t="n">
        <v>20.7</v>
      </c>
      <c r="G966" s="280" t="n">
        <v>41.4</v>
      </c>
      <c r="H966" s="206"/>
      <c r="I966" s="206"/>
      <c r="J966" s="206"/>
      <c r="K966" s="206"/>
      <c r="L966" s="206"/>
      <c r="M966" s="206"/>
      <c r="N966" s="206"/>
      <c r="O966" s="206"/>
      <c r="P966" s="206"/>
      <c r="Q966" s="206"/>
      <c r="R966" s="206"/>
      <c r="S966" s="206"/>
      <c r="T966" s="206"/>
      <c r="U966" s="206"/>
      <c r="V966" s="206"/>
      <c r="W966" s="206"/>
      <c r="X966" s="206"/>
      <c r="Y966" s="206"/>
      <c r="Z966" s="206"/>
    </row>
    <row r="967" customFormat="false" ht="15" hidden="false" customHeight="false" outlineLevel="0" collapsed="false">
      <c r="A967" s="202" t="s">
        <v>1043</v>
      </c>
      <c r="B967" s="203" t="s">
        <v>1977</v>
      </c>
      <c r="C967" s="202" t="s">
        <v>1978</v>
      </c>
      <c r="D967" s="203" t="s">
        <v>1202</v>
      </c>
      <c r="E967" s="204" t="n">
        <v>1</v>
      </c>
      <c r="F967" s="208" t="n">
        <v>321.21</v>
      </c>
      <c r="G967" s="208" t="n">
        <v>321.21</v>
      </c>
      <c r="H967" s="206"/>
      <c r="I967" s="206"/>
      <c r="J967" s="206"/>
      <c r="K967" s="206"/>
      <c r="L967" s="206"/>
      <c r="M967" s="206"/>
      <c r="N967" s="206"/>
      <c r="O967" s="206"/>
      <c r="P967" s="206"/>
      <c r="Q967" s="206"/>
      <c r="R967" s="206"/>
      <c r="S967" s="206"/>
      <c r="T967" s="206"/>
      <c r="U967" s="206"/>
      <c r="V967" s="206"/>
      <c r="W967" s="206"/>
      <c r="X967" s="206"/>
      <c r="Y967" s="206"/>
      <c r="Z967" s="206"/>
    </row>
    <row r="968" customFormat="false" ht="15" hidden="false" customHeight="false" outlineLevel="0" collapsed="false">
      <c r="A968" s="193"/>
      <c r="B968" s="194"/>
      <c r="C968" s="193"/>
      <c r="D968" s="193"/>
      <c r="E968" s="195"/>
      <c r="F968" s="193"/>
      <c r="G968" s="193"/>
      <c r="H968" s="206"/>
      <c r="I968" s="206"/>
      <c r="J968" s="206"/>
      <c r="K968" s="206"/>
      <c r="L968" s="206"/>
      <c r="M968" s="206"/>
      <c r="N968" s="206"/>
      <c r="O968" s="206"/>
      <c r="P968" s="206"/>
      <c r="Q968" s="206"/>
      <c r="R968" s="206"/>
      <c r="S968" s="206"/>
      <c r="T968" s="206"/>
      <c r="U968" s="206"/>
      <c r="V968" s="206"/>
      <c r="W968" s="206"/>
      <c r="X968" s="206"/>
      <c r="Y968" s="206"/>
      <c r="Z968" s="206"/>
    </row>
    <row r="969" customFormat="false" ht="15" hidden="false" customHeight="false" outlineLevel="0" collapsed="false">
      <c r="A969" s="183" t="s">
        <v>1979</v>
      </c>
      <c r="B969" s="184" t="s">
        <v>1028</v>
      </c>
      <c r="C969" s="183" t="s">
        <v>1029</v>
      </c>
      <c r="D969" s="184" t="s">
        <v>1030</v>
      </c>
      <c r="E969" s="185" t="s">
        <v>1031</v>
      </c>
      <c r="F969" s="209" t="s">
        <v>1032</v>
      </c>
      <c r="G969" s="209" t="s">
        <v>1033</v>
      </c>
      <c r="H969" s="206"/>
      <c r="I969" s="206"/>
      <c r="J969" s="206"/>
      <c r="K969" s="206"/>
      <c r="L969" s="206"/>
      <c r="M969" s="206"/>
      <c r="N969" s="206"/>
      <c r="O969" s="206"/>
      <c r="P969" s="206"/>
      <c r="Q969" s="206"/>
      <c r="R969" s="206"/>
      <c r="S969" s="206"/>
      <c r="T969" s="206"/>
      <c r="U969" s="206"/>
      <c r="V969" s="206"/>
      <c r="W969" s="206"/>
      <c r="X969" s="206"/>
      <c r="Y969" s="206"/>
      <c r="Z969" s="206"/>
    </row>
    <row r="970" customFormat="false" ht="15" hidden="false" customHeight="false" outlineLevel="0" collapsed="false">
      <c r="A970" s="189" t="s">
        <v>1034</v>
      </c>
      <c r="B970" s="190" t="s">
        <v>1980</v>
      </c>
      <c r="C970" s="189" t="s">
        <v>1981</v>
      </c>
      <c r="D970" s="190" t="s">
        <v>7</v>
      </c>
      <c r="E970" s="191" t="n">
        <v>1</v>
      </c>
      <c r="F970" s="279" t="n">
        <v>110.24</v>
      </c>
      <c r="G970" s="279" t="n">
        <v>110.24</v>
      </c>
      <c r="H970" s="206"/>
      <c r="I970" s="206"/>
      <c r="J970" s="206"/>
      <c r="K970" s="206"/>
      <c r="L970" s="206"/>
      <c r="M970" s="206"/>
      <c r="N970" s="206"/>
      <c r="O970" s="206"/>
      <c r="P970" s="206"/>
      <c r="Q970" s="206"/>
      <c r="R970" s="206"/>
      <c r="S970" s="206"/>
      <c r="T970" s="206"/>
      <c r="U970" s="206"/>
      <c r="V970" s="206"/>
      <c r="W970" s="206"/>
      <c r="X970" s="206"/>
      <c r="Y970" s="206"/>
      <c r="Z970" s="206"/>
    </row>
    <row r="971" customFormat="false" ht="15" hidden="false" customHeight="false" outlineLevel="0" collapsed="false">
      <c r="A971" s="198" t="s">
        <v>1040</v>
      </c>
      <c r="B971" s="199" t="s">
        <v>1203</v>
      </c>
      <c r="C971" s="198" t="s">
        <v>1204</v>
      </c>
      <c r="D971" s="199" t="s">
        <v>1192</v>
      </c>
      <c r="E971" s="200" t="n">
        <v>0.29</v>
      </c>
      <c r="F971" s="280" t="n">
        <v>15.95</v>
      </c>
      <c r="G971" s="280" t="n">
        <v>4.62</v>
      </c>
      <c r="H971" s="206"/>
      <c r="I971" s="206"/>
      <c r="J971" s="206"/>
      <c r="K971" s="206"/>
      <c r="L971" s="206"/>
      <c r="M971" s="206"/>
      <c r="N971" s="206"/>
      <c r="O971" s="206"/>
      <c r="P971" s="206"/>
      <c r="Q971" s="206"/>
      <c r="R971" s="206"/>
      <c r="S971" s="206"/>
      <c r="T971" s="206"/>
      <c r="U971" s="206"/>
      <c r="V971" s="206"/>
      <c r="W971" s="206"/>
      <c r="X971" s="206"/>
      <c r="Y971" s="206"/>
      <c r="Z971" s="206"/>
    </row>
    <row r="972" customFormat="false" ht="15" hidden="false" customHeight="false" outlineLevel="0" collapsed="false">
      <c r="A972" s="198" t="s">
        <v>1040</v>
      </c>
      <c r="B972" s="199" t="s">
        <v>1205</v>
      </c>
      <c r="C972" s="198" t="s">
        <v>1206</v>
      </c>
      <c r="D972" s="199" t="s">
        <v>1192</v>
      </c>
      <c r="E972" s="200" t="n">
        <v>0.29</v>
      </c>
      <c r="F972" s="280" t="n">
        <v>20.7</v>
      </c>
      <c r="G972" s="280" t="n">
        <v>6</v>
      </c>
      <c r="H972" s="206"/>
      <c r="I972" s="206"/>
      <c r="J972" s="206"/>
      <c r="K972" s="206"/>
      <c r="L972" s="206"/>
      <c r="M972" s="206"/>
      <c r="N972" s="206"/>
      <c r="O972" s="206"/>
      <c r="P972" s="206"/>
      <c r="Q972" s="206"/>
      <c r="R972" s="206"/>
      <c r="S972" s="206"/>
      <c r="T972" s="206"/>
      <c r="U972" s="206"/>
      <c r="V972" s="206"/>
      <c r="W972" s="206"/>
      <c r="X972" s="206"/>
      <c r="Y972" s="206"/>
      <c r="Z972" s="206"/>
    </row>
    <row r="973" customFormat="false" ht="15" hidden="false" customHeight="false" outlineLevel="0" collapsed="false">
      <c r="A973" s="202" t="s">
        <v>1043</v>
      </c>
      <c r="B973" s="203" t="s">
        <v>1982</v>
      </c>
      <c r="C973" s="202" t="s">
        <v>1983</v>
      </c>
      <c r="D973" s="203" t="s">
        <v>1202</v>
      </c>
      <c r="E973" s="204" t="n">
        <v>1</v>
      </c>
      <c r="F973" s="208" t="n">
        <v>99.62</v>
      </c>
      <c r="G973" s="208" t="n">
        <v>99.62</v>
      </c>
      <c r="H973" s="206"/>
      <c r="I973" s="206"/>
      <c r="J973" s="206"/>
      <c r="K973" s="206"/>
      <c r="L973" s="206"/>
      <c r="M973" s="206"/>
      <c r="N973" s="206"/>
      <c r="O973" s="206"/>
      <c r="P973" s="206"/>
      <c r="Q973" s="206"/>
      <c r="R973" s="206"/>
      <c r="S973" s="206"/>
      <c r="T973" s="206"/>
      <c r="U973" s="206"/>
      <c r="V973" s="206"/>
      <c r="W973" s="206"/>
      <c r="X973" s="206"/>
      <c r="Y973" s="206"/>
      <c r="Z973" s="206"/>
    </row>
    <row r="974" customFormat="false" ht="15" hidden="false" customHeight="false" outlineLevel="0" collapsed="false">
      <c r="A974" s="193"/>
      <c r="B974" s="194"/>
      <c r="C974" s="193"/>
      <c r="D974" s="193"/>
      <c r="E974" s="195"/>
      <c r="F974" s="193"/>
      <c r="G974" s="193"/>
      <c r="H974" s="206"/>
      <c r="I974" s="206"/>
      <c r="J974" s="206"/>
      <c r="K974" s="206"/>
      <c r="L974" s="206"/>
      <c r="M974" s="206"/>
      <c r="N974" s="206"/>
      <c r="O974" s="206"/>
      <c r="P974" s="206"/>
      <c r="Q974" s="206"/>
      <c r="R974" s="206"/>
      <c r="S974" s="206"/>
      <c r="T974" s="206"/>
      <c r="U974" s="206"/>
      <c r="V974" s="206"/>
      <c r="W974" s="206"/>
      <c r="X974" s="206"/>
      <c r="Y974" s="206"/>
      <c r="Z974" s="206"/>
    </row>
    <row r="975" customFormat="false" ht="15" hidden="false" customHeight="false" outlineLevel="0" collapsed="false">
      <c r="A975" s="183" t="s">
        <v>1984</v>
      </c>
      <c r="B975" s="184" t="s">
        <v>1028</v>
      </c>
      <c r="C975" s="183" t="s">
        <v>1029</v>
      </c>
      <c r="D975" s="184" t="s">
        <v>1030</v>
      </c>
      <c r="E975" s="185" t="s">
        <v>1031</v>
      </c>
      <c r="F975" s="209" t="s">
        <v>1032</v>
      </c>
      <c r="G975" s="209" t="s">
        <v>1033</v>
      </c>
      <c r="H975" s="206"/>
      <c r="I975" s="206"/>
      <c r="J975" s="206"/>
      <c r="K975" s="206"/>
      <c r="L975" s="206"/>
      <c r="M975" s="206"/>
      <c r="N975" s="206"/>
      <c r="O975" s="206"/>
      <c r="P975" s="206"/>
      <c r="Q975" s="206"/>
      <c r="R975" s="206"/>
      <c r="S975" s="206"/>
      <c r="T975" s="206"/>
      <c r="U975" s="206"/>
      <c r="V975" s="206"/>
      <c r="W975" s="206"/>
      <c r="X975" s="206"/>
      <c r="Y975" s="206"/>
      <c r="Z975" s="206"/>
    </row>
    <row r="976" customFormat="false" ht="15" hidden="false" customHeight="false" outlineLevel="0" collapsed="false">
      <c r="A976" s="189" t="s">
        <v>1034</v>
      </c>
      <c r="B976" s="190" t="s">
        <v>1985</v>
      </c>
      <c r="C976" s="189" t="s">
        <v>1986</v>
      </c>
      <c r="D976" s="190" t="s">
        <v>1202</v>
      </c>
      <c r="E976" s="191" t="n">
        <v>1</v>
      </c>
      <c r="F976" s="279" t="n">
        <v>155.39</v>
      </c>
      <c r="G976" s="279" t="n">
        <v>155.39</v>
      </c>
      <c r="H976" s="206"/>
      <c r="I976" s="206"/>
      <c r="J976" s="206"/>
      <c r="K976" s="206"/>
      <c r="L976" s="206"/>
      <c r="M976" s="206"/>
      <c r="N976" s="206"/>
      <c r="O976" s="206"/>
      <c r="P976" s="206"/>
      <c r="Q976" s="206"/>
      <c r="R976" s="206"/>
      <c r="S976" s="206"/>
      <c r="T976" s="206"/>
      <c r="U976" s="206"/>
      <c r="V976" s="206"/>
      <c r="W976" s="206"/>
      <c r="X976" s="206"/>
      <c r="Y976" s="206"/>
      <c r="Z976" s="206"/>
    </row>
    <row r="977" customFormat="false" ht="15" hidden="false" customHeight="false" outlineLevel="0" collapsed="false">
      <c r="A977" s="198" t="s">
        <v>1040</v>
      </c>
      <c r="B977" s="199" t="s">
        <v>1190</v>
      </c>
      <c r="C977" s="198" t="s">
        <v>1191</v>
      </c>
      <c r="D977" s="199" t="s">
        <v>1192</v>
      </c>
      <c r="E977" s="200" t="n">
        <v>0.95</v>
      </c>
      <c r="F977" s="280" t="n">
        <v>15.3</v>
      </c>
      <c r="G977" s="280" t="n">
        <v>14.53</v>
      </c>
      <c r="H977" s="206"/>
      <c r="I977" s="206"/>
      <c r="J977" s="206"/>
      <c r="K977" s="206"/>
      <c r="L977" s="206"/>
      <c r="M977" s="206"/>
      <c r="N977" s="206"/>
      <c r="O977" s="206"/>
      <c r="P977" s="206"/>
      <c r="Q977" s="206"/>
      <c r="R977" s="206"/>
      <c r="S977" s="206"/>
      <c r="T977" s="206"/>
      <c r="U977" s="206"/>
      <c r="V977" s="206"/>
      <c r="W977" s="206"/>
      <c r="X977" s="206"/>
      <c r="Y977" s="206"/>
      <c r="Z977" s="206"/>
    </row>
    <row r="978" customFormat="false" ht="15" hidden="false" customHeight="false" outlineLevel="0" collapsed="false">
      <c r="A978" s="198" t="s">
        <v>1040</v>
      </c>
      <c r="B978" s="199" t="s">
        <v>1193</v>
      </c>
      <c r="C978" s="198" t="s">
        <v>1194</v>
      </c>
      <c r="D978" s="199" t="s">
        <v>1192</v>
      </c>
      <c r="E978" s="200" t="n">
        <v>0.95</v>
      </c>
      <c r="F978" s="280" t="n">
        <v>19.87</v>
      </c>
      <c r="G978" s="280" t="n">
        <v>18.87</v>
      </c>
      <c r="H978" s="206"/>
      <c r="I978" s="206"/>
      <c r="J978" s="206"/>
      <c r="K978" s="206"/>
      <c r="L978" s="206"/>
      <c r="M978" s="206"/>
      <c r="N978" s="206"/>
      <c r="O978" s="206"/>
      <c r="P978" s="206"/>
      <c r="Q978" s="206"/>
      <c r="R978" s="206"/>
      <c r="S978" s="206"/>
      <c r="T978" s="206"/>
      <c r="U978" s="206"/>
      <c r="V978" s="206"/>
      <c r="W978" s="206"/>
      <c r="X978" s="206"/>
      <c r="Y978" s="206"/>
      <c r="Z978" s="206"/>
    </row>
    <row r="979" customFormat="false" ht="15" hidden="false" customHeight="false" outlineLevel="0" collapsed="false">
      <c r="A979" s="202" t="s">
        <v>1043</v>
      </c>
      <c r="B979" s="203" t="s">
        <v>1829</v>
      </c>
      <c r="C979" s="202" t="s">
        <v>1830</v>
      </c>
      <c r="D979" s="203" t="s">
        <v>1199</v>
      </c>
      <c r="E979" s="204" t="n">
        <v>2</v>
      </c>
      <c r="F979" s="208" t="n">
        <v>0.22</v>
      </c>
      <c r="G979" s="208" t="n">
        <v>0.44</v>
      </c>
      <c r="H979" s="206"/>
      <c r="I979" s="206"/>
      <c r="J979" s="206"/>
      <c r="K979" s="206"/>
      <c r="L979" s="206"/>
      <c r="M979" s="206"/>
      <c r="N979" s="206"/>
      <c r="O979" s="206"/>
      <c r="P979" s="206"/>
      <c r="Q979" s="206"/>
      <c r="R979" s="206"/>
      <c r="S979" s="206"/>
      <c r="T979" s="206"/>
      <c r="U979" s="206"/>
      <c r="V979" s="206"/>
      <c r="W979" s="206"/>
      <c r="X979" s="206"/>
      <c r="Y979" s="206"/>
      <c r="Z979" s="206"/>
    </row>
    <row r="980" customFormat="false" ht="15" hidden="false" customHeight="false" outlineLevel="0" collapsed="false">
      <c r="A980" s="202" t="s">
        <v>1043</v>
      </c>
      <c r="B980" s="203" t="s">
        <v>1987</v>
      </c>
      <c r="C980" s="202" t="s">
        <v>1988</v>
      </c>
      <c r="D980" s="203" t="s">
        <v>1199</v>
      </c>
      <c r="E980" s="204" t="n">
        <v>1</v>
      </c>
      <c r="F980" s="208" t="n">
        <v>121.55</v>
      </c>
      <c r="G980" s="208" t="n">
        <v>121.55</v>
      </c>
      <c r="H980" s="206"/>
      <c r="I980" s="206"/>
      <c r="J980" s="206"/>
      <c r="K980" s="206"/>
      <c r="L980" s="206"/>
      <c r="M980" s="206"/>
      <c r="N980" s="206"/>
      <c r="O980" s="206"/>
      <c r="P980" s="206"/>
      <c r="Q980" s="206"/>
      <c r="R980" s="206"/>
      <c r="S980" s="206"/>
      <c r="T980" s="206"/>
      <c r="U980" s="206"/>
      <c r="V980" s="206"/>
      <c r="W980" s="206"/>
      <c r="X980" s="206"/>
      <c r="Y980" s="206"/>
      <c r="Z980" s="206"/>
    </row>
    <row r="981" customFormat="false" ht="15" hidden="false" customHeight="false" outlineLevel="0" collapsed="false">
      <c r="A981" s="193"/>
      <c r="B981" s="194"/>
      <c r="C981" s="193"/>
      <c r="D981" s="193"/>
      <c r="E981" s="195"/>
      <c r="F981" s="193"/>
      <c r="G981" s="193"/>
      <c r="H981" s="206"/>
      <c r="I981" s="206"/>
      <c r="J981" s="206"/>
      <c r="K981" s="206"/>
      <c r="L981" s="206"/>
      <c r="M981" s="206"/>
      <c r="N981" s="206"/>
      <c r="O981" s="206"/>
      <c r="P981" s="206"/>
      <c r="Q981" s="206"/>
      <c r="R981" s="206"/>
      <c r="S981" s="206"/>
      <c r="T981" s="206"/>
      <c r="U981" s="206"/>
      <c r="V981" s="206"/>
      <c r="W981" s="206"/>
      <c r="X981" s="206"/>
      <c r="Y981" s="206"/>
      <c r="Z981" s="206"/>
    </row>
    <row r="982" customFormat="false" ht="15" hidden="false" customHeight="false" outlineLevel="0" collapsed="false">
      <c r="A982" s="183" t="s">
        <v>1989</v>
      </c>
      <c r="B982" s="184" t="s">
        <v>1028</v>
      </c>
      <c r="C982" s="183" t="s">
        <v>1029</v>
      </c>
      <c r="D982" s="184" t="s">
        <v>1030</v>
      </c>
      <c r="E982" s="185" t="s">
        <v>1031</v>
      </c>
      <c r="F982" s="209" t="s">
        <v>1032</v>
      </c>
      <c r="G982" s="209" t="s">
        <v>1033</v>
      </c>
      <c r="H982" s="206"/>
      <c r="I982" s="206"/>
      <c r="J982" s="206"/>
      <c r="K982" s="206"/>
      <c r="L982" s="206"/>
      <c r="M982" s="206"/>
      <c r="N982" s="206"/>
      <c r="O982" s="206"/>
      <c r="P982" s="206"/>
      <c r="Q982" s="206"/>
      <c r="R982" s="206"/>
      <c r="S982" s="206"/>
      <c r="T982" s="206"/>
      <c r="U982" s="206"/>
      <c r="V982" s="206"/>
      <c r="W982" s="206"/>
      <c r="X982" s="206"/>
      <c r="Y982" s="206"/>
      <c r="Z982" s="206"/>
    </row>
    <row r="983" customFormat="false" ht="15" hidden="false" customHeight="false" outlineLevel="0" collapsed="false">
      <c r="A983" s="189" t="s">
        <v>1034</v>
      </c>
      <c r="B983" s="190" t="s">
        <v>1990</v>
      </c>
      <c r="C983" s="189" t="s">
        <v>1991</v>
      </c>
      <c r="D983" s="190" t="s">
        <v>1202</v>
      </c>
      <c r="E983" s="191" t="n">
        <v>1</v>
      </c>
      <c r="F983" s="279" t="n">
        <v>159.74</v>
      </c>
      <c r="G983" s="279" t="n">
        <v>159.74</v>
      </c>
      <c r="H983" s="206"/>
      <c r="I983" s="206"/>
      <c r="J983" s="206"/>
      <c r="K983" s="206"/>
      <c r="L983" s="206"/>
      <c r="M983" s="206"/>
      <c r="N983" s="206"/>
      <c r="O983" s="206"/>
      <c r="P983" s="206"/>
      <c r="Q983" s="206"/>
      <c r="R983" s="206"/>
      <c r="S983" s="206"/>
      <c r="T983" s="206"/>
      <c r="U983" s="206"/>
      <c r="V983" s="206"/>
      <c r="W983" s="206"/>
      <c r="X983" s="206"/>
      <c r="Y983" s="206"/>
      <c r="Z983" s="206"/>
    </row>
    <row r="984" customFormat="false" ht="15" hidden="false" customHeight="false" outlineLevel="0" collapsed="false">
      <c r="A984" s="198" t="s">
        <v>1040</v>
      </c>
      <c r="B984" s="199" t="s">
        <v>1190</v>
      </c>
      <c r="C984" s="198" t="s">
        <v>1191</v>
      </c>
      <c r="D984" s="199" t="s">
        <v>1192</v>
      </c>
      <c r="E984" s="200" t="n">
        <v>0.95</v>
      </c>
      <c r="F984" s="280" t="n">
        <v>15.3</v>
      </c>
      <c r="G984" s="280" t="n">
        <v>14.53</v>
      </c>
      <c r="H984" s="206"/>
      <c r="I984" s="206"/>
      <c r="J984" s="206"/>
      <c r="K984" s="206"/>
      <c r="L984" s="206"/>
      <c r="M984" s="206"/>
      <c r="N984" s="206"/>
      <c r="O984" s="206"/>
      <c r="P984" s="206"/>
      <c r="Q984" s="206"/>
      <c r="R984" s="206"/>
      <c r="S984" s="206"/>
      <c r="T984" s="206"/>
      <c r="U984" s="206"/>
      <c r="V984" s="206"/>
      <c r="W984" s="206"/>
      <c r="X984" s="206"/>
      <c r="Y984" s="206"/>
      <c r="Z984" s="206"/>
    </row>
    <row r="985" customFormat="false" ht="15" hidden="false" customHeight="false" outlineLevel="0" collapsed="false">
      <c r="A985" s="198" t="s">
        <v>1040</v>
      </c>
      <c r="B985" s="199" t="s">
        <v>1193</v>
      </c>
      <c r="C985" s="198" t="s">
        <v>1194</v>
      </c>
      <c r="D985" s="199" t="s">
        <v>1192</v>
      </c>
      <c r="E985" s="200" t="n">
        <v>0.95</v>
      </c>
      <c r="F985" s="280" t="n">
        <v>19.87</v>
      </c>
      <c r="G985" s="280" t="n">
        <v>18.87</v>
      </c>
      <c r="H985" s="206"/>
      <c r="I985" s="206"/>
      <c r="J985" s="206"/>
      <c r="K985" s="206"/>
      <c r="L985" s="206"/>
      <c r="M985" s="206"/>
      <c r="N985" s="206"/>
      <c r="O985" s="206"/>
      <c r="P985" s="206"/>
      <c r="Q985" s="206"/>
      <c r="R985" s="206"/>
      <c r="S985" s="206"/>
      <c r="T985" s="206"/>
      <c r="U985" s="206"/>
      <c r="V985" s="206"/>
      <c r="W985" s="206"/>
      <c r="X985" s="206"/>
      <c r="Y985" s="206"/>
      <c r="Z985" s="206"/>
    </row>
    <row r="986" customFormat="false" ht="15" hidden="false" customHeight="false" outlineLevel="0" collapsed="false">
      <c r="A986" s="202" t="s">
        <v>1043</v>
      </c>
      <c r="B986" s="203" t="s">
        <v>1829</v>
      </c>
      <c r="C986" s="202" t="s">
        <v>1830</v>
      </c>
      <c r="D986" s="203" t="s">
        <v>1199</v>
      </c>
      <c r="E986" s="204" t="n">
        <v>2</v>
      </c>
      <c r="F986" s="208" t="n">
        <v>0.22</v>
      </c>
      <c r="G986" s="208" t="n">
        <v>0.44</v>
      </c>
      <c r="H986" s="206"/>
      <c r="I986" s="206"/>
      <c r="J986" s="206"/>
      <c r="K986" s="206"/>
      <c r="L986" s="206"/>
      <c r="M986" s="206"/>
      <c r="N986" s="206"/>
      <c r="O986" s="206"/>
      <c r="P986" s="206"/>
      <c r="Q986" s="206"/>
      <c r="R986" s="206"/>
      <c r="S986" s="206"/>
      <c r="T986" s="206"/>
      <c r="U986" s="206"/>
      <c r="V986" s="206"/>
      <c r="W986" s="206"/>
      <c r="X986" s="206"/>
      <c r="Y986" s="206"/>
      <c r="Z986" s="206"/>
    </row>
    <row r="987" customFormat="false" ht="15" hidden="false" customHeight="false" outlineLevel="0" collapsed="false">
      <c r="A987" s="202" t="s">
        <v>1043</v>
      </c>
      <c r="B987" s="203" t="s">
        <v>1992</v>
      </c>
      <c r="C987" s="202" t="s">
        <v>1993</v>
      </c>
      <c r="D987" s="203" t="s">
        <v>1199</v>
      </c>
      <c r="E987" s="204" t="n">
        <v>1</v>
      </c>
      <c r="F987" s="208" t="n">
        <v>125.9</v>
      </c>
      <c r="G987" s="208" t="n">
        <v>125.9</v>
      </c>
      <c r="H987" s="206"/>
      <c r="I987" s="206"/>
      <c r="J987" s="206"/>
      <c r="K987" s="206"/>
      <c r="L987" s="206"/>
      <c r="M987" s="206"/>
      <c r="N987" s="206"/>
      <c r="O987" s="206"/>
      <c r="P987" s="206"/>
      <c r="Q987" s="206"/>
      <c r="R987" s="206"/>
      <c r="S987" s="206"/>
      <c r="T987" s="206"/>
      <c r="U987" s="206"/>
      <c r="V987" s="206"/>
      <c r="W987" s="206"/>
      <c r="X987" s="206"/>
      <c r="Y987" s="206"/>
      <c r="Z987" s="206"/>
    </row>
    <row r="988" customFormat="false" ht="15" hidden="false" customHeight="false" outlineLevel="0" collapsed="false">
      <c r="A988" s="193"/>
      <c r="B988" s="194"/>
      <c r="C988" s="193"/>
      <c r="D988" s="193"/>
      <c r="E988" s="195"/>
      <c r="F988" s="193"/>
      <c r="G988" s="193"/>
      <c r="H988" s="206"/>
      <c r="I988" s="206"/>
      <c r="J988" s="206"/>
      <c r="K988" s="206"/>
      <c r="L988" s="206"/>
      <c r="M988" s="206"/>
      <c r="N988" s="206"/>
      <c r="O988" s="206"/>
      <c r="P988" s="206"/>
      <c r="Q988" s="206"/>
      <c r="R988" s="206"/>
      <c r="S988" s="206"/>
      <c r="T988" s="206"/>
      <c r="U988" s="206"/>
      <c r="V988" s="206"/>
      <c r="W988" s="206"/>
      <c r="X988" s="206"/>
      <c r="Y988" s="206"/>
      <c r="Z988" s="206"/>
    </row>
    <row r="989" customFormat="false" ht="15" hidden="false" customHeight="false" outlineLevel="0" collapsed="false">
      <c r="A989" s="183" t="s">
        <v>1994</v>
      </c>
      <c r="B989" s="184" t="s">
        <v>1028</v>
      </c>
      <c r="C989" s="183" t="s">
        <v>1029</v>
      </c>
      <c r="D989" s="184" t="s">
        <v>1030</v>
      </c>
      <c r="E989" s="185" t="s">
        <v>1031</v>
      </c>
      <c r="F989" s="209" t="s">
        <v>1032</v>
      </c>
      <c r="G989" s="209" t="s">
        <v>1033</v>
      </c>
      <c r="H989" s="206"/>
      <c r="I989" s="206"/>
      <c r="J989" s="206"/>
      <c r="K989" s="206"/>
      <c r="L989" s="206"/>
      <c r="M989" s="206"/>
      <c r="N989" s="206"/>
      <c r="O989" s="206"/>
      <c r="P989" s="206"/>
      <c r="Q989" s="206"/>
      <c r="R989" s="206"/>
      <c r="S989" s="206"/>
      <c r="T989" s="206"/>
      <c r="U989" s="206"/>
      <c r="V989" s="206"/>
      <c r="W989" s="206"/>
      <c r="X989" s="206"/>
      <c r="Y989" s="206"/>
      <c r="Z989" s="206"/>
    </row>
    <row r="990" customFormat="false" ht="15" hidden="false" customHeight="false" outlineLevel="0" collapsed="false">
      <c r="A990" s="189" t="s">
        <v>1034</v>
      </c>
      <c r="B990" s="190" t="s">
        <v>1995</v>
      </c>
      <c r="C990" s="189" t="s">
        <v>1996</v>
      </c>
      <c r="D990" s="190" t="s">
        <v>39</v>
      </c>
      <c r="E990" s="191" t="n">
        <v>1</v>
      </c>
      <c r="F990" s="279" t="n">
        <v>194.31</v>
      </c>
      <c r="G990" s="279" t="n">
        <v>194.31</v>
      </c>
      <c r="H990" s="206"/>
      <c r="I990" s="206"/>
      <c r="J990" s="206"/>
      <c r="K990" s="206"/>
      <c r="L990" s="206"/>
      <c r="M990" s="206"/>
      <c r="N990" s="206"/>
      <c r="O990" s="206"/>
      <c r="P990" s="206"/>
      <c r="Q990" s="206"/>
      <c r="R990" s="206"/>
      <c r="S990" s="206"/>
      <c r="T990" s="206"/>
      <c r="U990" s="206"/>
      <c r="V990" s="206"/>
      <c r="W990" s="206"/>
      <c r="X990" s="206"/>
      <c r="Y990" s="206"/>
      <c r="Z990" s="206"/>
    </row>
    <row r="991" customFormat="false" ht="15" hidden="false" customHeight="false" outlineLevel="0" collapsed="false">
      <c r="A991" s="198" t="s">
        <v>1040</v>
      </c>
      <c r="B991" s="199" t="s">
        <v>1272</v>
      </c>
      <c r="C991" s="198" t="s">
        <v>1273</v>
      </c>
      <c r="D991" s="199" t="s">
        <v>25</v>
      </c>
      <c r="E991" s="200" t="n">
        <v>1</v>
      </c>
      <c r="F991" s="280" t="n">
        <v>20.61</v>
      </c>
      <c r="G991" s="280" t="n">
        <v>20.61</v>
      </c>
      <c r="H991" s="206"/>
      <c r="I991" s="206"/>
      <c r="J991" s="206"/>
      <c r="K991" s="206"/>
      <c r="L991" s="206"/>
      <c r="M991" s="206"/>
      <c r="N991" s="206"/>
      <c r="O991" s="206"/>
      <c r="P991" s="206"/>
      <c r="Q991" s="206"/>
      <c r="R991" s="206"/>
      <c r="S991" s="206"/>
      <c r="T991" s="206"/>
      <c r="U991" s="206"/>
      <c r="V991" s="206"/>
      <c r="W991" s="206"/>
      <c r="X991" s="206"/>
      <c r="Y991" s="206"/>
      <c r="Z991" s="206"/>
    </row>
    <row r="992" customFormat="false" ht="15" hidden="false" customHeight="false" outlineLevel="0" collapsed="false">
      <c r="A992" s="198" t="s">
        <v>1040</v>
      </c>
      <c r="B992" s="199" t="s">
        <v>1274</v>
      </c>
      <c r="C992" s="198" t="s">
        <v>1249</v>
      </c>
      <c r="D992" s="199" t="s">
        <v>25</v>
      </c>
      <c r="E992" s="200" t="n">
        <v>1</v>
      </c>
      <c r="F992" s="280" t="n">
        <v>15.05</v>
      </c>
      <c r="G992" s="280" t="n">
        <v>15.05</v>
      </c>
      <c r="H992" s="206"/>
      <c r="I992" s="206"/>
      <c r="J992" s="206"/>
      <c r="K992" s="206"/>
      <c r="L992" s="206"/>
      <c r="M992" s="206"/>
      <c r="N992" s="206"/>
      <c r="O992" s="206"/>
      <c r="P992" s="206"/>
      <c r="Q992" s="206"/>
      <c r="R992" s="206"/>
      <c r="S992" s="206"/>
      <c r="T992" s="206"/>
      <c r="U992" s="206"/>
      <c r="V992" s="206"/>
      <c r="W992" s="206"/>
      <c r="X992" s="206"/>
      <c r="Y992" s="206"/>
      <c r="Z992" s="206"/>
    </row>
    <row r="993" customFormat="false" ht="15" hidden="false" customHeight="false" outlineLevel="0" collapsed="false">
      <c r="A993" s="202" t="s">
        <v>1043</v>
      </c>
      <c r="B993" s="203" t="s">
        <v>1997</v>
      </c>
      <c r="C993" s="202" t="s">
        <v>1998</v>
      </c>
      <c r="D993" s="203" t="s">
        <v>7</v>
      </c>
      <c r="E993" s="204" t="n">
        <v>1</v>
      </c>
      <c r="F993" s="208" t="n">
        <v>158.65</v>
      </c>
      <c r="G993" s="208" t="n">
        <v>158.65</v>
      </c>
      <c r="H993" s="206"/>
      <c r="I993" s="206"/>
      <c r="J993" s="206"/>
      <c r="K993" s="206"/>
      <c r="L993" s="206"/>
      <c r="M993" s="206"/>
      <c r="N993" s="206"/>
      <c r="O993" s="206"/>
      <c r="P993" s="206"/>
      <c r="Q993" s="206"/>
      <c r="R993" s="206"/>
      <c r="S993" s="206"/>
      <c r="T993" s="206"/>
      <c r="U993" s="206"/>
      <c r="V993" s="206"/>
      <c r="W993" s="206"/>
      <c r="X993" s="206"/>
      <c r="Y993" s="206"/>
      <c r="Z993" s="206"/>
    </row>
    <row r="994" customFormat="false" ht="15" hidden="false" customHeight="false" outlineLevel="0" collapsed="false">
      <c r="A994" s="193"/>
      <c r="B994" s="194"/>
      <c r="C994" s="193"/>
      <c r="D994" s="193"/>
      <c r="E994" s="195"/>
      <c r="F994" s="193"/>
      <c r="G994" s="193"/>
      <c r="H994" s="206"/>
      <c r="I994" s="206"/>
      <c r="J994" s="206"/>
      <c r="K994" s="206"/>
      <c r="L994" s="206"/>
      <c r="M994" s="206"/>
      <c r="N994" s="206"/>
      <c r="O994" s="206"/>
      <c r="P994" s="206"/>
      <c r="Q994" s="206"/>
      <c r="R994" s="206"/>
      <c r="S994" s="206"/>
      <c r="T994" s="206"/>
      <c r="U994" s="206"/>
      <c r="V994" s="206"/>
      <c r="W994" s="206"/>
      <c r="X994" s="206"/>
      <c r="Y994" s="206"/>
      <c r="Z994" s="206"/>
    </row>
    <row r="995" customFormat="false" ht="15" hidden="false" customHeight="false" outlineLevel="0" collapsed="false">
      <c r="A995" s="183" t="s">
        <v>1999</v>
      </c>
      <c r="B995" s="184" t="s">
        <v>1028</v>
      </c>
      <c r="C995" s="183" t="s">
        <v>1029</v>
      </c>
      <c r="D995" s="184" t="s">
        <v>1030</v>
      </c>
      <c r="E995" s="185" t="s">
        <v>1031</v>
      </c>
      <c r="F995" s="209" t="s">
        <v>1032</v>
      </c>
      <c r="G995" s="209" t="s">
        <v>1033</v>
      </c>
      <c r="H995" s="206"/>
      <c r="I995" s="206"/>
      <c r="J995" s="206"/>
      <c r="K995" s="206"/>
      <c r="L995" s="206"/>
      <c r="M995" s="206"/>
      <c r="N995" s="206"/>
      <c r="O995" s="206"/>
      <c r="P995" s="206"/>
      <c r="Q995" s="206"/>
      <c r="R995" s="206"/>
      <c r="S995" s="206"/>
      <c r="T995" s="206"/>
      <c r="U995" s="206"/>
      <c r="V995" s="206"/>
      <c r="W995" s="206"/>
      <c r="X995" s="206"/>
      <c r="Y995" s="206"/>
      <c r="Z995" s="206"/>
    </row>
    <row r="996" customFormat="false" ht="15" hidden="false" customHeight="false" outlineLevel="0" collapsed="false">
      <c r="A996" s="189" t="s">
        <v>1034</v>
      </c>
      <c r="B996" s="190" t="s">
        <v>2000</v>
      </c>
      <c r="C996" s="189" t="s">
        <v>2001</v>
      </c>
      <c r="D996" s="190" t="s">
        <v>7</v>
      </c>
      <c r="E996" s="191" t="n">
        <v>1</v>
      </c>
      <c r="F996" s="279" t="n">
        <v>29.8</v>
      </c>
      <c r="G996" s="279" t="n">
        <v>29.8</v>
      </c>
      <c r="H996" s="206"/>
      <c r="I996" s="206"/>
      <c r="J996" s="206"/>
      <c r="K996" s="206"/>
      <c r="L996" s="206"/>
      <c r="M996" s="206"/>
      <c r="N996" s="206"/>
      <c r="O996" s="206"/>
      <c r="P996" s="206"/>
      <c r="Q996" s="206"/>
      <c r="R996" s="206"/>
      <c r="S996" s="206"/>
      <c r="T996" s="206"/>
      <c r="U996" s="206"/>
      <c r="V996" s="206"/>
      <c r="W996" s="206"/>
      <c r="X996" s="206"/>
      <c r="Y996" s="206"/>
      <c r="Z996" s="206"/>
    </row>
    <row r="997" customFormat="false" ht="15" hidden="false" customHeight="false" outlineLevel="0" collapsed="false">
      <c r="A997" s="198" t="s">
        <v>1040</v>
      </c>
      <c r="B997" s="199" t="s">
        <v>2002</v>
      </c>
      <c r="C997" s="198" t="s">
        <v>2003</v>
      </c>
      <c r="D997" s="199" t="s">
        <v>25</v>
      </c>
      <c r="E997" s="200" t="n">
        <v>0.0748</v>
      </c>
      <c r="F997" s="280" t="n">
        <v>16.08</v>
      </c>
      <c r="G997" s="280" t="n">
        <v>1.2</v>
      </c>
      <c r="H997" s="206"/>
      <c r="I997" s="206"/>
      <c r="J997" s="206"/>
      <c r="K997" s="206"/>
      <c r="L997" s="206"/>
      <c r="M997" s="206"/>
      <c r="N997" s="206"/>
      <c r="O997" s="206"/>
      <c r="P997" s="206"/>
      <c r="Q997" s="206"/>
      <c r="R997" s="206"/>
      <c r="S997" s="206"/>
      <c r="T997" s="206"/>
      <c r="U997" s="206"/>
      <c r="V997" s="206"/>
      <c r="W997" s="206"/>
      <c r="X997" s="206"/>
      <c r="Y997" s="206"/>
      <c r="Z997" s="206"/>
    </row>
    <row r="998" customFormat="false" ht="15" hidden="false" customHeight="false" outlineLevel="0" collapsed="false">
      <c r="A998" s="198" t="s">
        <v>1040</v>
      </c>
      <c r="B998" s="199" t="s">
        <v>1971</v>
      </c>
      <c r="C998" s="198" t="s">
        <v>1206</v>
      </c>
      <c r="D998" s="199" t="s">
        <v>25</v>
      </c>
      <c r="E998" s="200" t="n">
        <v>0.1795</v>
      </c>
      <c r="F998" s="280" t="n">
        <v>20.83</v>
      </c>
      <c r="G998" s="280" t="n">
        <v>3.73</v>
      </c>
      <c r="H998" s="206"/>
      <c r="I998" s="206"/>
      <c r="J998" s="206"/>
      <c r="K998" s="206"/>
      <c r="L998" s="206"/>
      <c r="M998" s="206"/>
      <c r="N998" s="206"/>
      <c r="O998" s="206"/>
      <c r="P998" s="206"/>
      <c r="Q998" s="206"/>
      <c r="R998" s="206"/>
      <c r="S998" s="206"/>
      <c r="T998" s="206"/>
      <c r="U998" s="206"/>
      <c r="V998" s="206"/>
      <c r="W998" s="206"/>
      <c r="X998" s="206"/>
      <c r="Y998" s="206"/>
      <c r="Z998" s="206"/>
    </row>
    <row r="999" customFormat="false" ht="15" hidden="false" customHeight="false" outlineLevel="0" collapsed="false">
      <c r="A999" s="202" t="s">
        <v>1043</v>
      </c>
      <c r="B999" s="203" t="s">
        <v>2004</v>
      </c>
      <c r="C999" s="202" t="s">
        <v>2005</v>
      </c>
      <c r="D999" s="203" t="s">
        <v>7</v>
      </c>
      <c r="E999" s="204" t="n">
        <v>1</v>
      </c>
      <c r="F999" s="208" t="n">
        <v>24.87</v>
      </c>
      <c r="G999" s="208" t="n">
        <v>24.87</v>
      </c>
      <c r="H999" s="206"/>
      <c r="I999" s="206"/>
      <c r="J999" s="206"/>
      <c r="K999" s="206"/>
      <c r="L999" s="206"/>
      <c r="M999" s="206"/>
      <c r="N999" s="206"/>
      <c r="O999" s="206"/>
      <c r="P999" s="206"/>
      <c r="Q999" s="206"/>
      <c r="R999" s="206"/>
      <c r="S999" s="206"/>
      <c r="T999" s="206"/>
      <c r="U999" s="206"/>
      <c r="V999" s="206"/>
      <c r="W999" s="206"/>
      <c r="X999" s="206"/>
      <c r="Y999" s="206"/>
      <c r="Z999" s="206"/>
    </row>
    <row r="1000" customFormat="false" ht="15" hidden="false" customHeight="false" outlineLevel="0" collapsed="false">
      <c r="A1000" s="193"/>
      <c r="B1000" s="194"/>
      <c r="C1000" s="193"/>
      <c r="D1000" s="193"/>
      <c r="E1000" s="195"/>
      <c r="F1000" s="193"/>
      <c r="G1000" s="193"/>
      <c r="H1000" s="206"/>
      <c r="I1000" s="206"/>
      <c r="J1000" s="206"/>
      <c r="K1000" s="206"/>
      <c r="L1000" s="206"/>
      <c r="M1000" s="206"/>
      <c r="N1000" s="206"/>
      <c r="O1000" s="206"/>
      <c r="P1000" s="206"/>
      <c r="Q1000" s="206"/>
      <c r="R1000" s="206"/>
      <c r="S1000" s="206"/>
      <c r="T1000" s="206"/>
      <c r="U1000" s="206"/>
      <c r="V1000" s="206"/>
      <c r="W1000" s="206"/>
      <c r="X1000" s="206"/>
      <c r="Y1000" s="206"/>
      <c r="Z1000" s="206"/>
    </row>
    <row r="1001" customFormat="false" ht="15" hidden="false" customHeight="false" outlineLevel="0" collapsed="false">
      <c r="A1001" s="183" t="s">
        <v>2006</v>
      </c>
      <c r="B1001" s="184" t="s">
        <v>1028</v>
      </c>
      <c r="C1001" s="183" t="s">
        <v>1029</v>
      </c>
      <c r="D1001" s="184" t="s">
        <v>1030</v>
      </c>
      <c r="E1001" s="185" t="s">
        <v>1031</v>
      </c>
      <c r="F1001" s="209" t="s">
        <v>1032</v>
      </c>
      <c r="G1001" s="209" t="s">
        <v>1033</v>
      </c>
      <c r="H1001" s="206"/>
      <c r="I1001" s="206"/>
      <c r="J1001" s="206"/>
      <c r="K1001" s="206"/>
      <c r="L1001" s="206"/>
      <c r="M1001" s="206"/>
      <c r="N1001" s="206"/>
      <c r="O1001" s="206"/>
      <c r="P1001" s="206"/>
      <c r="Q1001" s="206"/>
      <c r="R1001" s="206"/>
      <c r="S1001" s="206"/>
      <c r="T1001" s="206"/>
      <c r="U1001" s="206"/>
      <c r="V1001" s="206"/>
      <c r="W1001" s="206"/>
      <c r="X1001" s="206"/>
      <c r="Y1001" s="206"/>
      <c r="Z1001" s="206"/>
    </row>
    <row r="1002" customFormat="false" ht="15" hidden="false" customHeight="false" outlineLevel="0" collapsed="false">
      <c r="A1002" s="189" t="s">
        <v>1034</v>
      </c>
      <c r="B1002" s="190" t="s">
        <v>2007</v>
      </c>
      <c r="C1002" s="189" t="s">
        <v>2008</v>
      </c>
      <c r="D1002" s="190" t="s">
        <v>1202</v>
      </c>
      <c r="E1002" s="191" t="n">
        <v>1</v>
      </c>
      <c r="F1002" s="279" t="n">
        <v>19.7</v>
      </c>
      <c r="G1002" s="279" t="n">
        <v>19.7</v>
      </c>
      <c r="H1002" s="206"/>
      <c r="I1002" s="206"/>
      <c r="J1002" s="206"/>
      <c r="K1002" s="206"/>
      <c r="L1002" s="206"/>
      <c r="M1002" s="206"/>
      <c r="N1002" s="206"/>
      <c r="O1002" s="206"/>
      <c r="P1002" s="206"/>
      <c r="Q1002" s="206"/>
      <c r="R1002" s="206"/>
      <c r="S1002" s="206"/>
      <c r="T1002" s="206"/>
      <c r="U1002" s="206"/>
      <c r="V1002" s="206"/>
      <c r="W1002" s="206"/>
      <c r="X1002" s="206"/>
      <c r="Y1002" s="206"/>
      <c r="Z1002" s="206"/>
    </row>
    <row r="1003" customFormat="false" ht="15" hidden="false" customHeight="false" outlineLevel="0" collapsed="false">
      <c r="A1003" s="198" t="s">
        <v>1040</v>
      </c>
      <c r="B1003" s="199" t="s">
        <v>1279</v>
      </c>
      <c r="C1003" s="198" t="s">
        <v>1273</v>
      </c>
      <c r="D1003" s="199" t="s">
        <v>1192</v>
      </c>
      <c r="E1003" s="200" t="n">
        <v>0.5</v>
      </c>
      <c r="F1003" s="280" t="n">
        <v>20.48</v>
      </c>
      <c r="G1003" s="280" t="n">
        <v>10.24</v>
      </c>
      <c r="H1003" s="206"/>
      <c r="I1003" s="206"/>
      <c r="J1003" s="206"/>
      <c r="K1003" s="206"/>
      <c r="L1003" s="206"/>
      <c r="M1003" s="206"/>
      <c r="N1003" s="206"/>
      <c r="O1003" s="206"/>
      <c r="P1003" s="206"/>
      <c r="Q1003" s="206"/>
      <c r="R1003" s="206"/>
      <c r="S1003" s="206"/>
      <c r="T1003" s="206"/>
      <c r="U1003" s="206"/>
      <c r="V1003" s="206"/>
      <c r="W1003" s="206"/>
      <c r="X1003" s="206"/>
      <c r="Y1003" s="206"/>
      <c r="Z1003" s="206"/>
    </row>
    <row r="1004" customFormat="false" ht="15" hidden="false" customHeight="false" outlineLevel="0" collapsed="false">
      <c r="A1004" s="202" t="s">
        <v>1043</v>
      </c>
      <c r="B1004" s="203" t="s">
        <v>2009</v>
      </c>
      <c r="C1004" s="202" t="s">
        <v>2010</v>
      </c>
      <c r="D1004" s="203" t="s">
        <v>1199</v>
      </c>
      <c r="E1004" s="204" t="n">
        <v>1</v>
      </c>
      <c r="F1004" s="208" t="n">
        <v>9.46</v>
      </c>
      <c r="G1004" s="208" t="n">
        <v>9.46</v>
      </c>
      <c r="H1004" s="206"/>
      <c r="I1004" s="206"/>
      <c r="J1004" s="206"/>
      <c r="K1004" s="206"/>
      <c r="L1004" s="206"/>
      <c r="M1004" s="206"/>
      <c r="N1004" s="206"/>
      <c r="O1004" s="206"/>
      <c r="P1004" s="206"/>
      <c r="Q1004" s="206"/>
      <c r="R1004" s="206"/>
      <c r="S1004" s="206"/>
      <c r="T1004" s="206"/>
      <c r="U1004" s="206"/>
      <c r="V1004" s="206"/>
      <c r="W1004" s="206"/>
      <c r="X1004" s="206"/>
      <c r="Y1004" s="206"/>
      <c r="Z1004" s="206"/>
    </row>
    <row r="1005" customFormat="false" ht="15" hidden="false" customHeight="false" outlineLevel="0" collapsed="false">
      <c r="A1005" s="193"/>
      <c r="B1005" s="194"/>
      <c r="C1005" s="193"/>
      <c r="D1005" s="193"/>
      <c r="E1005" s="195"/>
      <c r="F1005" s="193"/>
      <c r="G1005" s="193"/>
      <c r="H1005" s="206"/>
      <c r="I1005" s="206"/>
      <c r="J1005" s="206"/>
      <c r="K1005" s="206"/>
      <c r="L1005" s="206"/>
      <c r="M1005" s="206"/>
      <c r="N1005" s="206"/>
      <c r="O1005" s="206"/>
      <c r="P1005" s="206"/>
      <c r="Q1005" s="206"/>
      <c r="R1005" s="206"/>
      <c r="S1005" s="206"/>
      <c r="T1005" s="206"/>
      <c r="U1005" s="206"/>
      <c r="V1005" s="206"/>
      <c r="W1005" s="206"/>
      <c r="X1005" s="206"/>
      <c r="Y1005" s="206"/>
      <c r="Z1005" s="206"/>
    </row>
    <row r="1006" customFormat="false" ht="15" hidden="false" customHeight="false" outlineLevel="0" collapsed="false">
      <c r="A1006" s="183" t="s">
        <v>2011</v>
      </c>
      <c r="B1006" s="184" t="s">
        <v>1028</v>
      </c>
      <c r="C1006" s="183" t="s">
        <v>1029</v>
      </c>
      <c r="D1006" s="184" t="s">
        <v>1030</v>
      </c>
      <c r="E1006" s="185" t="s">
        <v>1031</v>
      </c>
      <c r="F1006" s="209" t="s">
        <v>1032</v>
      </c>
      <c r="G1006" s="209" t="s">
        <v>1033</v>
      </c>
      <c r="H1006" s="206"/>
      <c r="I1006" s="206"/>
      <c r="J1006" s="206"/>
      <c r="K1006" s="206"/>
      <c r="L1006" s="206"/>
      <c r="M1006" s="206"/>
      <c r="N1006" s="206"/>
      <c r="O1006" s="206"/>
      <c r="P1006" s="206"/>
      <c r="Q1006" s="206"/>
      <c r="R1006" s="206"/>
      <c r="S1006" s="206"/>
      <c r="T1006" s="206"/>
      <c r="U1006" s="206"/>
      <c r="V1006" s="206"/>
      <c r="W1006" s="206"/>
      <c r="X1006" s="206"/>
      <c r="Y1006" s="206"/>
      <c r="Z1006" s="206"/>
    </row>
    <row r="1007" customFormat="false" ht="15" hidden="false" customHeight="false" outlineLevel="0" collapsed="false">
      <c r="A1007" s="189" t="s">
        <v>1034</v>
      </c>
      <c r="B1007" s="190" t="s">
        <v>2012</v>
      </c>
      <c r="C1007" s="189" t="s">
        <v>395</v>
      </c>
      <c r="D1007" s="190" t="s">
        <v>1202</v>
      </c>
      <c r="E1007" s="191" t="n">
        <v>1</v>
      </c>
      <c r="F1007" s="279" t="n">
        <v>638.56</v>
      </c>
      <c r="G1007" s="279" t="n">
        <v>638.56</v>
      </c>
      <c r="H1007" s="206"/>
      <c r="I1007" s="206"/>
      <c r="J1007" s="206"/>
      <c r="K1007" s="206"/>
      <c r="L1007" s="206"/>
      <c r="M1007" s="206"/>
      <c r="N1007" s="206"/>
      <c r="O1007" s="206"/>
      <c r="P1007" s="206"/>
      <c r="Q1007" s="206"/>
      <c r="R1007" s="206"/>
      <c r="S1007" s="206"/>
      <c r="T1007" s="206"/>
      <c r="U1007" s="206"/>
      <c r="V1007" s="206"/>
      <c r="W1007" s="206"/>
      <c r="X1007" s="206"/>
      <c r="Y1007" s="206"/>
      <c r="Z1007" s="206"/>
    </row>
    <row r="1008" customFormat="false" ht="15" hidden="false" customHeight="false" outlineLevel="0" collapsed="false">
      <c r="A1008" s="198" t="s">
        <v>1040</v>
      </c>
      <c r="B1008" s="199" t="s">
        <v>1190</v>
      </c>
      <c r="C1008" s="198" t="s">
        <v>1191</v>
      </c>
      <c r="D1008" s="199" t="s">
        <v>1192</v>
      </c>
      <c r="E1008" s="200" t="n">
        <v>1.15</v>
      </c>
      <c r="F1008" s="280" t="n">
        <v>15.3</v>
      </c>
      <c r="G1008" s="280" t="n">
        <v>17.59</v>
      </c>
      <c r="H1008" s="206"/>
      <c r="I1008" s="206"/>
      <c r="J1008" s="206"/>
      <c r="K1008" s="206"/>
      <c r="L1008" s="206"/>
      <c r="M1008" s="206"/>
      <c r="N1008" s="206"/>
      <c r="O1008" s="206"/>
      <c r="P1008" s="206"/>
      <c r="Q1008" s="206"/>
      <c r="R1008" s="206"/>
      <c r="S1008" s="206"/>
      <c r="T1008" s="206"/>
      <c r="U1008" s="206"/>
      <c r="V1008" s="206"/>
      <c r="W1008" s="206"/>
      <c r="X1008" s="206"/>
      <c r="Y1008" s="206"/>
      <c r="Z1008" s="206"/>
    </row>
    <row r="1009" customFormat="false" ht="15" hidden="false" customHeight="false" outlineLevel="0" collapsed="false">
      <c r="A1009" s="198" t="s">
        <v>1040</v>
      </c>
      <c r="B1009" s="199" t="s">
        <v>1193</v>
      </c>
      <c r="C1009" s="198" t="s">
        <v>1194</v>
      </c>
      <c r="D1009" s="199" t="s">
        <v>1192</v>
      </c>
      <c r="E1009" s="200" t="n">
        <v>1.15</v>
      </c>
      <c r="F1009" s="280" t="n">
        <v>19.87</v>
      </c>
      <c r="G1009" s="280" t="n">
        <v>22.85</v>
      </c>
      <c r="H1009" s="206"/>
      <c r="I1009" s="206"/>
      <c r="J1009" s="206"/>
      <c r="K1009" s="206"/>
      <c r="L1009" s="206"/>
      <c r="M1009" s="206"/>
      <c r="N1009" s="206"/>
      <c r="O1009" s="206"/>
      <c r="P1009" s="206"/>
      <c r="Q1009" s="206"/>
      <c r="R1009" s="206"/>
      <c r="S1009" s="206"/>
      <c r="T1009" s="206"/>
      <c r="U1009" s="206"/>
      <c r="V1009" s="206"/>
      <c r="W1009" s="206"/>
      <c r="X1009" s="206"/>
      <c r="Y1009" s="206"/>
      <c r="Z1009" s="206"/>
    </row>
    <row r="1010" customFormat="false" ht="15" hidden="false" customHeight="false" outlineLevel="0" collapsed="false">
      <c r="A1010" s="198" t="s">
        <v>1040</v>
      </c>
      <c r="B1010" s="199" t="s">
        <v>1279</v>
      </c>
      <c r="C1010" s="198" t="s">
        <v>1273</v>
      </c>
      <c r="D1010" s="199" t="s">
        <v>1192</v>
      </c>
      <c r="E1010" s="200" t="n">
        <v>3</v>
      </c>
      <c r="F1010" s="280" t="n">
        <v>20.48</v>
      </c>
      <c r="G1010" s="280" t="n">
        <v>61.44</v>
      </c>
      <c r="H1010" s="206"/>
      <c r="I1010" s="206"/>
      <c r="J1010" s="206"/>
      <c r="K1010" s="206"/>
      <c r="L1010" s="206"/>
      <c r="M1010" s="206"/>
      <c r="N1010" s="206"/>
      <c r="O1010" s="206"/>
      <c r="P1010" s="206"/>
      <c r="Q1010" s="206"/>
      <c r="R1010" s="206"/>
      <c r="S1010" s="206"/>
      <c r="T1010" s="206"/>
      <c r="U1010" s="206"/>
      <c r="V1010" s="206"/>
      <c r="W1010" s="206"/>
      <c r="X1010" s="206"/>
      <c r="Y1010" s="206"/>
      <c r="Z1010" s="206"/>
    </row>
    <row r="1011" customFormat="false" ht="15" hidden="false" customHeight="false" outlineLevel="0" collapsed="false">
      <c r="A1011" s="198" t="s">
        <v>1040</v>
      </c>
      <c r="B1011" s="199" t="s">
        <v>1248</v>
      </c>
      <c r="C1011" s="198" t="s">
        <v>1249</v>
      </c>
      <c r="D1011" s="199" t="s">
        <v>1192</v>
      </c>
      <c r="E1011" s="200" t="n">
        <v>5.2</v>
      </c>
      <c r="F1011" s="280" t="n">
        <v>14.92</v>
      </c>
      <c r="G1011" s="280" t="n">
        <v>77.58</v>
      </c>
      <c r="H1011" s="206"/>
      <c r="I1011" s="206"/>
      <c r="J1011" s="206"/>
      <c r="K1011" s="206"/>
      <c r="L1011" s="206"/>
      <c r="M1011" s="206"/>
      <c r="N1011" s="206"/>
      <c r="O1011" s="206"/>
      <c r="P1011" s="206"/>
      <c r="Q1011" s="206"/>
      <c r="R1011" s="206"/>
      <c r="S1011" s="206"/>
      <c r="T1011" s="206"/>
      <c r="U1011" s="206"/>
      <c r="V1011" s="206"/>
      <c r="W1011" s="206"/>
      <c r="X1011" s="206"/>
      <c r="Y1011" s="206"/>
      <c r="Z1011" s="206"/>
    </row>
    <row r="1012" customFormat="false" ht="15" hidden="false" customHeight="false" outlineLevel="0" collapsed="false">
      <c r="A1012" s="202" t="s">
        <v>1043</v>
      </c>
      <c r="B1012" s="203" t="s">
        <v>2013</v>
      </c>
      <c r="C1012" s="202" t="s">
        <v>2014</v>
      </c>
      <c r="D1012" s="203" t="s">
        <v>1199</v>
      </c>
      <c r="E1012" s="204" t="n">
        <v>1</v>
      </c>
      <c r="F1012" s="208" t="n">
        <v>53.68</v>
      </c>
      <c r="G1012" s="208" t="n">
        <v>53.68</v>
      </c>
      <c r="H1012" s="206"/>
      <c r="I1012" s="206"/>
      <c r="J1012" s="206"/>
      <c r="K1012" s="206"/>
      <c r="L1012" s="206"/>
      <c r="M1012" s="206"/>
      <c r="N1012" s="206"/>
      <c r="O1012" s="206"/>
      <c r="P1012" s="206"/>
      <c r="Q1012" s="206"/>
      <c r="R1012" s="206"/>
      <c r="S1012" s="206"/>
      <c r="T1012" s="206"/>
      <c r="U1012" s="206"/>
      <c r="V1012" s="206"/>
      <c r="W1012" s="206"/>
      <c r="X1012" s="206"/>
      <c r="Y1012" s="206"/>
      <c r="Z1012" s="206"/>
    </row>
    <row r="1013" customFormat="false" ht="15" hidden="false" customHeight="false" outlineLevel="0" collapsed="false">
      <c r="A1013" s="202" t="s">
        <v>1043</v>
      </c>
      <c r="B1013" s="203" t="s">
        <v>1639</v>
      </c>
      <c r="C1013" s="202" t="s">
        <v>1640</v>
      </c>
      <c r="D1013" s="203" t="s">
        <v>1147</v>
      </c>
      <c r="E1013" s="204" t="n">
        <v>0.08</v>
      </c>
      <c r="F1013" s="208" t="n">
        <v>91.25</v>
      </c>
      <c r="G1013" s="208" t="n">
        <v>7.3</v>
      </c>
      <c r="H1013" s="206"/>
      <c r="I1013" s="206"/>
      <c r="J1013" s="206"/>
      <c r="K1013" s="206"/>
      <c r="L1013" s="206"/>
      <c r="M1013" s="206"/>
      <c r="N1013" s="206"/>
      <c r="O1013" s="206"/>
      <c r="P1013" s="206"/>
      <c r="Q1013" s="206"/>
      <c r="R1013" s="206"/>
      <c r="S1013" s="206"/>
      <c r="T1013" s="206"/>
      <c r="U1013" s="206"/>
      <c r="V1013" s="206"/>
      <c r="W1013" s="206"/>
      <c r="X1013" s="206"/>
      <c r="Y1013" s="206"/>
      <c r="Z1013" s="206"/>
    </row>
    <row r="1014" customFormat="false" ht="15" hidden="false" customHeight="false" outlineLevel="0" collapsed="false">
      <c r="A1014" s="202" t="s">
        <v>1043</v>
      </c>
      <c r="B1014" s="203" t="s">
        <v>2015</v>
      </c>
      <c r="C1014" s="202" t="s">
        <v>2016</v>
      </c>
      <c r="D1014" s="203" t="s">
        <v>1260</v>
      </c>
      <c r="E1014" s="204" t="n">
        <v>4.91</v>
      </c>
      <c r="F1014" s="208" t="n">
        <v>0.58</v>
      </c>
      <c r="G1014" s="208" t="n">
        <v>2.84</v>
      </c>
      <c r="H1014" s="206"/>
      <c r="I1014" s="206"/>
      <c r="J1014" s="206"/>
      <c r="K1014" s="206"/>
      <c r="L1014" s="206"/>
      <c r="M1014" s="206"/>
      <c r="N1014" s="206"/>
      <c r="O1014" s="206"/>
      <c r="P1014" s="206"/>
      <c r="Q1014" s="206"/>
      <c r="R1014" s="206"/>
      <c r="S1014" s="206"/>
      <c r="T1014" s="206"/>
      <c r="U1014" s="206"/>
      <c r="V1014" s="206"/>
      <c r="W1014" s="206"/>
      <c r="X1014" s="206"/>
      <c r="Y1014" s="206"/>
      <c r="Z1014" s="206"/>
    </row>
    <row r="1015" customFormat="false" ht="15" hidden="false" customHeight="false" outlineLevel="0" collapsed="false">
      <c r="A1015" s="202" t="s">
        <v>1043</v>
      </c>
      <c r="B1015" s="203" t="s">
        <v>1641</v>
      </c>
      <c r="C1015" s="202" t="s">
        <v>1642</v>
      </c>
      <c r="D1015" s="203" t="s">
        <v>1260</v>
      </c>
      <c r="E1015" s="204" t="n">
        <v>22.3</v>
      </c>
      <c r="F1015" s="208" t="n">
        <v>0.57</v>
      </c>
      <c r="G1015" s="208" t="n">
        <v>12.71</v>
      </c>
      <c r="H1015" s="206"/>
      <c r="I1015" s="206"/>
      <c r="J1015" s="206"/>
      <c r="K1015" s="206"/>
      <c r="L1015" s="206"/>
      <c r="M1015" s="206"/>
      <c r="N1015" s="206"/>
      <c r="O1015" s="206"/>
      <c r="P1015" s="206"/>
      <c r="Q1015" s="206"/>
      <c r="R1015" s="206"/>
      <c r="S1015" s="206"/>
      <c r="T1015" s="206"/>
      <c r="U1015" s="206"/>
      <c r="V1015" s="206"/>
      <c r="W1015" s="206"/>
      <c r="X1015" s="206"/>
      <c r="Y1015" s="206"/>
      <c r="Z1015" s="206"/>
    </row>
    <row r="1016" customFormat="false" ht="15" hidden="false" customHeight="false" outlineLevel="0" collapsed="false">
      <c r="A1016" s="202" t="s">
        <v>1043</v>
      </c>
      <c r="B1016" s="203" t="s">
        <v>2017</v>
      </c>
      <c r="C1016" s="202" t="s">
        <v>2018</v>
      </c>
      <c r="D1016" s="203" t="s">
        <v>1483</v>
      </c>
      <c r="E1016" s="204" t="n">
        <v>1.41</v>
      </c>
      <c r="F1016" s="208" t="n">
        <v>0.19</v>
      </c>
      <c r="G1016" s="208" t="n">
        <v>0.26</v>
      </c>
      <c r="H1016" s="206"/>
      <c r="I1016" s="206"/>
      <c r="J1016" s="206"/>
      <c r="K1016" s="206"/>
      <c r="L1016" s="206"/>
      <c r="M1016" s="206"/>
      <c r="N1016" s="206"/>
      <c r="O1016" s="206"/>
      <c r="P1016" s="206"/>
      <c r="Q1016" s="206"/>
      <c r="R1016" s="206"/>
      <c r="S1016" s="206"/>
      <c r="T1016" s="206"/>
      <c r="U1016" s="206"/>
      <c r="V1016" s="206"/>
      <c r="W1016" s="206"/>
      <c r="X1016" s="206"/>
      <c r="Y1016" s="206"/>
      <c r="Z1016" s="206"/>
    </row>
    <row r="1017" customFormat="false" ht="15" hidden="false" customHeight="false" outlineLevel="0" collapsed="false">
      <c r="A1017" s="202" t="s">
        <v>1043</v>
      </c>
      <c r="B1017" s="203" t="s">
        <v>2019</v>
      </c>
      <c r="C1017" s="202" t="s">
        <v>2020</v>
      </c>
      <c r="D1017" s="203" t="s">
        <v>1147</v>
      </c>
      <c r="E1017" s="204" t="n">
        <v>0.0211</v>
      </c>
      <c r="F1017" s="208" t="n">
        <v>102</v>
      </c>
      <c r="G1017" s="208" t="n">
        <v>2.15</v>
      </c>
      <c r="H1017" s="206"/>
      <c r="I1017" s="206"/>
      <c r="J1017" s="206"/>
      <c r="K1017" s="206"/>
      <c r="L1017" s="206"/>
      <c r="M1017" s="206"/>
      <c r="N1017" s="206"/>
      <c r="O1017" s="206"/>
      <c r="P1017" s="206"/>
      <c r="Q1017" s="206"/>
      <c r="R1017" s="206"/>
      <c r="S1017" s="206"/>
      <c r="T1017" s="206"/>
      <c r="U1017" s="206"/>
      <c r="V1017" s="206"/>
      <c r="W1017" s="206"/>
      <c r="X1017" s="206"/>
      <c r="Y1017" s="206"/>
      <c r="Z1017" s="206"/>
    </row>
    <row r="1018" customFormat="false" ht="15" hidden="false" customHeight="false" outlineLevel="0" collapsed="false">
      <c r="A1018" s="202" t="s">
        <v>1043</v>
      </c>
      <c r="B1018" s="203" t="s">
        <v>2021</v>
      </c>
      <c r="C1018" s="202" t="s">
        <v>2022</v>
      </c>
      <c r="D1018" s="203" t="s">
        <v>1199</v>
      </c>
      <c r="E1018" s="204" t="n">
        <v>1</v>
      </c>
      <c r="F1018" s="208" t="n">
        <v>120</v>
      </c>
      <c r="G1018" s="208" t="n">
        <v>120</v>
      </c>
      <c r="H1018" s="206"/>
      <c r="I1018" s="206"/>
      <c r="J1018" s="206"/>
      <c r="K1018" s="206"/>
      <c r="L1018" s="206"/>
      <c r="M1018" s="206"/>
      <c r="N1018" s="206"/>
      <c r="O1018" s="206"/>
      <c r="P1018" s="206"/>
      <c r="Q1018" s="206"/>
      <c r="R1018" s="206"/>
      <c r="S1018" s="206"/>
      <c r="T1018" s="206"/>
      <c r="U1018" s="206"/>
      <c r="V1018" s="206"/>
      <c r="W1018" s="206"/>
      <c r="X1018" s="206"/>
      <c r="Y1018" s="206"/>
      <c r="Z1018" s="206"/>
    </row>
    <row r="1019" customFormat="false" ht="15" hidden="false" customHeight="false" outlineLevel="0" collapsed="false">
      <c r="A1019" s="202" t="s">
        <v>1043</v>
      </c>
      <c r="B1019" s="203" t="s">
        <v>2023</v>
      </c>
      <c r="C1019" s="202" t="s">
        <v>2024</v>
      </c>
      <c r="D1019" s="203" t="s">
        <v>1202</v>
      </c>
      <c r="E1019" s="204" t="n">
        <v>1</v>
      </c>
      <c r="F1019" s="208" t="n">
        <v>146.91</v>
      </c>
      <c r="G1019" s="208" t="n">
        <v>146.91</v>
      </c>
      <c r="H1019" s="206"/>
      <c r="I1019" s="206"/>
      <c r="J1019" s="206"/>
      <c r="K1019" s="206"/>
      <c r="L1019" s="206"/>
      <c r="M1019" s="206"/>
      <c r="N1019" s="206"/>
      <c r="O1019" s="206"/>
      <c r="P1019" s="206"/>
      <c r="Q1019" s="206"/>
      <c r="R1019" s="206"/>
      <c r="S1019" s="206"/>
      <c r="T1019" s="206"/>
      <c r="U1019" s="206"/>
      <c r="V1019" s="206"/>
      <c r="W1019" s="206"/>
      <c r="X1019" s="206"/>
      <c r="Y1019" s="206"/>
      <c r="Z1019" s="206"/>
    </row>
    <row r="1020" customFormat="false" ht="15" hidden="false" customHeight="false" outlineLevel="0" collapsed="false">
      <c r="A1020" s="202" t="s">
        <v>1043</v>
      </c>
      <c r="B1020" s="203" t="s">
        <v>2025</v>
      </c>
      <c r="C1020" s="202" t="s">
        <v>2026</v>
      </c>
      <c r="D1020" s="203" t="s">
        <v>1202</v>
      </c>
      <c r="E1020" s="204" t="n">
        <v>1</v>
      </c>
      <c r="F1020" s="208" t="n">
        <v>62.85</v>
      </c>
      <c r="G1020" s="208" t="n">
        <v>62.85</v>
      </c>
      <c r="H1020" s="206"/>
      <c r="I1020" s="206"/>
      <c r="J1020" s="206"/>
      <c r="K1020" s="206"/>
      <c r="L1020" s="206"/>
      <c r="M1020" s="206"/>
      <c r="N1020" s="206"/>
      <c r="O1020" s="206"/>
      <c r="P1020" s="206"/>
      <c r="Q1020" s="206"/>
      <c r="R1020" s="206"/>
      <c r="S1020" s="206"/>
      <c r="T1020" s="206"/>
      <c r="U1020" s="206"/>
      <c r="V1020" s="206"/>
      <c r="W1020" s="206"/>
      <c r="X1020" s="206"/>
      <c r="Y1020" s="206"/>
      <c r="Z1020" s="206"/>
    </row>
    <row r="1021" customFormat="false" ht="15" hidden="false" customHeight="false" outlineLevel="0" collapsed="false">
      <c r="A1021" s="202" t="s">
        <v>1043</v>
      </c>
      <c r="B1021" s="203" t="s">
        <v>2027</v>
      </c>
      <c r="C1021" s="202" t="s">
        <v>2028</v>
      </c>
      <c r="D1021" s="203" t="s">
        <v>1199</v>
      </c>
      <c r="E1021" s="204" t="n">
        <v>90</v>
      </c>
      <c r="F1021" s="208" t="n">
        <v>0.56</v>
      </c>
      <c r="G1021" s="208" t="n">
        <v>50.4</v>
      </c>
      <c r="H1021" s="206"/>
      <c r="I1021" s="206"/>
      <c r="J1021" s="206"/>
      <c r="K1021" s="206"/>
      <c r="L1021" s="206"/>
      <c r="M1021" s="206"/>
      <c r="N1021" s="206"/>
      <c r="O1021" s="206"/>
      <c r="P1021" s="206"/>
      <c r="Q1021" s="206"/>
      <c r="R1021" s="206"/>
      <c r="S1021" s="206"/>
      <c r="T1021" s="206"/>
      <c r="U1021" s="206"/>
      <c r="V1021" s="206"/>
      <c r="W1021" s="206"/>
      <c r="X1021" s="206"/>
      <c r="Y1021" s="206"/>
      <c r="Z1021" s="206"/>
    </row>
    <row r="1022" customFormat="false" ht="15" hidden="false" customHeight="false" outlineLevel="0" collapsed="false">
      <c r="A1022" s="193"/>
      <c r="B1022" s="194"/>
      <c r="C1022" s="193"/>
      <c r="D1022" s="193"/>
      <c r="E1022" s="195"/>
      <c r="F1022" s="193"/>
      <c r="G1022" s="193"/>
      <c r="H1022" s="206"/>
      <c r="I1022" s="206"/>
      <c r="J1022" s="206"/>
      <c r="K1022" s="206"/>
      <c r="L1022" s="206"/>
      <c r="M1022" s="206"/>
      <c r="N1022" s="206"/>
      <c r="O1022" s="206"/>
      <c r="P1022" s="206"/>
      <c r="Q1022" s="206"/>
      <c r="R1022" s="206"/>
      <c r="S1022" s="206"/>
      <c r="T1022" s="206"/>
      <c r="U1022" s="206"/>
      <c r="V1022" s="206"/>
      <c r="W1022" s="206"/>
      <c r="X1022" s="206"/>
      <c r="Y1022" s="206"/>
      <c r="Z1022" s="206"/>
    </row>
    <row r="1023" customFormat="false" ht="15" hidden="false" customHeight="false" outlineLevel="0" collapsed="false">
      <c r="A1023" s="183" t="s">
        <v>2029</v>
      </c>
      <c r="B1023" s="184" t="s">
        <v>1028</v>
      </c>
      <c r="C1023" s="183" t="s">
        <v>1029</v>
      </c>
      <c r="D1023" s="184" t="s">
        <v>1030</v>
      </c>
      <c r="E1023" s="185" t="s">
        <v>1031</v>
      </c>
      <c r="F1023" s="209" t="s">
        <v>1032</v>
      </c>
      <c r="G1023" s="209" t="s">
        <v>1033</v>
      </c>
      <c r="H1023" s="206"/>
      <c r="I1023" s="206"/>
      <c r="J1023" s="206"/>
      <c r="K1023" s="206"/>
      <c r="L1023" s="206"/>
      <c r="M1023" s="206"/>
      <c r="N1023" s="206"/>
      <c r="O1023" s="206"/>
      <c r="P1023" s="206"/>
      <c r="Q1023" s="206"/>
      <c r="R1023" s="206"/>
      <c r="S1023" s="206"/>
      <c r="T1023" s="206"/>
      <c r="U1023" s="206"/>
      <c r="V1023" s="206"/>
      <c r="W1023" s="206"/>
      <c r="X1023" s="206"/>
      <c r="Y1023" s="206"/>
      <c r="Z1023" s="206"/>
    </row>
    <row r="1024" customFormat="false" ht="15" hidden="false" customHeight="false" outlineLevel="0" collapsed="false">
      <c r="A1024" s="189" t="s">
        <v>1034</v>
      </c>
      <c r="B1024" s="190" t="s">
        <v>2030</v>
      </c>
      <c r="C1024" s="189" t="s">
        <v>398</v>
      </c>
      <c r="D1024" s="190" t="s">
        <v>152</v>
      </c>
      <c r="E1024" s="191" t="n">
        <v>1</v>
      </c>
      <c r="F1024" s="279" t="n">
        <v>164.56</v>
      </c>
      <c r="G1024" s="279" t="n">
        <v>164.56</v>
      </c>
      <c r="H1024" s="206"/>
      <c r="I1024" s="206"/>
      <c r="J1024" s="206"/>
      <c r="K1024" s="206"/>
      <c r="L1024" s="206"/>
      <c r="M1024" s="206"/>
      <c r="N1024" s="206"/>
      <c r="O1024" s="206"/>
      <c r="P1024" s="206"/>
      <c r="Q1024" s="206"/>
      <c r="R1024" s="206"/>
      <c r="S1024" s="206"/>
      <c r="T1024" s="206"/>
      <c r="U1024" s="206"/>
      <c r="V1024" s="206"/>
      <c r="W1024" s="206"/>
      <c r="X1024" s="206"/>
      <c r="Y1024" s="206"/>
      <c r="Z1024" s="206"/>
    </row>
    <row r="1025" customFormat="false" ht="15" hidden="false" customHeight="false" outlineLevel="0" collapsed="false">
      <c r="A1025" s="198" t="s">
        <v>1040</v>
      </c>
      <c r="B1025" s="199" t="s">
        <v>1760</v>
      </c>
      <c r="C1025" s="198" t="s">
        <v>1761</v>
      </c>
      <c r="D1025" s="199" t="s">
        <v>1147</v>
      </c>
      <c r="E1025" s="200" t="n">
        <v>0.003</v>
      </c>
      <c r="F1025" s="280" t="n">
        <v>469.15</v>
      </c>
      <c r="G1025" s="280" t="n">
        <v>1.4</v>
      </c>
      <c r="H1025" s="206"/>
      <c r="I1025" s="206"/>
      <c r="J1025" s="206"/>
      <c r="K1025" s="206"/>
      <c r="L1025" s="206"/>
      <c r="M1025" s="206"/>
      <c r="N1025" s="206"/>
      <c r="O1025" s="206"/>
      <c r="P1025" s="206"/>
      <c r="Q1025" s="206"/>
      <c r="R1025" s="206"/>
      <c r="S1025" s="206"/>
      <c r="T1025" s="206"/>
      <c r="U1025" s="206"/>
      <c r="V1025" s="206"/>
      <c r="W1025" s="206"/>
      <c r="X1025" s="206"/>
      <c r="Y1025" s="206"/>
      <c r="Z1025" s="206"/>
    </row>
    <row r="1026" customFormat="false" ht="15" hidden="false" customHeight="false" outlineLevel="0" collapsed="false">
      <c r="A1026" s="198" t="s">
        <v>1040</v>
      </c>
      <c r="B1026" s="199" t="s">
        <v>1279</v>
      </c>
      <c r="C1026" s="198" t="s">
        <v>1273</v>
      </c>
      <c r="D1026" s="199" t="s">
        <v>1192</v>
      </c>
      <c r="E1026" s="200" t="n">
        <v>0.5</v>
      </c>
      <c r="F1026" s="280" t="n">
        <v>20.48</v>
      </c>
      <c r="G1026" s="280" t="n">
        <v>10.24</v>
      </c>
      <c r="H1026" s="206"/>
      <c r="I1026" s="206"/>
      <c r="J1026" s="206"/>
      <c r="K1026" s="206"/>
      <c r="L1026" s="206"/>
      <c r="M1026" s="206"/>
      <c r="N1026" s="206"/>
      <c r="O1026" s="206"/>
      <c r="P1026" s="206"/>
      <c r="Q1026" s="206"/>
      <c r="R1026" s="206"/>
      <c r="S1026" s="206"/>
      <c r="T1026" s="206"/>
      <c r="U1026" s="206"/>
      <c r="V1026" s="206"/>
      <c r="W1026" s="206"/>
      <c r="X1026" s="206"/>
      <c r="Y1026" s="206"/>
      <c r="Z1026" s="206"/>
    </row>
    <row r="1027" customFormat="false" ht="15" hidden="false" customHeight="false" outlineLevel="0" collapsed="false">
      <c r="A1027" s="198" t="s">
        <v>1040</v>
      </c>
      <c r="B1027" s="199" t="s">
        <v>1248</v>
      </c>
      <c r="C1027" s="198" t="s">
        <v>1249</v>
      </c>
      <c r="D1027" s="199" t="s">
        <v>1192</v>
      </c>
      <c r="E1027" s="200" t="n">
        <v>1</v>
      </c>
      <c r="F1027" s="280" t="n">
        <v>14.92</v>
      </c>
      <c r="G1027" s="280" t="n">
        <v>14.92</v>
      </c>
      <c r="H1027" s="206"/>
      <c r="I1027" s="206"/>
      <c r="J1027" s="206"/>
      <c r="K1027" s="206"/>
      <c r="L1027" s="206"/>
      <c r="M1027" s="206"/>
      <c r="N1027" s="206"/>
      <c r="O1027" s="206"/>
      <c r="P1027" s="206"/>
      <c r="Q1027" s="206"/>
      <c r="R1027" s="206"/>
      <c r="S1027" s="206"/>
      <c r="T1027" s="206"/>
      <c r="U1027" s="206"/>
      <c r="V1027" s="206"/>
      <c r="W1027" s="206"/>
      <c r="X1027" s="206"/>
      <c r="Y1027" s="206"/>
      <c r="Z1027" s="206"/>
    </row>
    <row r="1028" customFormat="false" ht="15" hidden="false" customHeight="false" outlineLevel="0" collapsed="false">
      <c r="A1028" s="202" t="s">
        <v>1043</v>
      </c>
      <c r="B1028" s="203" t="s">
        <v>2031</v>
      </c>
      <c r="C1028" s="202" t="s">
        <v>2032</v>
      </c>
      <c r="D1028" s="203" t="s">
        <v>1483</v>
      </c>
      <c r="E1028" s="204" t="n">
        <v>1</v>
      </c>
      <c r="F1028" s="208" t="n">
        <v>138</v>
      </c>
      <c r="G1028" s="208" t="n">
        <v>138</v>
      </c>
      <c r="H1028" s="206"/>
      <c r="I1028" s="206"/>
      <c r="J1028" s="206"/>
      <c r="K1028" s="206"/>
      <c r="L1028" s="206"/>
      <c r="M1028" s="206"/>
      <c r="N1028" s="206"/>
      <c r="O1028" s="206"/>
      <c r="P1028" s="206"/>
      <c r="Q1028" s="206"/>
      <c r="R1028" s="206"/>
      <c r="S1028" s="206"/>
      <c r="T1028" s="206"/>
      <c r="U1028" s="206"/>
      <c r="V1028" s="206"/>
      <c r="W1028" s="206"/>
      <c r="X1028" s="206"/>
      <c r="Y1028" s="206"/>
      <c r="Z1028" s="206"/>
    </row>
    <row r="1029" customFormat="false" ht="15" hidden="false" customHeight="false" outlineLevel="0" collapsed="false">
      <c r="A1029" s="193"/>
      <c r="B1029" s="194"/>
      <c r="C1029" s="193"/>
      <c r="D1029" s="193"/>
      <c r="E1029" s="195"/>
      <c r="F1029" s="193"/>
      <c r="G1029" s="193"/>
      <c r="H1029" s="206"/>
      <c r="I1029" s="206"/>
      <c r="J1029" s="206"/>
      <c r="K1029" s="206"/>
      <c r="L1029" s="206"/>
      <c r="M1029" s="206"/>
      <c r="N1029" s="206"/>
      <c r="O1029" s="206"/>
      <c r="P1029" s="206"/>
      <c r="Q1029" s="206"/>
      <c r="R1029" s="206"/>
      <c r="S1029" s="206"/>
      <c r="T1029" s="206"/>
      <c r="U1029" s="206"/>
      <c r="V1029" s="206"/>
      <c r="W1029" s="206"/>
      <c r="X1029" s="206"/>
      <c r="Y1029" s="206"/>
      <c r="Z1029" s="206"/>
    </row>
    <row r="1030" customFormat="false" ht="15" hidden="false" customHeight="false" outlineLevel="0" collapsed="false">
      <c r="A1030" s="183" t="s">
        <v>2033</v>
      </c>
      <c r="B1030" s="184" t="s">
        <v>1028</v>
      </c>
      <c r="C1030" s="183" t="s">
        <v>1029</v>
      </c>
      <c r="D1030" s="184" t="s">
        <v>1030</v>
      </c>
      <c r="E1030" s="185" t="s">
        <v>1031</v>
      </c>
      <c r="F1030" s="209" t="s">
        <v>1032</v>
      </c>
      <c r="G1030" s="209" t="s">
        <v>1033</v>
      </c>
      <c r="H1030" s="206"/>
      <c r="I1030" s="206"/>
      <c r="J1030" s="206"/>
      <c r="K1030" s="206"/>
      <c r="L1030" s="206"/>
      <c r="M1030" s="206"/>
      <c r="N1030" s="206"/>
      <c r="O1030" s="206"/>
      <c r="P1030" s="206"/>
      <c r="Q1030" s="206"/>
      <c r="R1030" s="206"/>
      <c r="S1030" s="206"/>
      <c r="T1030" s="206"/>
      <c r="U1030" s="206"/>
      <c r="V1030" s="206"/>
      <c r="W1030" s="206"/>
      <c r="X1030" s="206"/>
      <c r="Y1030" s="206"/>
      <c r="Z1030" s="206"/>
    </row>
    <row r="1031" customFormat="false" ht="15" hidden="false" customHeight="false" outlineLevel="0" collapsed="false">
      <c r="A1031" s="189" t="s">
        <v>1034</v>
      </c>
      <c r="B1031" s="190" t="s">
        <v>2034</v>
      </c>
      <c r="C1031" s="189" t="s">
        <v>401</v>
      </c>
      <c r="D1031" s="190" t="s">
        <v>7</v>
      </c>
      <c r="E1031" s="191" t="n">
        <v>1</v>
      </c>
      <c r="F1031" s="279" t="n">
        <v>24743.95</v>
      </c>
      <c r="G1031" s="279" t="n">
        <v>24743.95</v>
      </c>
      <c r="H1031" s="206"/>
      <c r="I1031" s="206"/>
      <c r="J1031" s="206"/>
      <c r="K1031" s="206"/>
      <c r="L1031" s="206"/>
      <c r="M1031" s="206"/>
      <c r="N1031" s="206"/>
      <c r="O1031" s="206"/>
      <c r="P1031" s="206"/>
      <c r="Q1031" s="206"/>
      <c r="R1031" s="206"/>
      <c r="S1031" s="206"/>
      <c r="T1031" s="206"/>
      <c r="U1031" s="206"/>
      <c r="V1031" s="206"/>
      <c r="W1031" s="206"/>
      <c r="X1031" s="206"/>
      <c r="Y1031" s="206"/>
      <c r="Z1031" s="206"/>
    </row>
    <row r="1032" customFormat="false" ht="15" hidden="false" customHeight="false" outlineLevel="0" collapsed="false">
      <c r="A1032" s="198" t="s">
        <v>1040</v>
      </c>
      <c r="B1032" s="199" t="s">
        <v>2035</v>
      </c>
      <c r="C1032" s="198" t="s">
        <v>2036</v>
      </c>
      <c r="D1032" s="199" t="s">
        <v>1202</v>
      </c>
      <c r="E1032" s="200" t="n">
        <v>2</v>
      </c>
      <c r="F1032" s="280" t="n">
        <v>239.98</v>
      </c>
      <c r="G1032" s="280" t="n">
        <v>479.96</v>
      </c>
      <c r="H1032" s="206"/>
      <c r="I1032" s="206"/>
      <c r="J1032" s="206"/>
      <c r="K1032" s="206"/>
      <c r="L1032" s="206"/>
      <c r="M1032" s="206"/>
      <c r="N1032" s="206"/>
      <c r="O1032" s="206"/>
      <c r="P1032" s="206"/>
      <c r="Q1032" s="206"/>
      <c r="R1032" s="206"/>
      <c r="S1032" s="206"/>
      <c r="T1032" s="206"/>
      <c r="U1032" s="206"/>
      <c r="V1032" s="206"/>
      <c r="W1032" s="206"/>
      <c r="X1032" s="206"/>
      <c r="Y1032" s="206"/>
      <c r="Z1032" s="206"/>
    </row>
    <row r="1033" customFormat="false" ht="15" hidden="false" customHeight="false" outlineLevel="0" collapsed="false">
      <c r="A1033" s="198" t="s">
        <v>1040</v>
      </c>
      <c r="B1033" s="199" t="s">
        <v>2037</v>
      </c>
      <c r="C1033" s="198" t="s">
        <v>2038</v>
      </c>
      <c r="D1033" s="199" t="s">
        <v>1100</v>
      </c>
      <c r="E1033" s="200" t="n">
        <v>20.98</v>
      </c>
      <c r="F1033" s="280" t="n">
        <v>17.15</v>
      </c>
      <c r="G1033" s="280" t="n">
        <v>359.8</v>
      </c>
      <c r="H1033" s="206"/>
      <c r="I1033" s="206"/>
      <c r="J1033" s="206"/>
      <c r="K1033" s="206"/>
      <c r="L1033" s="206"/>
      <c r="M1033" s="206"/>
      <c r="N1033" s="206"/>
      <c r="O1033" s="206"/>
      <c r="P1033" s="206"/>
      <c r="Q1033" s="206"/>
      <c r="R1033" s="206"/>
      <c r="S1033" s="206"/>
      <c r="T1033" s="206"/>
      <c r="U1033" s="206"/>
      <c r="V1033" s="206"/>
      <c r="W1033" s="206"/>
      <c r="X1033" s="206"/>
      <c r="Y1033" s="206"/>
      <c r="Z1033" s="206"/>
    </row>
    <row r="1034" customFormat="false" ht="15" hidden="false" customHeight="false" outlineLevel="0" collapsed="false">
      <c r="A1034" s="198" t="s">
        <v>1040</v>
      </c>
      <c r="B1034" s="199" t="s">
        <v>2039</v>
      </c>
      <c r="C1034" s="198" t="s">
        <v>2040</v>
      </c>
      <c r="D1034" s="199" t="s">
        <v>65</v>
      </c>
      <c r="E1034" s="200" t="n">
        <v>729.84</v>
      </c>
      <c r="F1034" s="280" t="n">
        <v>12.21</v>
      </c>
      <c r="G1034" s="280" t="n">
        <v>8911.34</v>
      </c>
      <c r="H1034" s="206"/>
      <c r="I1034" s="206"/>
      <c r="J1034" s="206"/>
      <c r="K1034" s="206"/>
      <c r="L1034" s="206"/>
      <c r="M1034" s="206"/>
      <c r="N1034" s="206"/>
      <c r="O1034" s="206"/>
      <c r="P1034" s="206"/>
      <c r="Q1034" s="206"/>
      <c r="R1034" s="206"/>
      <c r="S1034" s="206"/>
      <c r="T1034" s="206"/>
      <c r="U1034" s="206"/>
      <c r="V1034" s="206"/>
      <c r="W1034" s="206"/>
      <c r="X1034" s="206"/>
      <c r="Y1034" s="206"/>
      <c r="Z1034" s="206"/>
    </row>
    <row r="1035" customFormat="false" ht="15" hidden="false" customHeight="false" outlineLevel="0" collapsed="false">
      <c r="A1035" s="198" t="s">
        <v>1040</v>
      </c>
      <c r="B1035" s="199" t="s">
        <v>2041</v>
      </c>
      <c r="C1035" s="198" t="s">
        <v>2042</v>
      </c>
      <c r="D1035" s="199" t="s">
        <v>1202</v>
      </c>
      <c r="E1035" s="200" t="n">
        <v>4</v>
      </c>
      <c r="F1035" s="280" t="n">
        <v>46.51</v>
      </c>
      <c r="G1035" s="280" t="n">
        <v>186.04</v>
      </c>
      <c r="H1035" s="206"/>
      <c r="I1035" s="206"/>
      <c r="J1035" s="206"/>
      <c r="K1035" s="206"/>
      <c r="L1035" s="206"/>
      <c r="M1035" s="206"/>
      <c r="N1035" s="206"/>
      <c r="O1035" s="206"/>
      <c r="P1035" s="206"/>
      <c r="Q1035" s="206"/>
      <c r="R1035" s="206"/>
      <c r="S1035" s="206"/>
      <c r="T1035" s="206"/>
      <c r="U1035" s="206"/>
      <c r="V1035" s="206"/>
      <c r="W1035" s="206"/>
      <c r="X1035" s="206"/>
      <c r="Y1035" s="206"/>
      <c r="Z1035" s="206"/>
    </row>
    <row r="1036" customFormat="false" ht="15" hidden="false" customHeight="false" outlineLevel="0" collapsed="false">
      <c r="A1036" s="198" t="s">
        <v>1040</v>
      </c>
      <c r="B1036" s="199" t="s">
        <v>2043</v>
      </c>
      <c r="C1036" s="198" t="s">
        <v>2044</v>
      </c>
      <c r="D1036" s="199" t="s">
        <v>1147</v>
      </c>
      <c r="E1036" s="200" t="n">
        <v>48.805</v>
      </c>
      <c r="F1036" s="280" t="n">
        <v>50.72</v>
      </c>
      <c r="G1036" s="280" t="n">
        <v>2475.38</v>
      </c>
      <c r="H1036" s="206"/>
      <c r="I1036" s="206"/>
      <c r="J1036" s="206"/>
      <c r="K1036" s="206"/>
      <c r="L1036" s="206"/>
      <c r="M1036" s="206"/>
      <c r="N1036" s="206"/>
      <c r="O1036" s="206"/>
      <c r="P1036" s="206"/>
      <c r="Q1036" s="206"/>
      <c r="R1036" s="206"/>
      <c r="S1036" s="206"/>
      <c r="T1036" s="206"/>
      <c r="U1036" s="206"/>
      <c r="V1036" s="206"/>
      <c r="W1036" s="206"/>
      <c r="X1036" s="206"/>
      <c r="Y1036" s="206"/>
      <c r="Z1036" s="206"/>
    </row>
    <row r="1037" customFormat="false" ht="15" hidden="false" customHeight="false" outlineLevel="0" collapsed="false">
      <c r="A1037" s="198" t="s">
        <v>1040</v>
      </c>
      <c r="B1037" s="199" t="s">
        <v>2045</v>
      </c>
      <c r="C1037" s="198" t="s">
        <v>2046</v>
      </c>
      <c r="D1037" s="199" t="s">
        <v>1100</v>
      </c>
      <c r="E1037" s="200" t="n">
        <v>88.58</v>
      </c>
      <c r="F1037" s="280" t="n">
        <v>51.27</v>
      </c>
      <c r="G1037" s="280" t="n">
        <v>4541.49</v>
      </c>
      <c r="H1037" s="206"/>
      <c r="I1037" s="206"/>
      <c r="J1037" s="206"/>
      <c r="K1037" s="206"/>
      <c r="L1037" s="206"/>
      <c r="M1037" s="206"/>
      <c r="N1037" s="206"/>
      <c r="O1037" s="206"/>
      <c r="P1037" s="206"/>
      <c r="Q1037" s="206"/>
      <c r="R1037" s="206"/>
      <c r="S1037" s="206"/>
      <c r="T1037" s="206"/>
      <c r="U1037" s="206"/>
      <c r="V1037" s="206"/>
      <c r="W1037" s="206"/>
      <c r="X1037" s="206"/>
      <c r="Y1037" s="206"/>
      <c r="Z1037" s="206"/>
    </row>
    <row r="1038" customFormat="false" ht="15" hidden="false" customHeight="false" outlineLevel="0" collapsed="false">
      <c r="A1038" s="198" t="s">
        <v>1040</v>
      </c>
      <c r="B1038" s="199" t="s">
        <v>2047</v>
      </c>
      <c r="C1038" s="198" t="s">
        <v>2048</v>
      </c>
      <c r="D1038" s="199" t="s">
        <v>1147</v>
      </c>
      <c r="E1038" s="200" t="n">
        <v>9.438</v>
      </c>
      <c r="F1038" s="280" t="n">
        <v>522.72</v>
      </c>
      <c r="G1038" s="280" t="n">
        <v>4933.43</v>
      </c>
      <c r="H1038" s="206"/>
      <c r="I1038" s="206"/>
      <c r="J1038" s="206"/>
      <c r="K1038" s="206"/>
      <c r="L1038" s="206"/>
      <c r="M1038" s="206"/>
      <c r="N1038" s="206"/>
      <c r="O1038" s="206"/>
      <c r="P1038" s="206"/>
      <c r="Q1038" s="206"/>
      <c r="R1038" s="206"/>
      <c r="S1038" s="206"/>
      <c r="T1038" s="206"/>
      <c r="U1038" s="206"/>
      <c r="V1038" s="206"/>
      <c r="W1038" s="206"/>
      <c r="X1038" s="206"/>
      <c r="Y1038" s="206"/>
      <c r="Z1038" s="206"/>
    </row>
    <row r="1039" customFormat="false" ht="15" hidden="false" customHeight="false" outlineLevel="0" collapsed="false">
      <c r="A1039" s="198" t="s">
        <v>1040</v>
      </c>
      <c r="B1039" s="199" t="s">
        <v>2049</v>
      </c>
      <c r="C1039" s="198" t="s">
        <v>2050</v>
      </c>
      <c r="D1039" s="199" t="s">
        <v>1147</v>
      </c>
      <c r="E1039" s="200" t="n">
        <v>1.049</v>
      </c>
      <c r="F1039" s="280" t="n">
        <v>405.33</v>
      </c>
      <c r="G1039" s="280" t="n">
        <v>425.19</v>
      </c>
      <c r="H1039" s="206"/>
      <c r="I1039" s="206"/>
      <c r="J1039" s="206"/>
      <c r="K1039" s="206"/>
      <c r="L1039" s="206"/>
      <c r="M1039" s="206"/>
      <c r="N1039" s="206"/>
      <c r="O1039" s="206"/>
      <c r="P1039" s="206"/>
      <c r="Q1039" s="206"/>
      <c r="R1039" s="206"/>
      <c r="S1039" s="206"/>
      <c r="T1039" s="206"/>
      <c r="U1039" s="206"/>
      <c r="V1039" s="206"/>
      <c r="W1039" s="206"/>
      <c r="X1039" s="206"/>
      <c r="Y1039" s="206"/>
      <c r="Z1039" s="206"/>
    </row>
    <row r="1040" customFormat="false" ht="15" hidden="false" customHeight="false" outlineLevel="0" collapsed="false">
      <c r="A1040" s="198" t="s">
        <v>1040</v>
      </c>
      <c r="B1040" s="199" t="s">
        <v>2051</v>
      </c>
      <c r="C1040" s="198" t="s">
        <v>2052</v>
      </c>
      <c r="D1040" s="199" t="s">
        <v>1100</v>
      </c>
      <c r="E1040" s="200" t="n">
        <v>55.68</v>
      </c>
      <c r="F1040" s="280" t="n">
        <v>30.25</v>
      </c>
      <c r="G1040" s="280" t="n">
        <v>1684.32</v>
      </c>
      <c r="H1040" s="206"/>
      <c r="I1040" s="206"/>
      <c r="J1040" s="206"/>
      <c r="K1040" s="206"/>
      <c r="L1040" s="206"/>
      <c r="M1040" s="206"/>
      <c r="N1040" s="206"/>
      <c r="O1040" s="206"/>
      <c r="P1040" s="206"/>
      <c r="Q1040" s="206"/>
      <c r="R1040" s="206"/>
      <c r="S1040" s="206"/>
      <c r="T1040" s="206"/>
      <c r="U1040" s="206"/>
      <c r="V1040" s="206"/>
      <c r="W1040" s="206"/>
      <c r="X1040" s="206"/>
      <c r="Y1040" s="206"/>
      <c r="Z1040" s="206"/>
    </row>
    <row r="1041" customFormat="false" ht="15" hidden="false" customHeight="false" outlineLevel="0" collapsed="false">
      <c r="A1041" s="198" t="s">
        <v>1040</v>
      </c>
      <c r="B1041" s="199" t="s">
        <v>1010</v>
      </c>
      <c r="C1041" s="198" t="s">
        <v>1011</v>
      </c>
      <c r="D1041" s="199" t="s">
        <v>1147</v>
      </c>
      <c r="E1041" s="200" t="n">
        <v>24.9</v>
      </c>
      <c r="F1041" s="280" t="n">
        <v>30</v>
      </c>
      <c r="G1041" s="280" t="n">
        <v>747</v>
      </c>
      <c r="H1041" s="206"/>
      <c r="I1041" s="206"/>
      <c r="J1041" s="206"/>
      <c r="K1041" s="206"/>
      <c r="L1041" s="206"/>
      <c r="M1041" s="206"/>
      <c r="N1041" s="206"/>
      <c r="O1041" s="206"/>
      <c r="P1041" s="206"/>
      <c r="Q1041" s="206"/>
      <c r="R1041" s="206"/>
      <c r="S1041" s="206"/>
      <c r="T1041" s="206"/>
      <c r="U1041" s="206"/>
      <c r="V1041" s="206"/>
      <c r="W1041" s="206"/>
      <c r="X1041" s="206"/>
      <c r="Y1041" s="206"/>
      <c r="Z1041" s="206"/>
    </row>
    <row r="1042" customFormat="false" ht="15" hidden="false" customHeight="false" outlineLevel="0" collapsed="false">
      <c r="A1042" s="193"/>
      <c r="B1042" s="194"/>
      <c r="C1042" s="193"/>
      <c r="D1042" s="193"/>
      <c r="E1042" s="195"/>
      <c r="F1042" s="193"/>
      <c r="G1042" s="193"/>
      <c r="H1042" s="206"/>
      <c r="I1042" s="206"/>
      <c r="J1042" s="206"/>
      <c r="K1042" s="206"/>
      <c r="L1042" s="206"/>
      <c r="M1042" s="206"/>
      <c r="N1042" s="206"/>
      <c r="O1042" s="206"/>
      <c r="P1042" s="206"/>
      <c r="Q1042" s="206"/>
      <c r="R1042" s="206"/>
      <c r="S1042" s="206"/>
      <c r="T1042" s="206"/>
      <c r="U1042" s="206"/>
      <c r="V1042" s="206"/>
      <c r="W1042" s="206"/>
      <c r="X1042" s="206"/>
      <c r="Y1042" s="206"/>
      <c r="Z1042" s="206"/>
    </row>
    <row r="1043" customFormat="false" ht="15" hidden="false" customHeight="false" outlineLevel="0" collapsed="false">
      <c r="A1043" s="183" t="s">
        <v>2053</v>
      </c>
      <c r="B1043" s="184" t="s">
        <v>1028</v>
      </c>
      <c r="C1043" s="183" t="s">
        <v>1029</v>
      </c>
      <c r="D1043" s="184" t="s">
        <v>1030</v>
      </c>
      <c r="E1043" s="185" t="s">
        <v>1031</v>
      </c>
      <c r="F1043" s="209" t="s">
        <v>1032</v>
      </c>
      <c r="G1043" s="209" t="s">
        <v>1033</v>
      </c>
      <c r="H1043" s="206"/>
      <c r="I1043" s="206"/>
      <c r="J1043" s="206"/>
      <c r="K1043" s="206"/>
      <c r="L1043" s="206"/>
      <c r="M1043" s="206"/>
      <c r="N1043" s="206"/>
      <c r="O1043" s="206"/>
      <c r="P1043" s="206"/>
      <c r="Q1043" s="206"/>
      <c r="R1043" s="206"/>
      <c r="S1043" s="206"/>
      <c r="T1043" s="206"/>
      <c r="U1043" s="206"/>
      <c r="V1043" s="206"/>
      <c r="W1043" s="206"/>
      <c r="X1043" s="206"/>
      <c r="Y1043" s="206"/>
      <c r="Z1043" s="206"/>
    </row>
    <row r="1044" customFormat="false" ht="15" hidden="false" customHeight="false" outlineLevel="0" collapsed="false">
      <c r="A1044" s="189" t="s">
        <v>1034</v>
      </c>
      <c r="B1044" s="190" t="s">
        <v>2054</v>
      </c>
      <c r="C1044" s="189" t="s">
        <v>404</v>
      </c>
      <c r="D1044" s="190" t="s">
        <v>1202</v>
      </c>
      <c r="E1044" s="191" t="n">
        <v>1</v>
      </c>
      <c r="F1044" s="279" t="n">
        <v>436.95</v>
      </c>
      <c r="G1044" s="279" t="n">
        <v>436.95</v>
      </c>
      <c r="H1044" s="206"/>
      <c r="I1044" s="206"/>
      <c r="J1044" s="206"/>
      <c r="K1044" s="206"/>
      <c r="L1044" s="206"/>
      <c r="M1044" s="206"/>
      <c r="N1044" s="206"/>
      <c r="O1044" s="206"/>
      <c r="P1044" s="206"/>
      <c r="Q1044" s="206"/>
      <c r="R1044" s="206"/>
      <c r="S1044" s="206"/>
      <c r="T1044" s="206"/>
      <c r="U1044" s="206"/>
      <c r="V1044" s="206"/>
      <c r="W1044" s="206"/>
      <c r="X1044" s="206"/>
      <c r="Y1044" s="206"/>
      <c r="Z1044" s="206"/>
    </row>
    <row r="1045" customFormat="false" ht="15" hidden="false" customHeight="false" outlineLevel="0" collapsed="false">
      <c r="A1045" s="198" t="s">
        <v>1040</v>
      </c>
      <c r="B1045" s="199" t="s">
        <v>1203</v>
      </c>
      <c r="C1045" s="198" t="s">
        <v>1204</v>
      </c>
      <c r="D1045" s="199" t="s">
        <v>1192</v>
      </c>
      <c r="E1045" s="200" t="n">
        <v>4</v>
      </c>
      <c r="F1045" s="280" t="n">
        <v>15.95</v>
      </c>
      <c r="G1045" s="280" t="n">
        <v>63.8</v>
      </c>
      <c r="H1045" s="206"/>
      <c r="I1045" s="206"/>
      <c r="J1045" s="206"/>
      <c r="K1045" s="206"/>
      <c r="L1045" s="206"/>
      <c r="M1045" s="206"/>
      <c r="N1045" s="206"/>
      <c r="O1045" s="206"/>
      <c r="P1045" s="206"/>
      <c r="Q1045" s="206"/>
      <c r="R1045" s="206"/>
      <c r="S1045" s="206"/>
      <c r="T1045" s="206"/>
      <c r="U1045" s="206"/>
      <c r="V1045" s="206"/>
      <c r="W1045" s="206"/>
      <c r="X1045" s="206"/>
      <c r="Y1045" s="206"/>
      <c r="Z1045" s="206"/>
    </row>
    <row r="1046" customFormat="false" ht="15" hidden="false" customHeight="false" outlineLevel="0" collapsed="false">
      <c r="A1046" s="198" t="s">
        <v>1040</v>
      </c>
      <c r="B1046" s="199" t="s">
        <v>1205</v>
      </c>
      <c r="C1046" s="198" t="s">
        <v>1206</v>
      </c>
      <c r="D1046" s="199" t="s">
        <v>1192</v>
      </c>
      <c r="E1046" s="200" t="n">
        <v>4</v>
      </c>
      <c r="F1046" s="280" t="n">
        <v>20.7</v>
      </c>
      <c r="G1046" s="280" t="n">
        <v>82.8</v>
      </c>
      <c r="H1046" s="206"/>
      <c r="I1046" s="206"/>
      <c r="J1046" s="206"/>
      <c r="K1046" s="206"/>
      <c r="L1046" s="206"/>
      <c r="M1046" s="206"/>
      <c r="N1046" s="206"/>
      <c r="O1046" s="206"/>
      <c r="P1046" s="206"/>
      <c r="Q1046" s="206"/>
      <c r="R1046" s="206"/>
      <c r="S1046" s="206"/>
      <c r="T1046" s="206"/>
      <c r="U1046" s="206"/>
      <c r="V1046" s="206"/>
      <c r="W1046" s="206"/>
      <c r="X1046" s="206"/>
      <c r="Y1046" s="206"/>
      <c r="Z1046" s="206"/>
    </row>
    <row r="1047" customFormat="false" ht="15" hidden="false" customHeight="false" outlineLevel="0" collapsed="false">
      <c r="A1047" s="202" t="s">
        <v>1043</v>
      </c>
      <c r="B1047" s="203" t="s">
        <v>2055</v>
      </c>
      <c r="C1047" s="202" t="s">
        <v>404</v>
      </c>
      <c r="D1047" s="203" t="s">
        <v>1202</v>
      </c>
      <c r="E1047" s="204" t="n">
        <v>1</v>
      </c>
      <c r="F1047" s="208" t="n">
        <v>290.35</v>
      </c>
      <c r="G1047" s="208" t="n">
        <v>290.35</v>
      </c>
      <c r="H1047" s="206"/>
      <c r="I1047" s="206"/>
      <c r="J1047" s="206"/>
      <c r="K1047" s="206"/>
      <c r="L1047" s="206"/>
      <c r="M1047" s="206"/>
      <c r="N1047" s="206"/>
      <c r="O1047" s="206"/>
      <c r="P1047" s="206"/>
      <c r="Q1047" s="206"/>
      <c r="R1047" s="206"/>
      <c r="S1047" s="206"/>
      <c r="T1047" s="206"/>
      <c r="U1047" s="206"/>
      <c r="V1047" s="206"/>
      <c r="W1047" s="206"/>
      <c r="X1047" s="206"/>
      <c r="Y1047" s="206"/>
      <c r="Z1047" s="206"/>
    </row>
    <row r="1048" customFormat="false" ht="15" hidden="false" customHeight="false" outlineLevel="0" collapsed="false">
      <c r="A1048" s="193"/>
      <c r="B1048" s="194"/>
      <c r="C1048" s="193"/>
      <c r="D1048" s="193"/>
      <c r="E1048" s="195"/>
      <c r="F1048" s="193"/>
      <c r="G1048" s="193"/>
      <c r="H1048" s="206"/>
      <c r="I1048" s="206"/>
      <c r="J1048" s="206"/>
      <c r="K1048" s="206"/>
      <c r="L1048" s="206"/>
      <c r="M1048" s="206"/>
      <c r="N1048" s="206"/>
      <c r="O1048" s="206"/>
      <c r="P1048" s="206"/>
      <c r="Q1048" s="206"/>
      <c r="R1048" s="206"/>
      <c r="S1048" s="206"/>
      <c r="T1048" s="206"/>
      <c r="U1048" s="206"/>
      <c r="V1048" s="206"/>
      <c r="W1048" s="206"/>
      <c r="X1048" s="206"/>
      <c r="Y1048" s="206"/>
      <c r="Z1048" s="206"/>
    </row>
    <row r="1049" customFormat="false" ht="15" hidden="false" customHeight="false" outlineLevel="0" collapsed="false">
      <c r="A1049" s="183" t="s">
        <v>2056</v>
      </c>
      <c r="B1049" s="184" t="s">
        <v>1028</v>
      </c>
      <c r="C1049" s="183" t="s">
        <v>1029</v>
      </c>
      <c r="D1049" s="184" t="s">
        <v>1030</v>
      </c>
      <c r="E1049" s="185" t="s">
        <v>1031</v>
      </c>
      <c r="F1049" s="209" t="s">
        <v>1032</v>
      </c>
      <c r="G1049" s="209" t="s">
        <v>1033</v>
      </c>
      <c r="H1049" s="206"/>
      <c r="I1049" s="206"/>
      <c r="J1049" s="206"/>
      <c r="K1049" s="206"/>
      <c r="L1049" s="206"/>
      <c r="M1049" s="206"/>
      <c r="N1049" s="206"/>
      <c r="O1049" s="206"/>
      <c r="P1049" s="206"/>
      <c r="Q1049" s="206"/>
      <c r="R1049" s="206"/>
      <c r="S1049" s="206"/>
      <c r="T1049" s="206"/>
      <c r="U1049" s="206"/>
      <c r="V1049" s="206"/>
      <c r="W1049" s="206"/>
      <c r="X1049" s="206"/>
      <c r="Y1049" s="206"/>
      <c r="Z1049" s="206"/>
    </row>
    <row r="1050" customFormat="false" ht="15" hidden="false" customHeight="false" outlineLevel="0" collapsed="false">
      <c r="A1050" s="189" t="s">
        <v>1034</v>
      </c>
      <c r="B1050" s="190" t="s">
        <v>2057</v>
      </c>
      <c r="C1050" s="189" t="s">
        <v>2058</v>
      </c>
      <c r="D1050" s="190" t="s">
        <v>7</v>
      </c>
      <c r="E1050" s="191" t="n">
        <v>1</v>
      </c>
      <c r="F1050" s="279" t="n">
        <v>2411.1</v>
      </c>
      <c r="G1050" s="279" t="n">
        <v>2411.1</v>
      </c>
      <c r="H1050" s="206"/>
      <c r="I1050" s="206"/>
      <c r="J1050" s="206"/>
      <c r="K1050" s="206"/>
      <c r="L1050" s="206"/>
      <c r="M1050" s="206"/>
      <c r="N1050" s="206"/>
      <c r="O1050" s="206"/>
      <c r="P1050" s="206"/>
      <c r="Q1050" s="206"/>
      <c r="R1050" s="206"/>
      <c r="S1050" s="206"/>
      <c r="T1050" s="206"/>
      <c r="U1050" s="206"/>
      <c r="V1050" s="206"/>
      <c r="W1050" s="206"/>
      <c r="X1050" s="206"/>
      <c r="Y1050" s="206"/>
      <c r="Z1050" s="206"/>
    </row>
    <row r="1051" customFormat="false" ht="15" hidden="false" customHeight="false" outlineLevel="0" collapsed="false">
      <c r="A1051" s="198" t="s">
        <v>1040</v>
      </c>
      <c r="B1051" s="199" t="s">
        <v>2002</v>
      </c>
      <c r="C1051" s="198" t="s">
        <v>2003</v>
      </c>
      <c r="D1051" s="199" t="s">
        <v>25</v>
      </c>
      <c r="E1051" s="200" t="n">
        <v>0.633</v>
      </c>
      <c r="F1051" s="280" t="n">
        <v>16.08</v>
      </c>
      <c r="G1051" s="280" t="n">
        <v>10.17</v>
      </c>
      <c r="H1051" s="206"/>
      <c r="I1051" s="206"/>
      <c r="J1051" s="206"/>
      <c r="K1051" s="206"/>
      <c r="L1051" s="206"/>
      <c r="M1051" s="206"/>
      <c r="N1051" s="206"/>
      <c r="O1051" s="206"/>
      <c r="P1051" s="206"/>
      <c r="Q1051" s="206"/>
      <c r="R1051" s="206"/>
      <c r="S1051" s="206"/>
      <c r="T1051" s="206"/>
      <c r="U1051" s="206"/>
      <c r="V1051" s="206"/>
      <c r="W1051" s="206"/>
      <c r="X1051" s="206"/>
      <c r="Y1051" s="206"/>
      <c r="Z1051" s="206"/>
    </row>
    <row r="1052" customFormat="false" ht="15" hidden="false" customHeight="false" outlineLevel="0" collapsed="false">
      <c r="A1052" s="198" t="s">
        <v>1040</v>
      </c>
      <c r="B1052" s="199" t="s">
        <v>1917</v>
      </c>
      <c r="C1052" s="198" t="s">
        <v>1918</v>
      </c>
      <c r="D1052" s="199" t="s">
        <v>25</v>
      </c>
      <c r="E1052" s="200" t="n">
        <v>2.2774</v>
      </c>
      <c r="F1052" s="280" t="n">
        <v>15.43</v>
      </c>
      <c r="G1052" s="280" t="n">
        <v>35.14</v>
      </c>
      <c r="H1052" s="206"/>
      <c r="I1052" s="206"/>
      <c r="J1052" s="206"/>
      <c r="K1052" s="206"/>
      <c r="L1052" s="206"/>
      <c r="M1052" s="206"/>
      <c r="N1052" s="206"/>
      <c r="O1052" s="206"/>
      <c r="P1052" s="206"/>
      <c r="Q1052" s="206"/>
      <c r="R1052" s="206"/>
      <c r="S1052" s="206"/>
      <c r="T1052" s="206"/>
      <c r="U1052" s="206"/>
      <c r="V1052" s="206"/>
      <c r="W1052" s="206"/>
      <c r="X1052" s="206"/>
      <c r="Y1052" s="206"/>
      <c r="Z1052" s="206"/>
    </row>
    <row r="1053" customFormat="false" ht="15" hidden="false" customHeight="false" outlineLevel="0" collapsed="false">
      <c r="A1053" s="198" t="s">
        <v>1040</v>
      </c>
      <c r="B1053" s="199" t="s">
        <v>1971</v>
      </c>
      <c r="C1053" s="198" t="s">
        <v>1206</v>
      </c>
      <c r="D1053" s="199" t="s">
        <v>25</v>
      </c>
      <c r="E1053" s="200" t="n">
        <v>0.633</v>
      </c>
      <c r="F1053" s="280" t="n">
        <v>20.83</v>
      </c>
      <c r="G1053" s="280" t="n">
        <v>13.18</v>
      </c>
      <c r="H1053" s="206"/>
      <c r="I1053" s="206"/>
      <c r="J1053" s="206"/>
      <c r="K1053" s="206"/>
      <c r="L1053" s="206"/>
      <c r="M1053" s="206"/>
      <c r="N1053" s="206"/>
      <c r="O1053" s="206"/>
      <c r="P1053" s="206"/>
      <c r="Q1053" s="206"/>
      <c r="R1053" s="206"/>
      <c r="S1053" s="206"/>
      <c r="T1053" s="206"/>
      <c r="U1053" s="206"/>
      <c r="V1053" s="206"/>
      <c r="W1053" s="206"/>
      <c r="X1053" s="206"/>
      <c r="Y1053" s="206"/>
      <c r="Z1053" s="206"/>
    </row>
    <row r="1054" customFormat="false" ht="15" hidden="false" customHeight="false" outlineLevel="0" collapsed="false">
      <c r="A1054" s="198" t="s">
        <v>1040</v>
      </c>
      <c r="B1054" s="199" t="s">
        <v>1812</v>
      </c>
      <c r="C1054" s="198" t="s">
        <v>1813</v>
      </c>
      <c r="D1054" s="199" t="s">
        <v>25</v>
      </c>
      <c r="E1054" s="200" t="n">
        <v>2.2774</v>
      </c>
      <c r="F1054" s="280" t="n">
        <v>20</v>
      </c>
      <c r="G1054" s="280" t="n">
        <v>45.54</v>
      </c>
      <c r="H1054" s="206"/>
      <c r="I1054" s="206"/>
      <c r="J1054" s="206"/>
      <c r="K1054" s="206"/>
      <c r="L1054" s="206"/>
      <c r="M1054" s="206"/>
      <c r="N1054" s="206"/>
      <c r="O1054" s="206"/>
      <c r="P1054" s="206"/>
      <c r="Q1054" s="206"/>
      <c r="R1054" s="206"/>
      <c r="S1054" s="206"/>
      <c r="T1054" s="206"/>
      <c r="U1054" s="206"/>
      <c r="V1054" s="206"/>
      <c r="W1054" s="206"/>
      <c r="X1054" s="206"/>
      <c r="Y1054" s="206"/>
      <c r="Z1054" s="206"/>
    </row>
    <row r="1055" customFormat="false" ht="15" hidden="false" customHeight="false" outlineLevel="0" collapsed="false">
      <c r="A1055" s="202" t="s">
        <v>1043</v>
      </c>
      <c r="B1055" s="203" t="s">
        <v>2059</v>
      </c>
      <c r="C1055" s="202" t="s">
        <v>2060</v>
      </c>
      <c r="D1055" s="203" t="s">
        <v>7</v>
      </c>
      <c r="E1055" s="204" t="n">
        <v>4</v>
      </c>
      <c r="F1055" s="208" t="n">
        <v>0.8</v>
      </c>
      <c r="G1055" s="208" t="n">
        <v>3.2</v>
      </c>
      <c r="H1055" s="206"/>
      <c r="I1055" s="206"/>
      <c r="J1055" s="206"/>
      <c r="K1055" s="206"/>
      <c r="L1055" s="206"/>
      <c r="M1055" s="206"/>
      <c r="N1055" s="206"/>
      <c r="O1055" s="206"/>
      <c r="P1055" s="206"/>
      <c r="Q1055" s="206"/>
      <c r="R1055" s="206"/>
      <c r="S1055" s="206"/>
      <c r="T1055" s="206"/>
      <c r="U1055" s="206"/>
      <c r="V1055" s="206"/>
      <c r="W1055" s="206"/>
      <c r="X1055" s="206"/>
      <c r="Y1055" s="206"/>
      <c r="Z1055" s="206"/>
    </row>
    <row r="1056" customFormat="false" ht="15" hidden="false" customHeight="false" outlineLevel="0" collapsed="false">
      <c r="A1056" s="202" t="s">
        <v>1043</v>
      </c>
      <c r="B1056" s="203" t="s">
        <v>2061</v>
      </c>
      <c r="C1056" s="202" t="s">
        <v>2062</v>
      </c>
      <c r="D1056" s="203" t="s">
        <v>7</v>
      </c>
      <c r="E1056" s="204" t="n">
        <v>1</v>
      </c>
      <c r="F1056" s="208" t="n">
        <v>2301.51</v>
      </c>
      <c r="G1056" s="208" t="n">
        <v>2301.51</v>
      </c>
      <c r="H1056" s="206"/>
      <c r="I1056" s="206"/>
      <c r="J1056" s="206"/>
      <c r="K1056" s="206"/>
      <c r="L1056" s="206"/>
      <c r="M1056" s="206"/>
      <c r="N1056" s="206"/>
      <c r="O1056" s="206"/>
      <c r="P1056" s="206"/>
      <c r="Q1056" s="206"/>
      <c r="R1056" s="206"/>
      <c r="S1056" s="206"/>
      <c r="T1056" s="206"/>
      <c r="U1056" s="206"/>
      <c r="V1056" s="206"/>
      <c r="W1056" s="206"/>
      <c r="X1056" s="206"/>
      <c r="Y1056" s="206"/>
      <c r="Z1056" s="206"/>
    </row>
    <row r="1057" customFormat="false" ht="15" hidden="false" customHeight="false" outlineLevel="0" collapsed="false">
      <c r="A1057" s="202" t="s">
        <v>1043</v>
      </c>
      <c r="B1057" s="203" t="s">
        <v>2063</v>
      </c>
      <c r="C1057" s="202" t="s">
        <v>2064</v>
      </c>
      <c r="D1057" s="203" t="s">
        <v>7</v>
      </c>
      <c r="E1057" s="204" t="n">
        <v>4</v>
      </c>
      <c r="F1057" s="208" t="n">
        <v>0.4</v>
      </c>
      <c r="G1057" s="208" t="n">
        <v>1.6</v>
      </c>
      <c r="H1057" s="206"/>
      <c r="I1057" s="206"/>
      <c r="J1057" s="206"/>
      <c r="K1057" s="206"/>
      <c r="L1057" s="206"/>
      <c r="M1057" s="206"/>
      <c r="N1057" s="206"/>
      <c r="O1057" s="206"/>
      <c r="P1057" s="206"/>
      <c r="Q1057" s="206"/>
      <c r="R1057" s="206"/>
      <c r="S1057" s="206"/>
      <c r="T1057" s="206"/>
      <c r="U1057" s="206"/>
      <c r="V1057" s="206"/>
      <c r="W1057" s="206"/>
      <c r="X1057" s="206"/>
      <c r="Y1057" s="206"/>
      <c r="Z1057" s="206"/>
    </row>
    <row r="1058" customFormat="false" ht="15" hidden="false" customHeight="false" outlineLevel="0" collapsed="false">
      <c r="A1058" s="202" t="s">
        <v>1043</v>
      </c>
      <c r="B1058" s="203" t="s">
        <v>2065</v>
      </c>
      <c r="C1058" s="202" t="s">
        <v>2066</v>
      </c>
      <c r="D1058" s="203" t="s">
        <v>152</v>
      </c>
      <c r="E1058" s="204" t="n">
        <v>0.2</v>
      </c>
      <c r="F1058" s="208" t="n">
        <v>3.84</v>
      </c>
      <c r="G1058" s="208" t="n">
        <v>0.76</v>
      </c>
      <c r="H1058" s="206"/>
      <c r="I1058" s="206"/>
      <c r="J1058" s="206"/>
      <c r="K1058" s="206"/>
      <c r="L1058" s="206"/>
      <c r="M1058" s="206"/>
      <c r="N1058" s="206"/>
      <c r="O1058" s="206"/>
      <c r="P1058" s="206"/>
      <c r="Q1058" s="206"/>
      <c r="R1058" s="206"/>
      <c r="S1058" s="206"/>
      <c r="T1058" s="206"/>
      <c r="U1058" s="206"/>
      <c r="V1058" s="206"/>
      <c r="W1058" s="206"/>
      <c r="X1058" s="206"/>
      <c r="Y1058" s="206"/>
      <c r="Z1058" s="206"/>
    </row>
    <row r="1059" customFormat="false" ht="15" hidden="false" customHeight="false" outlineLevel="0" collapsed="false">
      <c r="A1059" s="193"/>
      <c r="B1059" s="194"/>
      <c r="C1059" s="193"/>
      <c r="D1059" s="193"/>
      <c r="E1059" s="195"/>
      <c r="F1059" s="193"/>
      <c r="G1059" s="193"/>
      <c r="H1059" s="206"/>
      <c r="I1059" s="206"/>
      <c r="J1059" s="206"/>
      <c r="K1059" s="206"/>
      <c r="L1059" s="206"/>
      <c r="M1059" s="206"/>
      <c r="N1059" s="206"/>
      <c r="O1059" s="206"/>
      <c r="P1059" s="206"/>
      <c r="Q1059" s="206"/>
      <c r="R1059" s="206"/>
      <c r="S1059" s="206"/>
      <c r="T1059" s="206"/>
      <c r="U1059" s="206"/>
      <c r="V1059" s="206"/>
      <c r="W1059" s="206"/>
      <c r="X1059" s="206"/>
      <c r="Y1059" s="206"/>
      <c r="Z1059" s="206"/>
    </row>
    <row r="1060" customFormat="false" ht="15" hidden="false" customHeight="false" outlineLevel="0" collapsed="false">
      <c r="A1060" s="183" t="s">
        <v>2067</v>
      </c>
      <c r="B1060" s="184" t="s">
        <v>1028</v>
      </c>
      <c r="C1060" s="183" t="s">
        <v>1029</v>
      </c>
      <c r="D1060" s="184" t="s">
        <v>1030</v>
      </c>
      <c r="E1060" s="185" t="s">
        <v>1031</v>
      </c>
      <c r="F1060" s="209" t="s">
        <v>1032</v>
      </c>
      <c r="G1060" s="209" t="s">
        <v>1033</v>
      </c>
      <c r="H1060" s="206"/>
      <c r="I1060" s="206"/>
      <c r="J1060" s="206"/>
      <c r="K1060" s="206"/>
      <c r="L1060" s="206"/>
      <c r="M1060" s="206"/>
      <c r="N1060" s="206"/>
      <c r="O1060" s="206"/>
      <c r="P1060" s="206"/>
      <c r="Q1060" s="206"/>
      <c r="R1060" s="206"/>
      <c r="S1060" s="206"/>
      <c r="T1060" s="206"/>
      <c r="U1060" s="206"/>
      <c r="V1060" s="206"/>
      <c r="W1060" s="206"/>
      <c r="X1060" s="206"/>
      <c r="Y1060" s="206"/>
      <c r="Z1060" s="206"/>
    </row>
    <row r="1061" customFormat="false" ht="15" hidden="false" customHeight="false" outlineLevel="0" collapsed="false">
      <c r="A1061" s="189" t="s">
        <v>1034</v>
      </c>
      <c r="B1061" s="190" t="s">
        <v>2068</v>
      </c>
      <c r="C1061" s="189" t="s">
        <v>2069</v>
      </c>
      <c r="D1061" s="190" t="s">
        <v>7</v>
      </c>
      <c r="E1061" s="191" t="n">
        <v>1</v>
      </c>
      <c r="F1061" s="279" t="n">
        <v>14.49</v>
      </c>
      <c r="G1061" s="279" t="n">
        <v>14.49</v>
      </c>
      <c r="H1061" s="206"/>
      <c r="I1061" s="206"/>
      <c r="J1061" s="206"/>
      <c r="K1061" s="206"/>
      <c r="L1061" s="206"/>
      <c r="M1061" s="206"/>
      <c r="N1061" s="206"/>
      <c r="O1061" s="206"/>
      <c r="P1061" s="206"/>
      <c r="Q1061" s="206"/>
      <c r="R1061" s="206"/>
      <c r="S1061" s="206"/>
      <c r="T1061" s="206"/>
      <c r="U1061" s="206"/>
      <c r="V1061" s="206"/>
      <c r="W1061" s="206"/>
      <c r="X1061" s="206"/>
      <c r="Y1061" s="206"/>
      <c r="Z1061" s="206"/>
    </row>
    <row r="1062" customFormat="false" ht="15" hidden="false" customHeight="false" outlineLevel="0" collapsed="false">
      <c r="A1062" s="198" t="s">
        <v>1040</v>
      </c>
      <c r="B1062" s="199" t="s">
        <v>1917</v>
      </c>
      <c r="C1062" s="198" t="s">
        <v>1918</v>
      </c>
      <c r="D1062" s="199" t="s">
        <v>25</v>
      </c>
      <c r="E1062" s="200" t="n">
        <v>0.15</v>
      </c>
      <c r="F1062" s="280" t="n">
        <v>15.43</v>
      </c>
      <c r="G1062" s="280" t="n">
        <v>2.31</v>
      </c>
      <c r="H1062" s="206"/>
      <c r="I1062" s="206"/>
      <c r="J1062" s="206"/>
      <c r="K1062" s="206"/>
      <c r="L1062" s="206"/>
      <c r="M1062" s="206"/>
      <c r="N1062" s="206"/>
      <c r="O1062" s="206"/>
      <c r="P1062" s="206"/>
      <c r="Q1062" s="206"/>
      <c r="R1062" s="206"/>
      <c r="S1062" s="206"/>
      <c r="T1062" s="206"/>
      <c r="U1062" s="206"/>
      <c r="V1062" s="206"/>
      <c r="W1062" s="206"/>
      <c r="X1062" s="206"/>
      <c r="Y1062" s="206"/>
      <c r="Z1062" s="206"/>
    </row>
    <row r="1063" customFormat="false" ht="15" hidden="false" customHeight="false" outlineLevel="0" collapsed="false">
      <c r="A1063" s="198" t="s">
        <v>1040</v>
      </c>
      <c r="B1063" s="199" t="s">
        <v>1812</v>
      </c>
      <c r="C1063" s="198" t="s">
        <v>1813</v>
      </c>
      <c r="D1063" s="199" t="s">
        <v>25</v>
      </c>
      <c r="E1063" s="200" t="n">
        <v>0.15</v>
      </c>
      <c r="F1063" s="280" t="n">
        <v>20</v>
      </c>
      <c r="G1063" s="280" t="n">
        <v>3</v>
      </c>
      <c r="H1063" s="206"/>
      <c r="I1063" s="206"/>
      <c r="J1063" s="206"/>
      <c r="K1063" s="206"/>
      <c r="L1063" s="206"/>
      <c r="M1063" s="206"/>
      <c r="N1063" s="206"/>
      <c r="O1063" s="206"/>
      <c r="P1063" s="206"/>
      <c r="Q1063" s="206"/>
      <c r="R1063" s="206"/>
      <c r="S1063" s="206"/>
      <c r="T1063" s="206"/>
      <c r="U1063" s="206"/>
      <c r="V1063" s="206"/>
      <c r="W1063" s="206"/>
      <c r="X1063" s="206"/>
      <c r="Y1063" s="206"/>
      <c r="Z1063" s="206"/>
    </row>
    <row r="1064" customFormat="false" ht="15" hidden="false" customHeight="false" outlineLevel="0" collapsed="false">
      <c r="A1064" s="202" t="s">
        <v>1043</v>
      </c>
      <c r="B1064" s="203" t="s">
        <v>2070</v>
      </c>
      <c r="C1064" s="202" t="s">
        <v>2071</v>
      </c>
      <c r="D1064" s="203" t="s">
        <v>7</v>
      </c>
      <c r="E1064" s="204" t="n">
        <v>0.007</v>
      </c>
      <c r="F1064" s="208" t="n">
        <v>56.55</v>
      </c>
      <c r="G1064" s="208" t="n">
        <v>0.39</v>
      </c>
      <c r="H1064" s="206"/>
      <c r="I1064" s="206"/>
      <c r="J1064" s="206"/>
      <c r="K1064" s="206"/>
      <c r="L1064" s="206"/>
      <c r="M1064" s="206"/>
      <c r="N1064" s="206"/>
      <c r="O1064" s="206"/>
      <c r="P1064" s="206"/>
      <c r="Q1064" s="206"/>
      <c r="R1064" s="206"/>
      <c r="S1064" s="206"/>
      <c r="T1064" s="206"/>
      <c r="U1064" s="206"/>
      <c r="V1064" s="206"/>
      <c r="W1064" s="206"/>
      <c r="X1064" s="206"/>
      <c r="Y1064" s="206"/>
      <c r="Z1064" s="206"/>
    </row>
    <row r="1065" customFormat="false" ht="15" hidden="false" customHeight="false" outlineLevel="0" collapsed="false">
      <c r="A1065" s="202" t="s">
        <v>1043</v>
      </c>
      <c r="B1065" s="203" t="s">
        <v>2072</v>
      </c>
      <c r="C1065" s="202" t="s">
        <v>2073</v>
      </c>
      <c r="D1065" s="203" t="s">
        <v>7</v>
      </c>
      <c r="E1065" s="204" t="n">
        <v>1</v>
      </c>
      <c r="F1065" s="208" t="n">
        <v>8.18</v>
      </c>
      <c r="G1065" s="208" t="n">
        <v>8.18</v>
      </c>
      <c r="H1065" s="206"/>
      <c r="I1065" s="206"/>
      <c r="J1065" s="206"/>
      <c r="K1065" s="206"/>
      <c r="L1065" s="206"/>
      <c r="M1065" s="206"/>
      <c r="N1065" s="206"/>
      <c r="O1065" s="206"/>
      <c r="P1065" s="206"/>
      <c r="Q1065" s="206"/>
      <c r="R1065" s="206"/>
      <c r="S1065" s="206"/>
      <c r="T1065" s="206"/>
      <c r="U1065" s="206"/>
      <c r="V1065" s="206"/>
      <c r="W1065" s="206"/>
      <c r="X1065" s="206"/>
      <c r="Y1065" s="206"/>
      <c r="Z1065" s="206"/>
    </row>
    <row r="1066" customFormat="false" ht="15" hidden="false" customHeight="false" outlineLevel="0" collapsed="false">
      <c r="A1066" s="202" t="s">
        <v>1043</v>
      </c>
      <c r="B1066" s="203" t="s">
        <v>2074</v>
      </c>
      <c r="C1066" s="202" t="s">
        <v>2075</v>
      </c>
      <c r="D1066" s="203" t="s">
        <v>7</v>
      </c>
      <c r="E1066" s="204" t="n">
        <v>0.05</v>
      </c>
      <c r="F1066" s="208" t="n">
        <v>2.06</v>
      </c>
      <c r="G1066" s="208" t="n">
        <v>0.1</v>
      </c>
      <c r="H1066" s="206"/>
      <c r="I1066" s="206"/>
      <c r="J1066" s="206"/>
      <c r="K1066" s="206"/>
      <c r="L1066" s="206"/>
      <c r="M1066" s="206"/>
      <c r="N1066" s="206"/>
      <c r="O1066" s="206"/>
      <c r="P1066" s="206"/>
      <c r="Q1066" s="206"/>
      <c r="R1066" s="206"/>
      <c r="S1066" s="206"/>
      <c r="T1066" s="206"/>
      <c r="U1066" s="206"/>
      <c r="V1066" s="206"/>
      <c r="W1066" s="206"/>
      <c r="X1066" s="206"/>
      <c r="Y1066" s="206"/>
      <c r="Z1066" s="206"/>
    </row>
    <row r="1067" customFormat="false" ht="15" hidden="false" customHeight="false" outlineLevel="0" collapsed="false">
      <c r="A1067" s="202" t="s">
        <v>1043</v>
      </c>
      <c r="B1067" s="203" t="s">
        <v>2076</v>
      </c>
      <c r="C1067" s="202" t="s">
        <v>2077</v>
      </c>
      <c r="D1067" s="203" t="s">
        <v>7</v>
      </c>
      <c r="E1067" s="204" t="n">
        <v>0.008</v>
      </c>
      <c r="F1067" s="208" t="n">
        <v>64.07</v>
      </c>
      <c r="G1067" s="208" t="n">
        <v>0.51</v>
      </c>
      <c r="H1067" s="206"/>
      <c r="I1067" s="206"/>
      <c r="J1067" s="206"/>
      <c r="K1067" s="206"/>
      <c r="L1067" s="206"/>
      <c r="M1067" s="206"/>
      <c r="N1067" s="206"/>
      <c r="O1067" s="206"/>
      <c r="P1067" s="206"/>
      <c r="Q1067" s="206"/>
      <c r="R1067" s="206"/>
      <c r="S1067" s="206"/>
      <c r="T1067" s="206"/>
      <c r="U1067" s="206"/>
      <c r="V1067" s="206"/>
      <c r="W1067" s="206"/>
      <c r="X1067" s="206"/>
      <c r="Y1067" s="206"/>
      <c r="Z1067" s="206"/>
    </row>
    <row r="1068" customFormat="false" ht="15" hidden="false" customHeight="false" outlineLevel="0" collapsed="false">
      <c r="A1068" s="193"/>
      <c r="B1068" s="194"/>
      <c r="C1068" s="193"/>
      <c r="D1068" s="193"/>
      <c r="E1068" s="195"/>
      <c r="F1068" s="193"/>
      <c r="G1068" s="193"/>
      <c r="H1068" s="206"/>
      <c r="I1068" s="206"/>
      <c r="J1068" s="206"/>
      <c r="K1068" s="206"/>
      <c r="L1068" s="206"/>
      <c r="M1068" s="206"/>
      <c r="N1068" s="206"/>
      <c r="O1068" s="206"/>
      <c r="P1068" s="206"/>
      <c r="Q1068" s="206"/>
      <c r="R1068" s="206"/>
      <c r="S1068" s="206"/>
      <c r="T1068" s="206"/>
      <c r="U1068" s="206"/>
      <c r="V1068" s="206"/>
      <c r="W1068" s="206"/>
      <c r="X1068" s="206"/>
      <c r="Y1068" s="206"/>
      <c r="Z1068" s="206"/>
    </row>
    <row r="1069" customFormat="false" ht="15" hidden="false" customHeight="false" outlineLevel="0" collapsed="false">
      <c r="A1069" s="183" t="s">
        <v>2078</v>
      </c>
      <c r="B1069" s="184" t="s">
        <v>1028</v>
      </c>
      <c r="C1069" s="183" t="s">
        <v>1029</v>
      </c>
      <c r="D1069" s="184" t="s">
        <v>1030</v>
      </c>
      <c r="E1069" s="185" t="s">
        <v>1031</v>
      </c>
      <c r="F1069" s="209" t="s">
        <v>1032</v>
      </c>
      <c r="G1069" s="209" t="s">
        <v>1033</v>
      </c>
      <c r="H1069" s="206"/>
      <c r="I1069" s="206"/>
      <c r="J1069" s="206"/>
      <c r="K1069" s="206"/>
      <c r="L1069" s="206"/>
      <c r="M1069" s="206"/>
      <c r="N1069" s="206"/>
      <c r="O1069" s="206"/>
      <c r="P1069" s="206"/>
      <c r="Q1069" s="206"/>
      <c r="R1069" s="206"/>
      <c r="S1069" s="206"/>
      <c r="T1069" s="206"/>
      <c r="U1069" s="206"/>
      <c r="V1069" s="206"/>
      <c r="W1069" s="206"/>
      <c r="X1069" s="206"/>
      <c r="Y1069" s="206"/>
      <c r="Z1069" s="206"/>
    </row>
    <row r="1070" customFormat="false" ht="15" hidden="false" customHeight="false" outlineLevel="0" collapsed="false">
      <c r="A1070" s="189" t="s">
        <v>1034</v>
      </c>
      <c r="B1070" s="190" t="s">
        <v>2079</v>
      </c>
      <c r="C1070" s="189" t="s">
        <v>2080</v>
      </c>
      <c r="D1070" s="190" t="s">
        <v>7</v>
      </c>
      <c r="E1070" s="191" t="n">
        <v>1</v>
      </c>
      <c r="F1070" s="279" t="n">
        <v>16.01</v>
      </c>
      <c r="G1070" s="279" t="n">
        <v>16.01</v>
      </c>
      <c r="H1070" s="206"/>
      <c r="I1070" s="206"/>
      <c r="J1070" s="206"/>
      <c r="K1070" s="206"/>
      <c r="L1070" s="206"/>
      <c r="M1070" s="206"/>
      <c r="N1070" s="206"/>
      <c r="O1070" s="206"/>
      <c r="P1070" s="206"/>
      <c r="Q1070" s="206"/>
      <c r="R1070" s="206"/>
      <c r="S1070" s="206"/>
      <c r="T1070" s="206"/>
      <c r="U1070" s="206"/>
      <c r="V1070" s="206"/>
      <c r="W1070" s="206"/>
      <c r="X1070" s="206"/>
      <c r="Y1070" s="206"/>
      <c r="Z1070" s="206"/>
    </row>
    <row r="1071" customFormat="false" ht="15" hidden="false" customHeight="false" outlineLevel="0" collapsed="false">
      <c r="A1071" s="198" t="s">
        <v>1040</v>
      </c>
      <c r="B1071" s="199" t="s">
        <v>1917</v>
      </c>
      <c r="C1071" s="198" t="s">
        <v>1918</v>
      </c>
      <c r="D1071" s="199" t="s">
        <v>25</v>
      </c>
      <c r="E1071" s="200" t="n">
        <v>0.15</v>
      </c>
      <c r="F1071" s="280" t="n">
        <v>15.43</v>
      </c>
      <c r="G1071" s="280" t="n">
        <v>2.31</v>
      </c>
      <c r="H1071" s="206"/>
      <c r="I1071" s="206"/>
      <c r="J1071" s="206"/>
      <c r="K1071" s="206"/>
      <c r="L1071" s="206"/>
      <c r="M1071" s="206"/>
      <c r="N1071" s="206"/>
      <c r="O1071" s="206"/>
      <c r="P1071" s="206"/>
      <c r="Q1071" s="206"/>
      <c r="R1071" s="206"/>
      <c r="S1071" s="206"/>
      <c r="T1071" s="206"/>
      <c r="U1071" s="206"/>
      <c r="V1071" s="206"/>
      <c r="W1071" s="206"/>
      <c r="X1071" s="206"/>
      <c r="Y1071" s="206"/>
      <c r="Z1071" s="206"/>
    </row>
    <row r="1072" customFormat="false" ht="15" hidden="false" customHeight="false" outlineLevel="0" collapsed="false">
      <c r="A1072" s="198" t="s">
        <v>1040</v>
      </c>
      <c r="B1072" s="199" t="s">
        <v>1812</v>
      </c>
      <c r="C1072" s="198" t="s">
        <v>1813</v>
      </c>
      <c r="D1072" s="199" t="s">
        <v>25</v>
      </c>
      <c r="E1072" s="200" t="n">
        <v>0.15</v>
      </c>
      <c r="F1072" s="280" t="n">
        <v>20</v>
      </c>
      <c r="G1072" s="280" t="n">
        <v>3</v>
      </c>
      <c r="H1072" s="206"/>
      <c r="I1072" s="206"/>
      <c r="J1072" s="206"/>
      <c r="K1072" s="206"/>
      <c r="L1072" s="206"/>
      <c r="M1072" s="206"/>
      <c r="N1072" s="206"/>
      <c r="O1072" s="206"/>
      <c r="P1072" s="206"/>
      <c r="Q1072" s="206"/>
      <c r="R1072" s="206"/>
      <c r="S1072" s="206"/>
      <c r="T1072" s="206"/>
      <c r="U1072" s="206"/>
      <c r="V1072" s="206"/>
      <c r="W1072" s="206"/>
      <c r="X1072" s="206"/>
      <c r="Y1072" s="206"/>
      <c r="Z1072" s="206"/>
    </row>
    <row r="1073" customFormat="false" ht="15" hidden="false" customHeight="false" outlineLevel="0" collapsed="false">
      <c r="A1073" s="202" t="s">
        <v>1043</v>
      </c>
      <c r="B1073" s="203" t="s">
        <v>2070</v>
      </c>
      <c r="C1073" s="202" t="s">
        <v>2071</v>
      </c>
      <c r="D1073" s="203" t="s">
        <v>7</v>
      </c>
      <c r="E1073" s="204" t="n">
        <v>0.007</v>
      </c>
      <c r="F1073" s="208" t="n">
        <v>56.55</v>
      </c>
      <c r="G1073" s="208" t="n">
        <v>0.39</v>
      </c>
      <c r="H1073" s="206"/>
      <c r="I1073" s="206"/>
      <c r="J1073" s="206"/>
      <c r="K1073" s="206"/>
      <c r="L1073" s="206"/>
      <c r="M1073" s="206"/>
      <c r="N1073" s="206"/>
      <c r="O1073" s="206"/>
      <c r="P1073" s="206"/>
      <c r="Q1073" s="206"/>
      <c r="R1073" s="206"/>
      <c r="S1073" s="206"/>
      <c r="T1073" s="206"/>
      <c r="U1073" s="206"/>
      <c r="V1073" s="206"/>
      <c r="W1073" s="206"/>
      <c r="X1073" s="206"/>
      <c r="Y1073" s="206"/>
      <c r="Z1073" s="206"/>
    </row>
    <row r="1074" customFormat="false" ht="15" hidden="false" customHeight="false" outlineLevel="0" collapsed="false">
      <c r="A1074" s="202" t="s">
        <v>1043</v>
      </c>
      <c r="B1074" s="203" t="s">
        <v>2081</v>
      </c>
      <c r="C1074" s="202" t="s">
        <v>2082</v>
      </c>
      <c r="D1074" s="203" t="s">
        <v>7</v>
      </c>
      <c r="E1074" s="204" t="n">
        <v>1</v>
      </c>
      <c r="F1074" s="208" t="n">
        <v>9.7</v>
      </c>
      <c r="G1074" s="208" t="n">
        <v>9.7</v>
      </c>
      <c r="H1074" s="206"/>
      <c r="I1074" s="206"/>
      <c r="J1074" s="206"/>
      <c r="K1074" s="206"/>
      <c r="L1074" s="206"/>
      <c r="M1074" s="206"/>
      <c r="N1074" s="206"/>
      <c r="O1074" s="206"/>
      <c r="P1074" s="206"/>
      <c r="Q1074" s="206"/>
      <c r="R1074" s="206"/>
      <c r="S1074" s="206"/>
      <c r="T1074" s="206"/>
      <c r="U1074" s="206"/>
      <c r="V1074" s="206"/>
      <c r="W1074" s="206"/>
      <c r="X1074" s="206"/>
      <c r="Y1074" s="206"/>
      <c r="Z1074" s="206"/>
    </row>
    <row r="1075" customFormat="false" ht="15" hidden="false" customHeight="false" outlineLevel="0" collapsed="false">
      <c r="A1075" s="202" t="s">
        <v>1043</v>
      </c>
      <c r="B1075" s="203" t="s">
        <v>2074</v>
      </c>
      <c r="C1075" s="202" t="s">
        <v>2075</v>
      </c>
      <c r="D1075" s="203" t="s">
        <v>7</v>
      </c>
      <c r="E1075" s="204" t="n">
        <v>0.05</v>
      </c>
      <c r="F1075" s="208" t="n">
        <v>2.06</v>
      </c>
      <c r="G1075" s="208" t="n">
        <v>0.1</v>
      </c>
      <c r="H1075" s="206"/>
      <c r="I1075" s="206"/>
      <c r="J1075" s="206"/>
      <c r="K1075" s="206"/>
      <c r="L1075" s="206"/>
      <c r="M1075" s="206"/>
      <c r="N1075" s="206"/>
      <c r="O1075" s="206"/>
      <c r="P1075" s="206"/>
      <c r="Q1075" s="206"/>
      <c r="R1075" s="206"/>
      <c r="S1075" s="206"/>
      <c r="T1075" s="206"/>
      <c r="U1075" s="206"/>
      <c r="V1075" s="206"/>
      <c r="W1075" s="206"/>
      <c r="X1075" s="206"/>
      <c r="Y1075" s="206"/>
      <c r="Z1075" s="206"/>
    </row>
    <row r="1076" customFormat="false" ht="15" hidden="false" customHeight="false" outlineLevel="0" collapsed="false">
      <c r="A1076" s="202" t="s">
        <v>1043</v>
      </c>
      <c r="B1076" s="203" t="s">
        <v>2076</v>
      </c>
      <c r="C1076" s="202" t="s">
        <v>2077</v>
      </c>
      <c r="D1076" s="203" t="s">
        <v>7</v>
      </c>
      <c r="E1076" s="204" t="n">
        <v>0.008</v>
      </c>
      <c r="F1076" s="208" t="n">
        <v>64.07</v>
      </c>
      <c r="G1076" s="208" t="n">
        <v>0.51</v>
      </c>
      <c r="H1076" s="206"/>
      <c r="I1076" s="206"/>
      <c r="J1076" s="206"/>
      <c r="K1076" s="206"/>
      <c r="L1076" s="206"/>
      <c r="M1076" s="206"/>
      <c r="N1076" s="206"/>
      <c r="O1076" s="206"/>
      <c r="P1076" s="206"/>
      <c r="Q1076" s="206"/>
      <c r="R1076" s="206"/>
      <c r="S1076" s="206"/>
      <c r="T1076" s="206"/>
      <c r="U1076" s="206"/>
      <c r="V1076" s="206"/>
      <c r="W1076" s="206"/>
      <c r="X1076" s="206"/>
      <c r="Y1076" s="206"/>
      <c r="Z1076" s="206"/>
    </row>
    <row r="1077" customFormat="false" ht="15" hidden="false" customHeight="false" outlineLevel="0" collapsed="false">
      <c r="A1077" s="193"/>
      <c r="B1077" s="194"/>
      <c r="C1077" s="193"/>
      <c r="D1077" s="193"/>
      <c r="E1077" s="195"/>
      <c r="F1077" s="193"/>
      <c r="G1077" s="193"/>
      <c r="H1077" s="206"/>
      <c r="I1077" s="206"/>
      <c r="J1077" s="206"/>
      <c r="K1077" s="206"/>
      <c r="L1077" s="206"/>
      <c r="M1077" s="206"/>
      <c r="N1077" s="206"/>
      <c r="O1077" s="206"/>
      <c r="P1077" s="206"/>
      <c r="Q1077" s="206"/>
      <c r="R1077" s="206"/>
      <c r="S1077" s="206"/>
      <c r="T1077" s="206"/>
      <c r="U1077" s="206"/>
      <c r="V1077" s="206"/>
      <c r="W1077" s="206"/>
      <c r="X1077" s="206"/>
      <c r="Y1077" s="206"/>
      <c r="Z1077" s="206"/>
    </row>
    <row r="1078" customFormat="false" ht="15" hidden="false" customHeight="false" outlineLevel="0" collapsed="false">
      <c r="A1078" s="183" t="s">
        <v>2083</v>
      </c>
      <c r="B1078" s="184" t="s">
        <v>1028</v>
      </c>
      <c r="C1078" s="183" t="s">
        <v>1029</v>
      </c>
      <c r="D1078" s="184" t="s">
        <v>1030</v>
      </c>
      <c r="E1078" s="185" t="s">
        <v>1031</v>
      </c>
      <c r="F1078" s="209" t="s">
        <v>1032</v>
      </c>
      <c r="G1078" s="209" t="s">
        <v>1033</v>
      </c>
      <c r="H1078" s="206"/>
      <c r="I1078" s="206"/>
      <c r="J1078" s="206"/>
      <c r="K1078" s="206"/>
      <c r="L1078" s="206"/>
      <c r="M1078" s="206"/>
      <c r="N1078" s="206"/>
      <c r="O1078" s="206"/>
      <c r="P1078" s="206"/>
      <c r="Q1078" s="206"/>
      <c r="R1078" s="206"/>
      <c r="S1078" s="206"/>
      <c r="T1078" s="206"/>
      <c r="U1078" s="206"/>
      <c r="V1078" s="206"/>
      <c r="W1078" s="206"/>
      <c r="X1078" s="206"/>
      <c r="Y1078" s="206"/>
      <c r="Z1078" s="206"/>
    </row>
    <row r="1079" customFormat="false" ht="15" hidden="false" customHeight="false" outlineLevel="0" collapsed="false">
      <c r="A1079" s="189" t="s">
        <v>1034</v>
      </c>
      <c r="B1079" s="190" t="s">
        <v>2084</v>
      </c>
      <c r="C1079" s="189" t="s">
        <v>2085</v>
      </c>
      <c r="D1079" s="190" t="s">
        <v>7</v>
      </c>
      <c r="E1079" s="191" t="n">
        <v>1</v>
      </c>
      <c r="F1079" s="279" t="n">
        <v>12.11</v>
      </c>
      <c r="G1079" s="279" t="n">
        <v>12.11</v>
      </c>
      <c r="H1079" s="206"/>
      <c r="I1079" s="206"/>
      <c r="J1079" s="206"/>
      <c r="K1079" s="206"/>
      <c r="L1079" s="206"/>
      <c r="M1079" s="206"/>
      <c r="N1079" s="206"/>
      <c r="O1079" s="206"/>
      <c r="P1079" s="206"/>
      <c r="Q1079" s="206"/>
      <c r="R1079" s="206"/>
      <c r="S1079" s="206"/>
      <c r="T1079" s="206"/>
      <c r="U1079" s="206"/>
      <c r="V1079" s="206"/>
      <c r="W1079" s="206"/>
      <c r="X1079" s="206"/>
      <c r="Y1079" s="206"/>
      <c r="Z1079" s="206"/>
    </row>
    <row r="1080" customFormat="false" ht="15" hidden="false" customHeight="false" outlineLevel="0" collapsed="false">
      <c r="A1080" s="198" t="s">
        <v>1040</v>
      </c>
      <c r="B1080" s="199" t="s">
        <v>1917</v>
      </c>
      <c r="C1080" s="198" t="s">
        <v>1918</v>
      </c>
      <c r="D1080" s="199" t="s">
        <v>25</v>
      </c>
      <c r="E1080" s="200" t="n">
        <v>0.06</v>
      </c>
      <c r="F1080" s="280" t="n">
        <v>15.43</v>
      </c>
      <c r="G1080" s="280" t="n">
        <v>0.92</v>
      </c>
      <c r="H1080" s="206"/>
      <c r="I1080" s="206"/>
      <c r="J1080" s="206"/>
      <c r="K1080" s="206"/>
      <c r="L1080" s="206"/>
      <c r="M1080" s="206"/>
      <c r="N1080" s="206"/>
      <c r="O1080" s="206"/>
      <c r="P1080" s="206"/>
      <c r="Q1080" s="206"/>
      <c r="R1080" s="206"/>
      <c r="S1080" s="206"/>
      <c r="T1080" s="206"/>
      <c r="U1080" s="206"/>
      <c r="V1080" s="206"/>
      <c r="W1080" s="206"/>
      <c r="X1080" s="206"/>
      <c r="Y1080" s="206"/>
      <c r="Z1080" s="206"/>
    </row>
    <row r="1081" customFormat="false" ht="15" hidden="false" customHeight="false" outlineLevel="0" collapsed="false">
      <c r="A1081" s="198" t="s">
        <v>1040</v>
      </c>
      <c r="B1081" s="199" t="s">
        <v>1812</v>
      </c>
      <c r="C1081" s="198" t="s">
        <v>1813</v>
      </c>
      <c r="D1081" s="199" t="s">
        <v>25</v>
      </c>
      <c r="E1081" s="200" t="n">
        <v>0.06</v>
      </c>
      <c r="F1081" s="280" t="n">
        <v>20</v>
      </c>
      <c r="G1081" s="280" t="n">
        <v>1.2</v>
      </c>
      <c r="H1081" s="206"/>
      <c r="I1081" s="206"/>
      <c r="J1081" s="206"/>
      <c r="K1081" s="206"/>
      <c r="L1081" s="206"/>
      <c r="M1081" s="206"/>
      <c r="N1081" s="206"/>
      <c r="O1081" s="206"/>
      <c r="P1081" s="206"/>
      <c r="Q1081" s="206"/>
      <c r="R1081" s="206"/>
      <c r="S1081" s="206"/>
      <c r="T1081" s="206"/>
      <c r="U1081" s="206"/>
      <c r="V1081" s="206"/>
      <c r="W1081" s="206"/>
      <c r="X1081" s="206"/>
      <c r="Y1081" s="206"/>
      <c r="Z1081" s="206"/>
    </row>
    <row r="1082" customFormat="false" ht="15" hidden="false" customHeight="false" outlineLevel="0" collapsed="false">
      <c r="A1082" s="202" t="s">
        <v>1043</v>
      </c>
      <c r="B1082" s="203" t="s">
        <v>2070</v>
      </c>
      <c r="C1082" s="202" t="s">
        <v>2071</v>
      </c>
      <c r="D1082" s="203" t="s">
        <v>7</v>
      </c>
      <c r="E1082" s="204" t="n">
        <v>0.007</v>
      </c>
      <c r="F1082" s="208" t="n">
        <v>56.55</v>
      </c>
      <c r="G1082" s="208" t="n">
        <v>0.39</v>
      </c>
      <c r="H1082" s="206"/>
      <c r="I1082" s="206"/>
      <c r="J1082" s="206"/>
      <c r="K1082" s="206"/>
      <c r="L1082" s="206"/>
      <c r="M1082" s="206"/>
      <c r="N1082" s="206"/>
      <c r="O1082" s="206"/>
      <c r="P1082" s="206"/>
      <c r="Q1082" s="206"/>
      <c r="R1082" s="206"/>
      <c r="S1082" s="206"/>
      <c r="T1082" s="206"/>
      <c r="U1082" s="206"/>
      <c r="V1082" s="206"/>
      <c r="W1082" s="206"/>
      <c r="X1082" s="206"/>
      <c r="Y1082" s="206"/>
      <c r="Z1082" s="206"/>
    </row>
    <row r="1083" customFormat="false" ht="15" hidden="false" customHeight="false" outlineLevel="0" collapsed="false">
      <c r="A1083" s="202" t="s">
        <v>1043</v>
      </c>
      <c r="B1083" s="203" t="s">
        <v>2074</v>
      </c>
      <c r="C1083" s="202" t="s">
        <v>2075</v>
      </c>
      <c r="D1083" s="203" t="s">
        <v>7</v>
      </c>
      <c r="E1083" s="204" t="n">
        <v>0.03</v>
      </c>
      <c r="F1083" s="208" t="n">
        <v>2.06</v>
      </c>
      <c r="G1083" s="208" t="n">
        <v>0.06</v>
      </c>
      <c r="H1083" s="206"/>
      <c r="I1083" s="206"/>
      <c r="J1083" s="206"/>
      <c r="K1083" s="206"/>
      <c r="L1083" s="206"/>
      <c r="M1083" s="206"/>
      <c r="N1083" s="206"/>
      <c r="O1083" s="206"/>
      <c r="P1083" s="206"/>
      <c r="Q1083" s="206"/>
      <c r="R1083" s="206"/>
      <c r="S1083" s="206"/>
      <c r="T1083" s="206"/>
      <c r="U1083" s="206"/>
      <c r="V1083" s="206"/>
      <c r="W1083" s="206"/>
      <c r="X1083" s="206"/>
      <c r="Y1083" s="206"/>
      <c r="Z1083" s="206"/>
    </row>
    <row r="1084" customFormat="false" ht="15" hidden="false" customHeight="false" outlineLevel="0" collapsed="false">
      <c r="A1084" s="202" t="s">
        <v>1043</v>
      </c>
      <c r="B1084" s="203" t="s">
        <v>2086</v>
      </c>
      <c r="C1084" s="202" t="s">
        <v>2087</v>
      </c>
      <c r="D1084" s="203" t="s">
        <v>7</v>
      </c>
      <c r="E1084" s="204" t="n">
        <v>1</v>
      </c>
      <c r="F1084" s="208" t="n">
        <v>9.03</v>
      </c>
      <c r="G1084" s="208" t="n">
        <v>9.03</v>
      </c>
      <c r="H1084" s="206"/>
      <c r="I1084" s="206"/>
      <c r="J1084" s="206"/>
      <c r="K1084" s="206"/>
      <c r="L1084" s="206"/>
      <c r="M1084" s="206"/>
      <c r="N1084" s="206"/>
      <c r="O1084" s="206"/>
      <c r="P1084" s="206"/>
      <c r="Q1084" s="206"/>
      <c r="R1084" s="206"/>
      <c r="S1084" s="206"/>
      <c r="T1084" s="206"/>
      <c r="U1084" s="206"/>
      <c r="V1084" s="206"/>
      <c r="W1084" s="206"/>
      <c r="X1084" s="206"/>
      <c r="Y1084" s="206"/>
      <c r="Z1084" s="206"/>
    </row>
    <row r="1085" customFormat="false" ht="15" hidden="false" customHeight="false" outlineLevel="0" collapsed="false">
      <c r="A1085" s="202" t="s">
        <v>1043</v>
      </c>
      <c r="B1085" s="203" t="s">
        <v>2076</v>
      </c>
      <c r="C1085" s="202" t="s">
        <v>2077</v>
      </c>
      <c r="D1085" s="203" t="s">
        <v>7</v>
      </c>
      <c r="E1085" s="204" t="n">
        <v>0.008</v>
      </c>
      <c r="F1085" s="208" t="n">
        <v>64.07</v>
      </c>
      <c r="G1085" s="208" t="n">
        <v>0.51</v>
      </c>
      <c r="H1085" s="206"/>
      <c r="I1085" s="206"/>
      <c r="J1085" s="206"/>
      <c r="K1085" s="206"/>
      <c r="L1085" s="206"/>
      <c r="M1085" s="206"/>
      <c r="N1085" s="206"/>
      <c r="O1085" s="206"/>
      <c r="P1085" s="206"/>
      <c r="Q1085" s="206"/>
      <c r="R1085" s="206"/>
      <c r="S1085" s="206"/>
      <c r="T1085" s="206"/>
      <c r="U1085" s="206"/>
      <c r="V1085" s="206"/>
      <c r="W1085" s="206"/>
      <c r="X1085" s="206"/>
      <c r="Y1085" s="206"/>
      <c r="Z1085" s="206"/>
    </row>
    <row r="1086" customFormat="false" ht="15" hidden="false" customHeight="false" outlineLevel="0" collapsed="false">
      <c r="A1086" s="193"/>
      <c r="B1086" s="194"/>
      <c r="C1086" s="193"/>
      <c r="D1086" s="193"/>
      <c r="E1086" s="195"/>
      <c r="F1086" s="193"/>
      <c r="G1086" s="193"/>
      <c r="H1086" s="206"/>
      <c r="I1086" s="206"/>
      <c r="J1086" s="206"/>
      <c r="K1086" s="206"/>
      <c r="L1086" s="206"/>
      <c r="M1086" s="206"/>
      <c r="N1086" s="206"/>
      <c r="O1086" s="206"/>
      <c r="P1086" s="206"/>
      <c r="Q1086" s="206"/>
      <c r="R1086" s="206"/>
      <c r="S1086" s="206"/>
      <c r="T1086" s="206"/>
      <c r="U1086" s="206"/>
      <c r="V1086" s="206"/>
      <c r="W1086" s="206"/>
      <c r="X1086" s="206"/>
      <c r="Y1086" s="206"/>
      <c r="Z1086" s="206"/>
    </row>
    <row r="1087" customFormat="false" ht="15" hidden="false" customHeight="false" outlineLevel="0" collapsed="false">
      <c r="A1087" s="183" t="s">
        <v>2088</v>
      </c>
      <c r="B1087" s="184" t="s">
        <v>1028</v>
      </c>
      <c r="C1087" s="183" t="s">
        <v>1029</v>
      </c>
      <c r="D1087" s="184" t="s">
        <v>1030</v>
      </c>
      <c r="E1087" s="185" t="s">
        <v>1031</v>
      </c>
      <c r="F1087" s="209" t="s">
        <v>1032</v>
      </c>
      <c r="G1087" s="209" t="s">
        <v>1033</v>
      </c>
      <c r="H1087" s="206"/>
      <c r="I1087" s="206"/>
      <c r="J1087" s="206"/>
      <c r="K1087" s="206"/>
      <c r="L1087" s="206"/>
      <c r="M1087" s="206"/>
      <c r="N1087" s="206"/>
      <c r="O1087" s="206"/>
      <c r="P1087" s="206"/>
      <c r="Q1087" s="206"/>
      <c r="R1087" s="206"/>
      <c r="S1087" s="206"/>
      <c r="T1087" s="206"/>
      <c r="U1087" s="206"/>
      <c r="V1087" s="206"/>
      <c r="W1087" s="206"/>
      <c r="X1087" s="206"/>
      <c r="Y1087" s="206"/>
      <c r="Z1087" s="206"/>
    </row>
    <row r="1088" customFormat="false" ht="15" hidden="false" customHeight="false" outlineLevel="0" collapsed="false">
      <c r="A1088" s="189" t="s">
        <v>1034</v>
      </c>
      <c r="B1088" s="190" t="s">
        <v>2089</v>
      </c>
      <c r="C1088" s="189" t="s">
        <v>419</v>
      </c>
      <c r="D1088" s="190" t="s">
        <v>7</v>
      </c>
      <c r="E1088" s="191" t="n">
        <v>1</v>
      </c>
      <c r="F1088" s="279" t="n">
        <v>55.51</v>
      </c>
      <c r="G1088" s="279" t="n">
        <v>55.51</v>
      </c>
      <c r="H1088" s="206"/>
      <c r="I1088" s="206"/>
      <c r="J1088" s="206"/>
      <c r="K1088" s="206"/>
      <c r="L1088" s="206"/>
      <c r="M1088" s="206"/>
      <c r="N1088" s="206"/>
      <c r="O1088" s="206"/>
      <c r="P1088" s="206"/>
      <c r="Q1088" s="206"/>
      <c r="R1088" s="206"/>
      <c r="S1088" s="206"/>
      <c r="T1088" s="206"/>
      <c r="U1088" s="206"/>
      <c r="V1088" s="206"/>
      <c r="W1088" s="206"/>
      <c r="X1088" s="206"/>
      <c r="Y1088" s="206"/>
      <c r="Z1088" s="206"/>
    </row>
    <row r="1089" customFormat="false" ht="15" hidden="false" customHeight="false" outlineLevel="0" collapsed="false">
      <c r="A1089" s="198" t="s">
        <v>1040</v>
      </c>
      <c r="B1089" s="199" t="s">
        <v>1190</v>
      </c>
      <c r="C1089" s="198" t="s">
        <v>1191</v>
      </c>
      <c r="D1089" s="199" t="s">
        <v>1192</v>
      </c>
      <c r="E1089" s="200" t="n">
        <v>0.4583333</v>
      </c>
      <c r="F1089" s="280" t="n">
        <v>15.3</v>
      </c>
      <c r="G1089" s="280" t="n">
        <v>7.01</v>
      </c>
      <c r="H1089" s="206"/>
      <c r="I1089" s="206"/>
      <c r="J1089" s="206"/>
      <c r="K1089" s="206"/>
      <c r="L1089" s="206"/>
      <c r="M1089" s="206"/>
      <c r="N1089" s="206"/>
      <c r="O1089" s="206"/>
      <c r="P1089" s="206"/>
      <c r="Q1089" s="206"/>
      <c r="R1089" s="206"/>
      <c r="S1089" s="206"/>
      <c r="T1089" s="206"/>
      <c r="U1089" s="206"/>
      <c r="V1089" s="206"/>
      <c r="W1089" s="206"/>
      <c r="X1089" s="206"/>
      <c r="Y1089" s="206"/>
      <c r="Z1089" s="206"/>
    </row>
    <row r="1090" customFormat="false" ht="15" hidden="false" customHeight="false" outlineLevel="0" collapsed="false">
      <c r="A1090" s="198" t="s">
        <v>1040</v>
      </c>
      <c r="B1090" s="199" t="s">
        <v>1193</v>
      </c>
      <c r="C1090" s="198" t="s">
        <v>1194</v>
      </c>
      <c r="D1090" s="199" t="s">
        <v>1192</v>
      </c>
      <c r="E1090" s="200" t="n">
        <v>0.4583333</v>
      </c>
      <c r="F1090" s="280" t="n">
        <v>19.87</v>
      </c>
      <c r="G1090" s="280" t="n">
        <v>9.1</v>
      </c>
      <c r="H1090" s="206"/>
      <c r="I1090" s="206"/>
      <c r="J1090" s="206"/>
      <c r="K1090" s="206"/>
      <c r="L1090" s="206"/>
      <c r="M1090" s="206"/>
      <c r="N1090" s="206"/>
      <c r="O1090" s="206"/>
      <c r="P1090" s="206"/>
      <c r="Q1090" s="206"/>
      <c r="R1090" s="206"/>
      <c r="S1090" s="206"/>
      <c r="T1090" s="206"/>
      <c r="U1090" s="206"/>
      <c r="V1090" s="206"/>
      <c r="W1090" s="206"/>
      <c r="X1090" s="206"/>
      <c r="Y1090" s="206"/>
      <c r="Z1090" s="206"/>
    </row>
    <row r="1091" customFormat="false" ht="15" hidden="false" customHeight="false" outlineLevel="0" collapsed="false">
      <c r="A1091" s="202" t="s">
        <v>1043</v>
      </c>
      <c r="B1091" s="203" t="s">
        <v>2017</v>
      </c>
      <c r="C1091" s="202" t="s">
        <v>2018</v>
      </c>
      <c r="D1091" s="203" t="s">
        <v>1483</v>
      </c>
      <c r="E1091" s="204" t="n">
        <v>0.94</v>
      </c>
      <c r="F1091" s="208" t="n">
        <v>0.19</v>
      </c>
      <c r="G1091" s="208" t="n">
        <v>0.17</v>
      </c>
      <c r="H1091" s="206"/>
      <c r="I1091" s="206"/>
      <c r="J1091" s="206"/>
      <c r="K1091" s="206"/>
      <c r="L1091" s="206"/>
      <c r="M1091" s="206"/>
      <c r="N1091" s="206"/>
      <c r="O1091" s="206"/>
      <c r="P1091" s="206"/>
      <c r="Q1091" s="206"/>
      <c r="R1091" s="206"/>
      <c r="S1091" s="206"/>
      <c r="T1091" s="206"/>
      <c r="U1091" s="206"/>
      <c r="V1091" s="206"/>
      <c r="W1091" s="206"/>
      <c r="X1091" s="206"/>
      <c r="Y1091" s="206"/>
      <c r="Z1091" s="206"/>
    </row>
    <row r="1092" customFormat="false" ht="15" hidden="false" customHeight="false" outlineLevel="0" collapsed="false">
      <c r="A1092" s="202" t="s">
        <v>1043</v>
      </c>
      <c r="B1092" s="203" t="s">
        <v>3100</v>
      </c>
      <c r="C1092" s="202" t="s">
        <v>3101</v>
      </c>
      <c r="D1092" s="203" t="s">
        <v>1199</v>
      </c>
      <c r="E1092" s="204" t="n">
        <v>1</v>
      </c>
      <c r="F1092" s="208" t="n">
        <v>39.23</v>
      </c>
      <c r="G1092" s="208" t="n">
        <v>39.23</v>
      </c>
      <c r="H1092" s="206"/>
      <c r="I1092" s="206"/>
      <c r="J1092" s="206"/>
      <c r="K1092" s="206"/>
      <c r="L1092" s="206"/>
      <c r="M1092" s="206"/>
      <c r="N1092" s="206"/>
      <c r="O1092" s="206"/>
      <c r="P1092" s="206"/>
      <c r="Q1092" s="206"/>
      <c r="R1092" s="206"/>
      <c r="S1092" s="206"/>
      <c r="T1092" s="206"/>
      <c r="U1092" s="206"/>
      <c r="V1092" s="206"/>
      <c r="W1092" s="206"/>
      <c r="X1092" s="206"/>
      <c r="Y1092" s="206"/>
      <c r="Z1092" s="206"/>
    </row>
    <row r="1093" customFormat="false" ht="15" hidden="false" customHeight="false" outlineLevel="0" collapsed="false">
      <c r="A1093" s="193"/>
      <c r="B1093" s="194"/>
      <c r="C1093" s="193"/>
      <c r="D1093" s="193"/>
      <c r="E1093" s="195"/>
      <c r="F1093" s="193"/>
      <c r="G1093" s="193"/>
      <c r="H1093" s="206"/>
      <c r="I1093" s="206"/>
      <c r="J1093" s="206"/>
      <c r="K1093" s="206"/>
      <c r="L1093" s="206"/>
      <c r="M1093" s="206"/>
      <c r="N1093" s="206"/>
      <c r="O1093" s="206"/>
      <c r="P1093" s="206"/>
      <c r="Q1093" s="206"/>
      <c r="R1093" s="206"/>
      <c r="S1093" s="206"/>
      <c r="T1093" s="206"/>
      <c r="U1093" s="206"/>
      <c r="V1093" s="206"/>
      <c r="W1093" s="206"/>
      <c r="X1093" s="206"/>
      <c r="Y1093" s="206"/>
      <c r="Z1093" s="206"/>
    </row>
    <row r="1094" customFormat="false" ht="15" hidden="false" customHeight="false" outlineLevel="0" collapsed="false">
      <c r="A1094" s="183" t="s">
        <v>2094</v>
      </c>
      <c r="B1094" s="184" t="s">
        <v>1028</v>
      </c>
      <c r="C1094" s="183" t="s">
        <v>1029</v>
      </c>
      <c r="D1094" s="184" t="s">
        <v>1030</v>
      </c>
      <c r="E1094" s="185" t="s">
        <v>1031</v>
      </c>
      <c r="F1094" s="209" t="s">
        <v>1032</v>
      </c>
      <c r="G1094" s="209" t="s">
        <v>1033</v>
      </c>
      <c r="H1094" s="206"/>
      <c r="I1094" s="206"/>
      <c r="J1094" s="206"/>
      <c r="K1094" s="206"/>
      <c r="L1094" s="206"/>
      <c r="M1094" s="206"/>
      <c r="N1094" s="206"/>
      <c r="O1094" s="206"/>
      <c r="P1094" s="206"/>
      <c r="Q1094" s="206"/>
      <c r="R1094" s="206"/>
      <c r="S1094" s="206"/>
      <c r="T1094" s="206"/>
      <c r="U1094" s="206"/>
      <c r="V1094" s="206"/>
      <c r="W1094" s="206"/>
      <c r="X1094" s="206"/>
      <c r="Y1094" s="206"/>
      <c r="Z1094" s="206"/>
    </row>
    <row r="1095" customFormat="false" ht="15" hidden="false" customHeight="false" outlineLevel="0" collapsed="false">
      <c r="A1095" s="189" t="s">
        <v>1034</v>
      </c>
      <c r="B1095" s="190" t="s">
        <v>2095</v>
      </c>
      <c r="C1095" s="189" t="s">
        <v>422</v>
      </c>
      <c r="D1095" s="190" t="s">
        <v>7</v>
      </c>
      <c r="E1095" s="191" t="n">
        <v>1</v>
      </c>
      <c r="F1095" s="279" t="n">
        <v>67.51</v>
      </c>
      <c r="G1095" s="279" t="n">
        <v>67.51</v>
      </c>
      <c r="H1095" s="206"/>
      <c r="I1095" s="206"/>
      <c r="J1095" s="206"/>
      <c r="K1095" s="206"/>
      <c r="L1095" s="206"/>
      <c r="M1095" s="206"/>
      <c r="N1095" s="206"/>
      <c r="O1095" s="206"/>
      <c r="P1095" s="206"/>
      <c r="Q1095" s="206"/>
      <c r="R1095" s="206"/>
      <c r="S1095" s="206"/>
      <c r="T1095" s="206"/>
      <c r="U1095" s="206"/>
      <c r="V1095" s="206"/>
      <c r="W1095" s="206"/>
      <c r="X1095" s="206"/>
      <c r="Y1095" s="206"/>
      <c r="Z1095" s="206"/>
    </row>
    <row r="1096" customFormat="false" ht="15" hidden="false" customHeight="false" outlineLevel="0" collapsed="false">
      <c r="A1096" s="198" t="s">
        <v>1040</v>
      </c>
      <c r="B1096" s="199" t="s">
        <v>1190</v>
      </c>
      <c r="C1096" s="198" t="s">
        <v>1191</v>
      </c>
      <c r="D1096" s="199" t="s">
        <v>1192</v>
      </c>
      <c r="E1096" s="200" t="n">
        <v>0.5641026</v>
      </c>
      <c r="F1096" s="280" t="n">
        <v>15.3</v>
      </c>
      <c r="G1096" s="280" t="n">
        <v>8.63</v>
      </c>
      <c r="H1096" s="206"/>
      <c r="I1096" s="206"/>
      <c r="J1096" s="206"/>
      <c r="K1096" s="206"/>
      <c r="L1096" s="206"/>
      <c r="M1096" s="206"/>
      <c r="N1096" s="206"/>
      <c r="O1096" s="206"/>
      <c r="P1096" s="206"/>
      <c r="Q1096" s="206"/>
      <c r="R1096" s="206"/>
      <c r="S1096" s="206"/>
      <c r="T1096" s="206"/>
      <c r="U1096" s="206"/>
      <c r="V1096" s="206"/>
      <c r="W1096" s="206"/>
      <c r="X1096" s="206"/>
      <c r="Y1096" s="206"/>
      <c r="Z1096" s="206"/>
    </row>
    <row r="1097" customFormat="false" ht="15" hidden="false" customHeight="false" outlineLevel="0" collapsed="false">
      <c r="A1097" s="198" t="s">
        <v>1040</v>
      </c>
      <c r="B1097" s="199" t="s">
        <v>1193</v>
      </c>
      <c r="C1097" s="198" t="s">
        <v>1194</v>
      </c>
      <c r="D1097" s="199" t="s">
        <v>1192</v>
      </c>
      <c r="E1097" s="200" t="n">
        <v>0.5641026</v>
      </c>
      <c r="F1097" s="280" t="n">
        <v>19.87</v>
      </c>
      <c r="G1097" s="280" t="n">
        <v>11.2</v>
      </c>
      <c r="H1097" s="206"/>
      <c r="I1097" s="206"/>
      <c r="J1097" s="206"/>
      <c r="K1097" s="206"/>
      <c r="L1097" s="206"/>
      <c r="M1097" s="206"/>
      <c r="N1097" s="206"/>
      <c r="O1097" s="206"/>
      <c r="P1097" s="206"/>
      <c r="Q1097" s="206"/>
      <c r="R1097" s="206"/>
      <c r="S1097" s="206"/>
      <c r="T1097" s="206"/>
      <c r="U1097" s="206"/>
      <c r="V1097" s="206"/>
      <c r="W1097" s="206"/>
      <c r="X1097" s="206"/>
      <c r="Y1097" s="206"/>
      <c r="Z1097" s="206"/>
    </row>
    <row r="1098" customFormat="false" ht="15" hidden="false" customHeight="false" outlineLevel="0" collapsed="false">
      <c r="A1098" s="202" t="s">
        <v>1043</v>
      </c>
      <c r="B1098" s="203" t="s">
        <v>2017</v>
      </c>
      <c r="C1098" s="202" t="s">
        <v>2018</v>
      </c>
      <c r="D1098" s="203" t="s">
        <v>1483</v>
      </c>
      <c r="E1098" s="204" t="n">
        <v>1.0053096</v>
      </c>
      <c r="F1098" s="208" t="n">
        <v>0.19</v>
      </c>
      <c r="G1098" s="208" t="n">
        <v>0.19</v>
      </c>
      <c r="H1098" s="206"/>
      <c r="I1098" s="206"/>
      <c r="J1098" s="206"/>
      <c r="K1098" s="206"/>
      <c r="L1098" s="206"/>
      <c r="M1098" s="206"/>
      <c r="N1098" s="206"/>
      <c r="O1098" s="206"/>
      <c r="P1098" s="206"/>
      <c r="Q1098" s="206"/>
      <c r="R1098" s="206"/>
      <c r="S1098" s="206"/>
      <c r="T1098" s="206"/>
      <c r="U1098" s="206"/>
      <c r="V1098" s="206"/>
      <c r="W1098" s="206"/>
      <c r="X1098" s="206"/>
      <c r="Y1098" s="206"/>
      <c r="Z1098" s="206"/>
    </row>
    <row r="1099" customFormat="false" ht="15" hidden="false" customHeight="false" outlineLevel="0" collapsed="false">
      <c r="A1099" s="202" t="s">
        <v>1043</v>
      </c>
      <c r="B1099" s="203" t="s">
        <v>3102</v>
      </c>
      <c r="C1099" s="202" t="s">
        <v>3103</v>
      </c>
      <c r="D1099" s="203" t="s">
        <v>1199</v>
      </c>
      <c r="E1099" s="204" t="n">
        <v>1</v>
      </c>
      <c r="F1099" s="208" t="n">
        <v>47.49</v>
      </c>
      <c r="G1099" s="208" t="n">
        <v>47.49</v>
      </c>
      <c r="H1099" s="206"/>
      <c r="I1099" s="206"/>
      <c r="J1099" s="206"/>
      <c r="K1099" s="206"/>
      <c r="L1099" s="206"/>
      <c r="M1099" s="206"/>
      <c r="N1099" s="206"/>
      <c r="O1099" s="206"/>
      <c r="P1099" s="206"/>
      <c r="Q1099" s="206"/>
      <c r="R1099" s="206"/>
      <c r="S1099" s="206"/>
      <c r="T1099" s="206"/>
      <c r="U1099" s="206"/>
      <c r="V1099" s="206"/>
      <c r="W1099" s="206"/>
      <c r="X1099" s="206"/>
      <c r="Y1099" s="206"/>
      <c r="Z1099" s="206"/>
    </row>
    <row r="1100" customFormat="false" ht="15" hidden="false" customHeight="false" outlineLevel="0" collapsed="false">
      <c r="A1100" s="193"/>
      <c r="B1100" s="194"/>
      <c r="C1100" s="193"/>
      <c r="D1100" s="193"/>
      <c r="E1100" s="195"/>
      <c r="F1100" s="193"/>
      <c r="G1100" s="193"/>
      <c r="H1100" s="206"/>
      <c r="I1100" s="206"/>
      <c r="J1100" s="206"/>
      <c r="K1100" s="206"/>
      <c r="L1100" s="206"/>
      <c r="M1100" s="206"/>
      <c r="N1100" s="206"/>
      <c r="O1100" s="206"/>
      <c r="P1100" s="206"/>
      <c r="Q1100" s="206"/>
      <c r="R1100" s="206"/>
      <c r="S1100" s="206"/>
      <c r="T1100" s="206"/>
      <c r="U1100" s="206"/>
      <c r="V1100" s="206"/>
      <c r="W1100" s="206"/>
      <c r="X1100" s="206"/>
      <c r="Y1100" s="206"/>
      <c r="Z1100" s="206"/>
    </row>
    <row r="1101" customFormat="false" ht="15" hidden="false" customHeight="false" outlineLevel="0" collapsed="false">
      <c r="A1101" s="183" t="s">
        <v>2099</v>
      </c>
      <c r="B1101" s="184" t="s">
        <v>1028</v>
      </c>
      <c r="C1101" s="183" t="s">
        <v>1029</v>
      </c>
      <c r="D1101" s="184" t="s">
        <v>1030</v>
      </c>
      <c r="E1101" s="185" t="s">
        <v>1031</v>
      </c>
      <c r="F1101" s="209" t="s">
        <v>1032</v>
      </c>
      <c r="G1101" s="209" t="s">
        <v>1033</v>
      </c>
      <c r="H1101" s="206"/>
      <c r="I1101" s="206"/>
      <c r="J1101" s="206"/>
      <c r="K1101" s="206"/>
      <c r="L1101" s="206"/>
      <c r="M1101" s="206"/>
      <c r="N1101" s="206"/>
      <c r="O1101" s="206"/>
      <c r="P1101" s="206"/>
      <c r="Q1101" s="206"/>
      <c r="R1101" s="206"/>
      <c r="S1101" s="206"/>
      <c r="T1101" s="206"/>
      <c r="U1101" s="206"/>
      <c r="V1101" s="206"/>
      <c r="W1101" s="206"/>
      <c r="X1101" s="206"/>
      <c r="Y1101" s="206"/>
      <c r="Z1101" s="206"/>
    </row>
    <row r="1102" customFormat="false" ht="15" hidden="false" customHeight="false" outlineLevel="0" collapsed="false">
      <c r="A1102" s="189" t="s">
        <v>1034</v>
      </c>
      <c r="B1102" s="190" t="s">
        <v>2100</v>
      </c>
      <c r="C1102" s="189" t="s">
        <v>2101</v>
      </c>
      <c r="D1102" s="190" t="s">
        <v>7</v>
      </c>
      <c r="E1102" s="191" t="n">
        <v>1</v>
      </c>
      <c r="F1102" s="279" t="n">
        <v>5.72</v>
      </c>
      <c r="G1102" s="279" t="n">
        <v>5.72</v>
      </c>
      <c r="H1102" s="206"/>
      <c r="I1102" s="206"/>
      <c r="J1102" s="206"/>
      <c r="K1102" s="206"/>
      <c r="L1102" s="206"/>
      <c r="M1102" s="206"/>
      <c r="N1102" s="206"/>
      <c r="O1102" s="206"/>
      <c r="P1102" s="206"/>
      <c r="Q1102" s="206"/>
      <c r="R1102" s="206"/>
      <c r="S1102" s="206"/>
      <c r="T1102" s="206"/>
      <c r="U1102" s="206"/>
      <c r="V1102" s="206"/>
      <c r="W1102" s="206"/>
      <c r="X1102" s="206"/>
      <c r="Y1102" s="206"/>
      <c r="Z1102" s="206"/>
    </row>
    <row r="1103" customFormat="false" ht="15" hidden="false" customHeight="false" outlineLevel="0" collapsed="false">
      <c r="A1103" s="198" t="s">
        <v>1040</v>
      </c>
      <c r="B1103" s="199" t="s">
        <v>1917</v>
      </c>
      <c r="C1103" s="198" t="s">
        <v>1918</v>
      </c>
      <c r="D1103" s="199" t="s">
        <v>25</v>
      </c>
      <c r="E1103" s="200" t="n">
        <v>0.1</v>
      </c>
      <c r="F1103" s="280" t="n">
        <v>15.43</v>
      </c>
      <c r="G1103" s="280" t="n">
        <v>1.54</v>
      </c>
      <c r="H1103" s="206"/>
      <c r="I1103" s="206"/>
      <c r="J1103" s="206"/>
      <c r="K1103" s="206"/>
      <c r="L1103" s="206"/>
      <c r="M1103" s="206"/>
      <c r="N1103" s="206"/>
      <c r="O1103" s="206"/>
      <c r="P1103" s="206"/>
      <c r="Q1103" s="206"/>
      <c r="R1103" s="206"/>
      <c r="S1103" s="206"/>
      <c r="T1103" s="206"/>
      <c r="U1103" s="206"/>
      <c r="V1103" s="206"/>
      <c r="W1103" s="206"/>
      <c r="X1103" s="206"/>
      <c r="Y1103" s="206"/>
      <c r="Z1103" s="206"/>
    </row>
    <row r="1104" customFormat="false" ht="15" hidden="false" customHeight="false" outlineLevel="0" collapsed="false">
      <c r="A1104" s="198" t="s">
        <v>1040</v>
      </c>
      <c r="B1104" s="199" t="s">
        <v>1812</v>
      </c>
      <c r="C1104" s="198" t="s">
        <v>1813</v>
      </c>
      <c r="D1104" s="199" t="s">
        <v>25</v>
      </c>
      <c r="E1104" s="200" t="n">
        <v>0.1</v>
      </c>
      <c r="F1104" s="280" t="n">
        <v>20</v>
      </c>
      <c r="G1104" s="280" t="n">
        <v>2</v>
      </c>
      <c r="H1104" s="206"/>
      <c r="I1104" s="206"/>
      <c r="J1104" s="206"/>
      <c r="K1104" s="206"/>
      <c r="L1104" s="206"/>
      <c r="M1104" s="206"/>
      <c r="N1104" s="206"/>
      <c r="O1104" s="206"/>
      <c r="P1104" s="206"/>
      <c r="Q1104" s="206"/>
      <c r="R1104" s="206"/>
      <c r="S1104" s="206"/>
      <c r="T1104" s="206"/>
      <c r="U1104" s="206"/>
      <c r="V1104" s="206"/>
      <c r="W1104" s="206"/>
      <c r="X1104" s="206"/>
      <c r="Y1104" s="206"/>
      <c r="Z1104" s="206"/>
    </row>
    <row r="1105" customFormat="false" ht="15" hidden="false" customHeight="false" outlineLevel="0" collapsed="false">
      <c r="A1105" s="202" t="s">
        <v>1043</v>
      </c>
      <c r="B1105" s="203" t="s">
        <v>2102</v>
      </c>
      <c r="C1105" s="202" t="s">
        <v>2103</v>
      </c>
      <c r="D1105" s="203" t="s">
        <v>7</v>
      </c>
      <c r="E1105" s="204" t="n">
        <v>1</v>
      </c>
      <c r="F1105" s="208" t="n">
        <v>1.18</v>
      </c>
      <c r="G1105" s="208" t="n">
        <v>1.18</v>
      </c>
      <c r="H1105" s="206"/>
      <c r="I1105" s="206"/>
      <c r="J1105" s="206"/>
      <c r="K1105" s="206"/>
      <c r="L1105" s="206"/>
      <c r="M1105" s="206"/>
      <c r="N1105" s="206"/>
      <c r="O1105" s="206"/>
      <c r="P1105" s="206"/>
      <c r="Q1105" s="206"/>
      <c r="R1105" s="206"/>
      <c r="S1105" s="206"/>
      <c r="T1105" s="206"/>
      <c r="U1105" s="206"/>
      <c r="V1105" s="206"/>
      <c r="W1105" s="206"/>
      <c r="X1105" s="206"/>
      <c r="Y1105" s="206"/>
      <c r="Z1105" s="206"/>
    </row>
    <row r="1106" customFormat="false" ht="15" hidden="false" customHeight="false" outlineLevel="0" collapsed="false">
      <c r="A1106" s="202" t="s">
        <v>1043</v>
      </c>
      <c r="B1106" s="203" t="s">
        <v>2070</v>
      </c>
      <c r="C1106" s="202" t="s">
        <v>2071</v>
      </c>
      <c r="D1106" s="203" t="s">
        <v>7</v>
      </c>
      <c r="E1106" s="204" t="n">
        <v>0.007</v>
      </c>
      <c r="F1106" s="208" t="n">
        <v>56.55</v>
      </c>
      <c r="G1106" s="208" t="n">
        <v>0.39</v>
      </c>
      <c r="H1106" s="206"/>
      <c r="I1106" s="206"/>
      <c r="J1106" s="206"/>
      <c r="K1106" s="206"/>
      <c r="L1106" s="206"/>
      <c r="M1106" s="206"/>
      <c r="N1106" s="206"/>
      <c r="O1106" s="206"/>
      <c r="P1106" s="206"/>
      <c r="Q1106" s="206"/>
      <c r="R1106" s="206"/>
      <c r="S1106" s="206"/>
      <c r="T1106" s="206"/>
      <c r="U1106" s="206"/>
      <c r="V1106" s="206"/>
      <c r="W1106" s="206"/>
      <c r="X1106" s="206"/>
      <c r="Y1106" s="206"/>
      <c r="Z1106" s="206"/>
    </row>
    <row r="1107" customFormat="false" ht="15" hidden="false" customHeight="false" outlineLevel="0" collapsed="false">
      <c r="A1107" s="202" t="s">
        <v>1043</v>
      </c>
      <c r="B1107" s="203" t="s">
        <v>2074</v>
      </c>
      <c r="C1107" s="202" t="s">
        <v>2075</v>
      </c>
      <c r="D1107" s="203" t="s">
        <v>7</v>
      </c>
      <c r="E1107" s="204" t="n">
        <v>0.05</v>
      </c>
      <c r="F1107" s="208" t="n">
        <v>2.06</v>
      </c>
      <c r="G1107" s="208" t="n">
        <v>0.1</v>
      </c>
      <c r="H1107" s="206"/>
      <c r="I1107" s="206"/>
      <c r="J1107" s="206"/>
      <c r="K1107" s="206"/>
      <c r="L1107" s="206"/>
      <c r="M1107" s="206"/>
      <c r="N1107" s="206"/>
      <c r="O1107" s="206"/>
      <c r="P1107" s="206"/>
      <c r="Q1107" s="206"/>
      <c r="R1107" s="206"/>
      <c r="S1107" s="206"/>
      <c r="T1107" s="206"/>
      <c r="U1107" s="206"/>
      <c r="V1107" s="206"/>
      <c r="W1107" s="206"/>
      <c r="X1107" s="206"/>
      <c r="Y1107" s="206"/>
      <c r="Z1107" s="206"/>
    </row>
    <row r="1108" customFormat="false" ht="15" hidden="false" customHeight="false" outlineLevel="0" collapsed="false">
      <c r="A1108" s="202" t="s">
        <v>1043</v>
      </c>
      <c r="B1108" s="203" t="s">
        <v>2076</v>
      </c>
      <c r="C1108" s="202" t="s">
        <v>2077</v>
      </c>
      <c r="D1108" s="203" t="s">
        <v>7</v>
      </c>
      <c r="E1108" s="204" t="n">
        <v>0.008</v>
      </c>
      <c r="F1108" s="208" t="n">
        <v>64.07</v>
      </c>
      <c r="G1108" s="208" t="n">
        <v>0.51</v>
      </c>
      <c r="H1108" s="206"/>
      <c r="I1108" s="206"/>
      <c r="J1108" s="206"/>
      <c r="K1108" s="206"/>
      <c r="L1108" s="206"/>
      <c r="M1108" s="206"/>
      <c r="N1108" s="206"/>
      <c r="O1108" s="206"/>
      <c r="P1108" s="206"/>
      <c r="Q1108" s="206"/>
      <c r="R1108" s="206"/>
      <c r="S1108" s="206"/>
      <c r="T1108" s="206"/>
      <c r="U1108" s="206"/>
      <c r="V1108" s="206"/>
      <c r="W1108" s="206"/>
      <c r="X1108" s="206"/>
      <c r="Y1108" s="206"/>
      <c r="Z1108" s="206"/>
    </row>
    <row r="1109" customFormat="false" ht="15" hidden="false" customHeight="false" outlineLevel="0" collapsed="false">
      <c r="A1109" s="193"/>
      <c r="B1109" s="194"/>
      <c r="C1109" s="193"/>
      <c r="D1109" s="193"/>
      <c r="E1109" s="195"/>
      <c r="F1109" s="193"/>
      <c r="G1109" s="193"/>
      <c r="H1109" s="206"/>
      <c r="I1109" s="206"/>
      <c r="J1109" s="206"/>
      <c r="K1109" s="206"/>
      <c r="L1109" s="206"/>
      <c r="M1109" s="206"/>
      <c r="N1109" s="206"/>
      <c r="O1109" s="206"/>
      <c r="P1109" s="206"/>
      <c r="Q1109" s="206"/>
      <c r="R1109" s="206"/>
      <c r="S1109" s="206"/>
      <c r="T1109" s="206"/>
      <c r="U1109" s="206"/>
      <c r="V1109" s="206"/>
      <c r="W1109" s="206"/>
      <c r="X1109" s="206"/>
      <c r="Y1109" s="206"/>
      <c r="Z1109" s="206"/>
    </row>
    <row r="1110" customFormat="false" ht="15" hidden="false" customHeight="false" outlineLevel="0" collapsed="false">
      <c r="A1110" s="183" t="s">
        <v>2104</v>
      </c>
      <c r="B1110" s="184" t="s">
        <v>1028</v>
      </c>
      <c r="C1110" s="183" t="s">
        <v>1029</v>
      </c>
      <c r="D1110" s="184" t="s">
        <v>1030</v>
      </c>
      <c r="E1110" s="185" t="s">
        <v>1031</v>
      </c>
      <c r="F1110" s="209" t="s">
        <v>1032</v>
      </c>
      <c r="G1110" s="209" t="s">
        <v>1033</v>
      </c>
      <c r="H1110" s="206"/>
      <c r="I1110" s="206"/>
      <c r="J1110" s="206"/>
      <c r="K1110" s="206"/>
      <c r="L1110" s="206"/>
      <c r="M1110" s="206"/>
      <c r="N1110" s="206"/>
      <c r="O1110" s="206"/>
      <c r="P1110" s="206"/>
      <c r="Q1110" s="206"/>
      <c r="R1110" s="206"/>
      <c r="S1110" s="206"/>
      <c r="T1110" s="206"/>
      <c r="U1110" s="206"/>
      <c r="V1110" s="206"/>
      <c r="W1110" s="206"/>
      <c r="X1110" s="206"/>
      <c r="Y1110" s="206"/>
      <c r="Z1110" s="206"/>
    </row>
    <row r="1111" customFormat="false" ht="15" hidden="false" customHeight="false" outlineLevel="0" collapsed="false">
      <c r="A1111" s="189" t="s">
        <v>1034</v>
      </c>
      <c r="B1111" s="190" t="s">
        <v>2105</v>
      </c>
      <c r="C1111" s="189" t="s">
        <v>2106</v>
      </c>
      <c r="D1111" s="190" t="s">
        <v>7</v>
      </c>
      <c r="E1111" s="191" t="n">
        <v>1</v>
      </c>
      <c r="F1111" s="279" t="n">
        <v>7.97</v>
      </c>
      <c r="G1111" s="279" t="n">
        <v>7.97</v>
      </c>
      <c r="H1111" s="206"/>
      <c r="I1111" s="206"/>
      <c r="J1111" s="206"/>
      <c r="K1111" s="206"/>
      <c r="L1111" s="206"/>
      <c r="M1111" s="206"/>
      <c r="N1111" s="206"/>
      <c r="O1111" s="206"/>
      <c r="P1111" s="206"/>
      <c r="Q1111" s="206"/>
      <c r="R1111" s="206"/>
      <c r="S1111" s="206"/>
      <c r="T1111" s="206"/>
      <c r="U1111" s="206"/>
      <c r="V1111" s="206"/>
      <c r="W1111" s="206"/>
      <c r="X1111" s="206"/>
      <c r="Y1111" s="206"/>
      <c r="Z1111" s="206"/>
    </row>
    <row r="1112" customFormat="false" ht="15" hidden="false" customHeight="false" outlineLevel="0" collapsed="false">
      <c r="A1112" s="198" t="s">
        <v>1040</v>
      </c>
      <c r="B1112" s="199" t="s">
        <v>1917</v>
      </c>
      <c r="C1112" s="198" t="s">
        <v>1918</v>
      </c>
      <c r="D1112" s="199" t="s">
        <v>25</v>
      </c>
      <c r="E1112" s="200" t="n">
        <v>0.119</v>
      </c>
      <c r="F1112" s="280" t="n">
        <v>15.43</v>
      </c>
      <c r="G1112" s="280" t="n">
        <v>1.83</v>
      </c>
      <c r="H1112" s="206"/>
      <c r="I1112" s="206"/>
      <c r="J1112" s="206"/>
      <c r="K1112" s="206"/>
      <c r="L1112" s="206"/>
      <c r="M1112" s="206"/>
      <c r="N1112" s="206"/>
      <c r="O1112" s="206"/>
      <c r="P1112" s="206"/>
      <c r="Q1112" s="206"/>
      <c r="R1112" s="206"/>
      <c r="S1112" s="206"/>
      <c r="T1112" s="206"/>
      <c r="U1112" s="206"/>
      <c r="V1112" s="206"/>
      <c r="W1112" s="206"/>
      <c r="X1112" s="206"/>
      <c r="Y1112" s="206"/>
      <c r="Z1112" s="206"/>
    </row>
    <row r="1113" customFormat="false" ht="15" hidden="false" customHeight="false" outlineLevel="0" collapsed="false">
      <c r="A1113" s="198" t="s">
        <v>1040</v>
      </c>
      <c r="B1113" s="199" t="s">
        <v>1812</v>
      </c>
      <c r="C1113" s="198" t="s">
        <v>1813</v>
      </c>
      <c r="D1113" s="199" t="s">
        <v>25</v>
      </c>
      <c r="E1113" s="200" t="n">
        <v>0.119</v>
      </c>
      <c r="F1113" s="280" t="n">
        <v>20</v>
      </c>
      <c r="G1113" s="280" t="n">
        <v>2.38</v>
      </c>
      <c r="H1113" s="206"/>
      <c r="I1113" s="206"/>
      <c r="J1113" s="206"/>
      <c r="K1113" s="206"/>
      <c r="L1113" s="206"/>
      <c r="M1113" s="206"/>
      <c r="N1113" s="206"/>
      <c r="O1113" s="206"/>
      <c r="P1113" s="206"/>
      <c r="Q1113" s="206"/>
      <c r="R1113" s="206"/>
      <c r="S1113" s="206"/>
      <c r="T1113" s="206"/>
      <c r="U1113" s="206"/>
      <c r="V1113" s="206"/>
      <c r="W1113" s="206"/>
      <c r="X1113" s="206"/>
      <c r="Y1113" s="206"/>
      <c r="Z1113" s="206"/>
    </row>
    <row r="1114" customFormat="false" ht="15" hidden="false" customHeight="false" outlineLevel="0" collapsed="false">
      <c r="A1114" s="202" t="s">
        <v>1043</v>
      </c>
      <c r="B1114" s="203" t="s">
        <v>2107</v>
      </c>
      <c r="C1114" s="202" t="s">
        <v>2108</v>
      </c>
      <c r="D1114" s="203" t="s">
        <v>7</v>
      </c>
      <c r="E1114" s="204" t="n">
        <v>1</v>
      </c>
      <c r="F1114" s="208" t="n">
        <v>2.44</v>
      </c>
      <c r="G1114" s="208" t="n">
        <v>2.44</v>
      </c>
      <c r="H1114" s="206"/>
      <c r="I1114" s="206"/>
      <c r="J1114" s="206"/>
      <c r="K1114" s="206"/>
      <c r="L1114" s="206"/>
      <c r="M1114" s="206"/>
      <c r="N1114" s="206"/>
      <c r="O1114" s="206"/>
      <c r="P1114" s="206"/>
      <c r="Q1114" s="206"/>
      <c r="R1114" s="206"/>
      <c r="S1114" s="206"/>
      <c r="T1114" s="206"/>
      <c r="U1114" s="206"/>
      <c r="V1114" s="206"/>
      <c r="W1114" s="206"/>
      <c r="X1114" s="206"/>
      <c r="Y1114" s="206"/>
      <c r="Z1114" s="206"/>
    </row>
    <row r="1115" customFormat="false" ht="15" hidden="false" customHeight="false" outlineLevel="0" collapsed="false">
      <c r="A1115" s="202" t="s">
        <v>1043</v>
      </c>
      <c r="B1115" s="203" t="s">
        <v>2070</v>
      </c>
      <c r="C1115" s="202" t="s">
        <v>2071</v>
      </c>
      <c r="D1115" s="203" t="s">
        <v>7</v>
      </c>
      <c r="E1115" s="204" t="n">
        <v>0.009</v>
      </c>
      <c r="F1115" s="208" t="n">
        <v>56.55</v>
      </c>
      <c r="G1115" s="208" t="n">
        <v>0.5</v>
      </c>
      <c r="H1115" s="206"/>
      <c r="I1115" s="206"/>
      <c r="J1115" s="206"/>
      <c r="K1115" s="206"/>
      <c r="L1115" s="206"/>
      <c r="M1115" s="206"/>
      <c r="N1115" s="206"/>
      <c r="O1115" s="206"/>
      <c r="P1115" s="206"/>
      <c r="Q1115" s="206"/>
      <c r="R1115" s="206"/>
      <c r="S1115" s="206"/>
      <c r="T1115" s="206"/>
      <c r="U1115" s="206"/>
      <c r="V1115" s="206"/>
      <c r="W1115" s="206"/>
      <c r="X1115" s="206"/>
      <c r="Y1115" s="206"/>
      <c r="Z1115" s="206"/>
    </row>
    <row r="1116" customFormat="false" ht="15" hidden="false" customHeight="false" outlineLevel="0" collapsed="false">
      <c r="A1116" s="202" t="s">
        <v>1043</v>
      </c>
      <c r="B1116" s="203" t="s">
        <v>2074</v>
      </c>
      <c r="C1116" s="202" t="s">
        <v>2075</v>
      </c>
      <c r="D1116" s="203" t="s">
        <v>7</v>
      </c>
      <c r="E1116" s="204" t="n">
        <v>0.06</v>
      </c>
      <c r="F1116" s="208" t="n">
        <v>2.06</v>
      </c>
      <c r="G1116" s="208" t="n">
        <v>0.12</v>
      </c>
      <c r="H1116" s="206"/>
      <c r="I1116" s="206"/>
      <c r="J1116" s="206"/>
      <c r="K1116" s="206"/>
      <c r="L1116" s="206"/>
      <c r="M1116" s="206"/>
      <c r="N1116" s="206"/>
      <c r="O1116" s="206"/>
      <c r="P1116" s="206"/>
      <c r="Q1116" s="206"/>
      <c r="R1116" s="206"/>
      <c r="S1116" s="206"/>
      <c r="T1116" s="206"/>
      <c r="U1116" s="206"/>
      <c r="V1116" s="206"/>
      <c r="W1116" s="206"/>
      <c r="X1116" s="206"/>
      <c r="Y1116" s="206"/>
      <c r="Z1116" s="206"/>
    </row>
    <row r="1117" customFormat="false" ht="15" hidden="false" customHeight="false" outlineLevel="0" collapsed="false">
      <c r="A1117" s="202" t="s">
        <v>1043</v>
      </c>
      <c r="B1117" s="203" t="s">
        <v>2076</v>
      </c>
      <c r="C1117" s="202" t="s">
        <v>2077</v>
      </c>
      <c r="D1117" s="203" t="s">
        <v>7</v>
      </c>
      <c r="E1117" s="204" t="n">
        <v>0.011</v>
      </c>
      <c r="F1117" s="208" t="n">
        <v>64.07</v>
      </c>
      <c r="G1117" s="208" t="n">
        <v>0.7</v>
      </c>
      <c r="H1117" s="206"/>
      <c r="I1117" s="206"/>
      <c r="J1117" s="206"/>
      <c r="K1117" s="206"/>
      <c r="L1117" s="206"/>
      <c r="M1117" s="206"/>
      <c r="N1117" s="206"/>
      <c r="O1117" s="206"/>
      <c r="P1117" s="206"/>
      <c r="Q1117" s="206"/>
      <c r="R1117" s="206"/>
      <c r="S1117" s="206"/>
      <c r="T1117" s="206"/>
      <c r="U1117" s="206"/>
      <c r="V1117" s="206"/>
      <c r="W1117" s="206"/>
      <c r="X1117" s="206"/>
      <c r="Y1117" s="206"/>
      <c r="Z1117" s="206"/>
    </row>
    <row r="1118" customFormat="false" ht="15" hidden="false" customHeight="false" outlineLevel="0" collapsed="false">
      <c r="A1118" s="193"/>
      <c r="B1118" s="194"/>
      <c r="C1118" s="193"/>
      <c r="D1118" s="193"/>
      <c r="E1118" s="195"/>
      <c r="F1118" s="193"/>
      <c r="G1118" s="193"/>
      <c r="H1118" s="206"/>
      <c r="I1118" s="206"/>
      <c r="J1118" s="206"/>
      <c r="K1118" s="206"/>
      <c r="L1118" s="206"/>
      <c r="M1118" s="206"/>
      <c r="N1118" s="206"/>
      <c r="O1118" s="206"/>
      <c r="P1118" s="206"/>
      <c r="Q1118" s="206"/>
      <c r="R1118" s="206"/>
      <c r="S1118" s="206"/>
      <c r="T1118" s="206"/>
      <c r="U1118" s="206"/>
      <c r="V1118" s="206"/>
      <c r="W1118" s="206"/>
      <c r="X1118" s="206"/>
      <c r="Y1118" s="206"/>
      <c r="Z1118" s="206"/>
    </row>
    <row r="1119" customFormat="false" ht="15" hidden="false" customHeight="false" outlineLevel="0" collapsed="false">
      <c r="A1119" s="183" t="s">
        <v>2109</v>
      </c>
      <c r="B1119" s="184" t="s">
        <v>1028</v>
      </c>
      <c r="C1119" s="183" t="s">
        <v>1029</v>
      </c>
      <c r="D1119" s="184" t="s">
        <v>1030</v>
      </c>
      <c r="E1119" s="185" t="s">
        <v>1031</v>
      </c>
      <c r="F1119" s="209" t="s">
        <v>1032</v>
      </c>
      <c r="G1119" s="209" t="s">
        <v>1033</v>
      </c>
      <c r="H1119" s="206"/>
      <c r="I1119" s="206"/>
      <c r="J1119" s="206"/>
      <c r="K1119" s="206"/>
      <c r="L1119" s="206"/>
      <c r="M1119" s="206"/>
      <c r="N1119" s="206"/>
      <c r="O1119" s="206"/>
      <c r="P1119" s="206"/>
      <c r="Q1119" s="206"/>
      <c r="R1119" s="206"/>
      <c r="S1119" s="206"/>
      <c r="T1119" s="206"/>
      <c r="U1119" s="206"/>
      <c r="V1119" s="206"/>
      <c r="W1119" s="206"/>
      <c r="X1119" s="206"/>
      <c r="Y1119" s="206"/>
      <c r="Z1119" s="206"/>
    </row>
    <row r="1120" customFormat="false" ht="15" hidden="false" customHeight="false" outlineLevel="0" collapsed="false">
      <c r="A1120" s="189" t="s">
        <v>1034</v>
      </c>
      <c r="B1120" s="190" t="s">
        <v>2110</v>
      </c>
      <c r="C1120" s="189" t="s">
        <v>2111</v>
      </c>
      <c r="D1120" s="190" t="s">
        <v>7</v>
      </c>
      <c r="E1120" s="191" t="n">
        <v>1</v>
      </c>
      <c r="F1120" s="279" t="n">
        <v>21.29</v>
      </c>
      <c r="G1120" s="279" t="n">
        <v>21.29</v>
      </c>
      <c r="H1120" s="206"/>
      <c r="I1120" s="206"/>
      <c r="J1120" s="206"/>
      <c r="K1120" s="206"/>
      <c r="L1120" s="206"/>
      <c r="M1120" s="206"/>
      <c r="N1120" s="206"/>
      <c r="O1120" s="206"/>
      <c r="P1120" s="206"/>
      <c r="Q1120" s="206"/>
      <c r="R1120" s="206"/>
      <c r="S1120" s="206"/>
      <c r="T1120" s="206"/>
      <c r="U1120" s="206"/>
      <c r="V1120" s="206"/>
      <c r="W1120" s="206"/>
      <c r="X1120" s="206"/>
      <c r="Y1120" s="206"/>
      <c r="Z1120" s="206"/>
    </row>
    <row r="1121" customFormat="false" ht="15" hidden="false" customHeight="false" outlineLevel="0" collapsed="false">
      <c r="A1121" s="198" t="s">
        <v>1040</v>
      </c>
      <c r="B1121" s="199" t="s">
        <v>1917</v>
      </c>
      <c r="C1121" s="198" t="s">
        <v>1918</v>
      </c>
      <c r="D1121" s="199" t="s">
        <v>25</v>
      </c>
      <c r="E1121" s="200" t="n">
        <v>0.136</v>
      </c>
      <c r="F1121" s="280" t="n">
        <v>15.43</v>
      </c>
      <c r="G1121" s="280" t="n">
        <v>2.09</v>
      </c>
      <c r="H1121" s="206"/>
      <c r="I1121" s="206"/>
      <c r="J1121" s="206"/>
      <c r="K1121" s="206"/>
      <c r="L1121" s="206"/>
      <c r="M1121" s="206"/>
      <c r="N1121" s="206"/>
      <c r="O1121" s="206"/>
      <c r="P1121" s="206"/>
      <c r="Q1121" s="206"/>
      <c r="R1121" s="206"/>
      <c r="S1121" s="206"/>
      <c r="T1121" s="206"/>
      <c r="U1121" s="206"/>
      <c r="V1121" s="206"/>
      <c r="W1121" s="206"/>
      <c r="X1121" s="206"/>
      <c r="Y1121" s="206"/>
      <c r="Z1121" s="206"/>
    </row>
    <row r="1122" customFormat="false" ht="15" hidden="false" customHeight="false" outlineLevel="0" collapsed="false">
      <c r="A1122" s="198" t="s">
        <v>1040</v>
      </c>
      <c r="B1122" s="199" t="s">
        <v>1812</v>
      </c>
      <c r="C1122" s="198" t="s">
        <v>1813</v>
      </c>
      <c r="D1122" s="199" t="s">
        <v>25</v>
      </c>
      <c r="E1122" s="200" t="n">
        <v>0.136</v>
      </c>
      <c r="F1122" s="280" t="n">
        <v>20</v>
      </c>
      <c r="G1122" s="280" t="n">
        <v>2.72</v>
      </c>
      <c r="H1122" s="206"/>
      <c r="I1122" s="206"/>
      <c r="J1122" s="206"/>
      <c r="K1122" s="206"/>
      <c r="L1122" s="206"/>
      <c r="M1122" s="206"/>
      <c r="N1122" s="206"/>
      <c r="O1122" s="206"/>
      <c r="P1122" s="206"/>
      <c r="Q1122" s="206"/>
      <c r="R1122" s="206"/>
      <c r="S1122" s="206"/>
      <c r="T1122" s="206"/>
      <c r="U1122" s="206"/>
      <c r="V1122" s="206"/>
      <c r="W1122" s="206"/>
      <c r="X1122" s="206"/>
      <c r="Y1122" s="206"/>
      <c r="Z1122" s="206"/>
    </row>
    <row r="1123" customFormat="false" ht="15" hidden="false" customHeight="false" outlineLevel="0" collapsed="false">
      <c r="A1123" s="202" t="s">
        <v>1043</v>
      </c>
      <c r="B1123" s="203" t="s">
        <v>2112</v>
      </c>
      <c r="C1123" s="202" t="s">
        <v>2113</v>
      </c>
      <c r="D1123" s="203" t="s">
        <v>7</v>
      </c>
      <c r="E1123" s="204" t="n">
        <v>0.046</v>
      </c>
      <c r="F1123" s="208" t="n">
        <v>18.45</v>
      </c>
      <c r="G1123" s="208" t="n">
        <v>0.84</v>
      </c>
      <c r="H1123" s="206"/>
      <c r="I1123" s="206"/>
      <c r="J1123" s="206"/>
      <c r="K1123" s="206"/>
      <c r="L1123" s="206"/>
      <c r="M1123" s="206"/>
      <c r="N1123" s="206"/>
      <c r="O1123" s="206"/>
      <c r="P1123" s="206"/>
      <c r="Q1123" s="206"/>
      <c r="R1123" s="206"/>
      <c r="S1123" s="206"/>
      <c r="T1123" s="206"/>
      <c r="U1123" s="206"/>
      <c r="V1123" s="206"/>
      <c r="W1123" s="206"/>
      <c r="X1123" s="206"/>
      <c r="Y1123" s="206"/>
      <c r="Z1123" s="206"/>
    </row>
    <row r="1124" customFormat="false" ht="15" hidden="false" customHeight="false" outlineLevel="0" collapsed="false">
      <c r="A1124" s="202" t="s">
        <v>1043</v>
      </c>
      <c r="B1124" s="203" t="s">
        <v>2114</v>
      </c>
      <c r="C1124" s="202" t="s">
        <v>2115</v>
      </c>
      <c r="D1124" s="203" t="s">
        <v>7</v>
      </c>
      <c r="E1124" s="204" t="n">
        <v>1</v>
      </c>
      <c r="F1124" s="208" t="n">
        <v>14.92</v>
      </c>
      <c r="G1124" s="208" t="n">
        <v>14.92</v>
      </c>
      <c r="H1124" s="206"/>
      <c r="I1124" s="206"/>
      <c r="J1124" s="206"/>
      <c r="K1124" s="206"/>
      <c r="L1124" s="206"/>
      <c r="M1124" s="206"/>
      <c r="N1124" s="206"/>
      <c r="O1124" s="206"/>
      <c r="P1124" s="206"/>
      <c r="Q1124" s="206"/>
      <c r="R1124" s="206"/>
      <c r="S1124" s="206"/>
      <c r="T1124" s="206"/>
      <c r="U1124" s="206"/>
      <c r="V1124" s="206"/>
      <c r="W1124" s="206"/>
      <c r="X1124" s="206"/>
      <c r="Y1124" s="206"/>
      <c r="Z1124" s="206"/>
    </row>
    <row r="1125" customFormat="false" ht="15" hidden="false" customHeight="false" outlineLevel="0" collapsed="false">
      <c r="A1125" s="202" t="s">
        <v>1043</v>
      </c>
      <c r="B1125" s="203" t="s">
        <v>2074</v>
      </c>
      <c r="C1125" s="202" t="s">
        <v>2075</v>
      </c>
      <c r="D1125" s="203" t="s">
        <v>7</v>
      </c>
      <c r="E1125" s="204" t="n">
        <v>0.014</v>
      </c>
      <c r="F1125" s="208" t="n">
        <v>2.06</v>
      </c>
      <c r="G1125" s="208" t="n">
        <v>0.02</v>
      </c>
      <c r="H1125" s="206"/>
      <c r="I1125" s="206"/>
      <c r="J1125" s="206"/>
      <c r="K1125" s="206"/>
      <c r="L1125" s="206"/>
      <c r="M1125" s="206"/>
      <c r="N1125" s="206"/>
      <c r="O1125" s="206"/>
      <c r="P1125" s="206"/>
      <c r="Q1125" s="206"/>
      <c r="R1125" s="206"/>
      <c r="S1125" s="206"/>
      <c r="T1125" s="206"/>
      <c r="U1125" s="206"/>
      <c r="V1125" s="206"/>
      <c r="W1125" s="206"/>
      <c r="X1125" s="206"/>
      <c r="Y1125" s="206"/>
      <c r="Z1125" s="206"/>
    </row>
    <row r="1126" customFormat="false" ht="15" hidden="false" customHeight="false" outlineLevel="0" collapsed="false">
      <c r="A1126" s="202" t="s">
        <v>1043</v>
      </c>
      <c r="B1126" s="203" t="s">
        <v>2076</v>
      </c>
      <c r="C1126" s="202" t="s">
        <v>2077</v>
      </c>
      <c r="D1126" s="203" t="s">
        <v>7</v>
      </c>
      <c r="E1126" s="204" t="n">
        <v>0.011</v>
      </c>
      <c r="F1126" s="208" t="n">
        <v>64.07</v>
      </c>
      <c r="G1126" s="208" t="n">
        <v>0.7</v>
      </c>
      <c r="H1126" s="206"/>
      <c r="I1126" s="206"/>
      <c r="J1126" s="206"/>
      <c r="K1126" s="206"/>
      <c r="L1126" s="206"/>
      <c r="M1126" s="206"/>
      <c r="N1126" s="206"/>
      <c r="O1126" s="206"/>
      <c r="P1126" s="206"/>
      <c r="Q1126" s="206"/>
      <c r="R1126" s="206"/>
      <c r="S1126" s="206"/>
      <c r="T1126" s="206"/>
      <c r="U1126" s="206"/>
      <c r="V1126" s="206"/>
      <c r="W1126" s="206"/>
      <c r="X1126" s="206"/>
      <c r="Y1126" s="206"/>
      <c r="Z1126" s="206"/>
    </row>
    <row r="1127" customFormat="false" ht="15" hidden="false" customHeight="false" outlineLevel="0" collapsed="false">
      <c r="A1127" s="193"/>
      <c r="B1127" s="194"/>
      <c r="C1127" s="193"/>
      <c r="D1127" s="193"/>
      <c r="E1127" s="195"/>
      <c r="F1127" s="193"/>
      <c r="G1127" s="193"/>
      <c r="H1127" s="206"/>
      <c r="I1127" s="206"/>
      <c r="J1127" s="206"/>
      <c r="K1127" s="206"/>
      <c r="L1127" s="206"/>
      <c r="M1127" s="206"/>
      <c r="N1127" s="206"/>
      <c r="O1127" s="206"/>
      <c r="P1127" s="206"/>
      <c r="Q1127" s="206"/>
      <c r="R1127" s="206"/>
      <c r="S1127" s="206"/>
      <c r="T1127" s="206"/>
      <c r="U1127" s="206"/>
      <c r="V1127" s="206"/>
      <c r="W1127" s="206"/>
      <c r="X1127" s="206"/>
      <c r="Y1127" s="206"/>
      <c r="Z1127" s="206"/>
    </row>
    <row r="1128" customFormat="false" ht="15" hidden="false" customHeight="false" outlineLevel="0" collapsed="false">
      <c r="A1128" s="183" t="s">
        <v>2116</v>
      </c>
      <c r="B1128" s="184" t="s">
        <v>1028</v>
      </c>
      <c r="C1128" s="183" t="s">
        <v>1029</v>
      </c>
      <c r="D1128" s="184" t="s">
        <v>1030</v>
      </c>
      <c r="E1128" s="185" t="s">
        <v>1031</v>
      </c>
      <c r="F1128" s="209" t="s">
        <v>1032</v>
      </c>
      <c r="G1128" s="209" t="s">
        <v>1033</v>
      </c>
      <c r="H1128" s="206"/>
      <c r="I1128" s="206"/>
      <c r="J1128" s="206"/>
      <c r="K1128" s="206"/>
      <c r="L1128" s="206"/>
      <c r="M1128" s="206"/>
      <c r="N1128" s="206"/>
      <c r="O1128" s="206"/>
      <c r="P1128" s="206"/>
      <c r="Q1128" s="206"/>
      <c r="R1128" s="206"/>
      <c r="S1128" s="206"/>
      <c r="T1128" s="206"/>
      <c r="U1128" s="206"/>
      <c r="V1128" s="206"/>
      <c r="W1128" s="206"/>
      <c r="X1128" s="206"/>
      <c r="Y1128" s="206"/>
      <c r="Z1128" s="206"/>
    </row>
    <row r="1129" customFormat="false" ht="15" hidden="false" customHeight="false" outlineLevel="0" collapsed="false">
      <c r="A1129" s="189" t="s">
        <v>1034</v>
      </c>
      <c r="B1129" s="190" t="s">
        <v>2117</v>
      </c>
      <c r="C1129" s="189" t="s">
        <v>2118</v>
      </c>
      <c r="D1129" s="190" t="s">
        <v>7</v>
      </c>
      <c r="E1129" s="191" t="n">
        <v>1</v>
      </c>
      <c r="F1129" s="279" t="n">
        <v>34.91</v>
      </c>
      <c r="G1129" s="279" t="n">
        <v>34.91</v>
      </c>
      <c r="H1129" s="206"/>
      <c r="I1129" s="206"/>
      <c r="J1129" s="206"/>
      <c r="K1129" s="206"/>
      <c r="L1129" s="206"/>
      <c r="M1129" s="206"/>
      <c r="N1129" s="206"/>
      <c r="O1129" s="206"/>
      <c r="P1129" s="206"/>
      <c r="Q1129" s="206"/>
      <c r="R1129" s="206"/>
      <c r="S1129" s="206"/>
      <c r="T1129" s="206"/>
      <c r="U1129" s="206"/>
      <c r="V1129" s="206"/>
      <c r="W1129" s="206"/>
      <c r="X1129" s="206"/>
      <c r="Y1129" s="206"/>
      <c r="Z1129" s="206"/>
    </row>
    <row r="1130" customFormat="false" ht="15" hidden="false" customHeight="false" outlineLevel="0" collapsed="false">
      <c r="A1130" s="198" t="s">
        <v>1040</v>
      </c>
      <c r="B1130" s="199" t="s">
        <v>1917</v>
      </c>
      <c r="C1130" s="198" t="s">
        <v>1918</v>
      </c>
      <c r="D1130" s="199" t="s">
        <v>25</v>
      </c>
      <c r="E1130" s="200" t="n">
        <v>0.1904</v>
      </c>
      <c r="F1130" s="280" t="n">
        <v>15.43</v>
      </c>
      <c r="G1130" s="280" t="n">
        <v>2.93</v>
      </c>
      <c r="H1130" s="206"/>
      <c r="I1130" s="206"/>
      <c r="J1130" s="206"/>
      <c r="K1130" s="206"/>
      <c r="L1130" s="206"/>
      <c r="M1130" s="206"/>
      <c r="N1130" s="206"/>
      <c r="O1130" s="206"/>
      <c r="P1130" s="206"/>
      <c r="Q1130" s="206"/>
      <c r="R1130" s="206"/>
      <c r="S1130" s="206"/>
      <c r="T1130" s="206"/>
      <c r="U1130" s="206"/>
      <c r="V1130" s="206"/>
      <c r="W1130" s="206"/>
      <c r="X1130" s="206"/>
      <c r="Y1130" s="206"/>
      <c r="Z1130" s="206"/>
    </row>
    <row r="1131" customFormat="false" ht="15" hidden="false" customHeight="false" outlineLevel="0" collapsed="false">
      <c r="A1131" s="198" t="s">
        <v>1040</v>
      </c>
      <c r="B1131" s="199" t="s">
        <v>1812</v>
      </c>
      <c r="C1131" s="198" t="s">
        <v>1813</v>
      </c>
      <c r="D1131" s="199" t="s">
        <v>25</v>
      </c>
      <c r="E1131" s="200" t="n">
        <v>0.1904</v>
      </c>
      <c r="F1131" s="280" t="n">
        <v>20</v>
      </c>
      <c r="G1131" s="280" t="n">
        <v>3.8</v>
      </c>
      <c r="H1131" s="206"/>
      <c r="I1131" s="206"/>
      <c r="J1131" s="206"/>
      <c r="K1131" s="206"/>
      <c r="L1131" s="206"/>
      <c r="M1131" s="206"/>
      <c r="N1131" s="206"/>
      <c r="O1131" s="206"/>
      <c r="P1131" s="206"/>
      <c r="Q1131" s="206"/>
      <c r="R1131" s="206"/>
      <c r="S1131" s="206"/>
      <c r="T1131" s="206"/>
      <c r="U1131" s="206"/>
      <c r="V1131" s="206"/>
      <c r="W1131" s="206"/>
      <c r="X1131" s="206"/>
      <c r="Y1131" s="206"/>
      <c r="Z1131" s="206"/>
    </row>
    <row r="1132" customFormat="false" ht="15" hidden="false" customHeight="false" outlineLevel="0" collapsed="false">
      <c r="A1132" s="202" t="s">
        <v>1043</v>
      </c>
      <c r="B1132" s="203" t="s">
        <v>1955</v>
      </c>
      <c r="C1132" s="202" t="s">
        <v>1956</v>
      </c>
      <c r="D1132" s="203" t="s">
        <v>7</v>
      </c>
      <c r="E1132" s="204" t="n">
        <v>0.0053</v>
      </c>
      <c r="F1132" s="208" t="n">
        <v>15.3</v>
      </c>
      <c r="G1132" s="208" t="n">
        <v>0.08</v>
      </c>
      <c r="H1132" s="206"/>
      <c r="I1132" s="206"/>
      <c r="J1132" s="206"/>
      <c r="K1132" s="206"/>
      <c r="L1132" s="206"/>
      <c r="M1132" s="206"/>
      <c r="N1132" s="206"/>
      <c r="O1132" s="206"/>
      <c r="P1132" s="206"/>
      <c r="Q1132" s="206"/>
      <c r="R1132" s="206"/>
      <c r="S1132" s="206"/>
      <c r="T1132" s="206"/>
      <c r="U1132" s="206"/>
      <c r="V1132" s="206"/>
      <c r="W1132" s="206"/>
      <c r="X1132" s="206"/>
      <c r="Y1132" s="206"/>
      <c r="Z1132" s="206"/>
    </row>
    <row r="1133" customFormat="false" ht="15" hidden="false" customHeight="false" outlineLevel="0" collapsed="false">
      <c r="A1133" s="202" t="s">
        <v>1043</v>
      </c>
      <c r="B1133" s="203" t="s">
        <v>2119</v>
      </c>
      <c r="C1133" s="202" t="s">
        <v>2120</v>
      </c>
      <c r="D1133" s="203" t="s">
        <v>7</v>
      </c>
      <c r="E1133" s="204" t="n">
        <v>1</v>
      </c>
      <c r="F1133" s="208" t="n">
        <v>28.1</v>
      </c>
      <c r="G1133" s="208" t="n">
        <v>28.1</v>
      </c>
      <c r="H1133" s="206"/>
      <c r="I1133" s="206"/>
      <c r="J1133" s="206"/>
      <c r="K1133" s="206"/>
      <c r="L1133" s="206"/>
      <c r="M1133" s="206"/>
      <c r="N1133" s="206"/>
      <c r="O1133" s="206"/>
      <c r="P1133" s="206"/>
      <c r="Q1133" s="206"/>
      <c r="R1133" s="206"/>
      <c r="S1133" s="206"/>
      <c r="T1133" s="206"/>
      <c r="U1133" s="206"/>
      <c r="V1133" s="206"/>
      <c r="W1133" s="206"/>
      <c r="X1133" s="206"/>
      <c r="Y1133" s="206"/>
      <c r="Z1133" s="206"/>
    </row>
    <row r="1134" customFormat="false" ht="15" hidden="false" customHeight="false" outlineLevel="0" collapsed="false">
      <c r="A1134" s="193"/>
      <c r="B1134" s="194"/>
      <c r="C1134" s="193"/>
      <c r="D1134" s="193"/>
      <c r="E1134" s="195"/>
      <c r="F1134" s="193"/>
      <c r="G1134" s="193"/>
      <c r="H1134" s="206"/>
      <c r="I1134" s="206"/>
      <c r="J1134" s="206"/>
      <c r="K1134" s="206"/>
      <c r="L1134" s="206"/>
      <c r="M1134" s="206"/>
      <c r="N1134" s="206"/>
      <c r="O1134" s="206"/>
      <c r="P1134" s="206"/>
      <c r="Q1134" s="206"/>
      <c r="R1134" s="206"/>
      <c r="S1134" s="206"/>
      <c r="T1134" s="206"/>
      <c r="U1134" s="206"/>
      <c r="V1134" s="206"/>
      <c r="W1134" s="206"/>
      <c r="X1134" s="206"/>
      <c r="Y1134" s="206"/>
      <c r="Z1134" s="206"/>
    </row>
    <row r="1135" customFormat="false" ht="15" hidden="false" customHeight="false" outlineLevel="0" collapsed="false">
      <c r="A1135" s="183" t="s">
        <v>2121</v>
      </c>
      <c r="B1135" s="184" t="s">
        <v>1028</v>
      </c>
      <c r="C1135" s="183" t="s">
        <v>1029</v>
      </c>
      <c r="D1135" s="184" t="s">
        <v>1030</v>
      </c>
      <c r="E1135" s="185" t="s">
        <v>1031</v>
      </c>
      <c r="F1135" s="209" t="s">
        <v>1032</v>
      </c>
      <c r="G1135" s="209" t="s">
        <v>1033</v>
      </c>
      <c r="H1135" s="206"/>
      <c r="I1135" s="206"/>
      <c r="J1135" s="206"/>
      <c r="K1135" s="206"/>
      <c r="L1135" s="206"/>
      <c r="M1135" s="206"/>
      <c r="N1135" s="206"/>
      <c r="O1135" s="206"/>
      <c r="P1135" s="206"/>
      <c r="Q1135" s="206"/>
      <c r="R1135" s="206"/>
      <c r="S1135" s="206"/>
      <c r="T1135" s="206"/>
      <c r="U1135" s="206"/>
      <c r="V1135" s="206"/>
      <c r="W1135" s="206"/>
      <c r="X1135" s="206"/>
      <c r="Y1135" s="206"/>
      <c r="Z1135" s="206"/>
    </row>
    <row r="1136" customFormat="false" ht="15" hidden="false" customHeight="false" outlineLevel="0" collapsed="false">
      <c r="A1136" s="189" t="s">
        <v>1034</v>
      </c>
      <c r="B1136" s="190" t="s">
        <v>2122</v>
      </c>
      <c r="C1136" s="189" t="s">
        <v>2123</v>
      </c>
      <c r="D1136" s="190" t="s">
        <v>7</v>
      </c>
      <c r="E1136" s="191" t="n">
        <v>1</v>
      </c>
      <c r="F1136" s="279" t="n">
        <v>57.52</v>
      </c>
      <c r="G1136" s="279" t="n">
        <v>57.52</v>
      </c>
      <c r="H1136" s="206"/>
      <c r="I1136" s="206"/>
      <c r="J1136" s="206"/>
      <c r="K1136" s="206"/>
      <c r="L1136" s="206"/>
      <c r="M1136" s="206"/>
      <c r="N1136" s="206"/>
      <c r="O1136" s="206"/>
      <c r="P1136" s="206"/>
      <c r="Q1136" s="206"/>
      <c r="R1136" s="206"/>
      <c r="S1136" s="206"/>
      <c r="T1136" s="206"/>
      <c r="U1136" s="206"/>
      <c r="V1136" s="206"/>
      <c r="W1136" s="206"/>
      <c r="X1136" s="206"/>
      <c r="Y1136" s="206"/>
      <c r="Z1136" s="206"/>
    </row>
    <row r="1137" customFormat="false" ht="15" hidden="false" customHeight="false" outlineLevel="0" collapsed="false">
      <c r="A1137" s="198" t="s">
        <v>1040</v>
      </c>
      <c r="B1137" s="199" t="s">
        <v>1917</v>
      </c>
      <c r="C1137" s="198" t="s">
        <v>1918</v>
      </c>
      <c r="D1137" s="199" t="s">
        <v>25</v>
      </c>
      <c r="E1137" s="200" t="n">
        <v>0.181</v>
      </c>
      <c r="F1137" s="280" t="n">
        <v>15.43</v>
      </c>
      <c r="G1137" s="280" t="n">
        <v>2.79</v>
      </c>
      <c r="H1137" s="206"/>
      <c r="I1137" s="206"/>
      <c r="J1137" s="206"/>
      <c r="K1137" s="206"/>
      <c r="L1137" s="206"/>
      <c r="M1137" s="206"/>
      <c r="N1137" s="206"/>
      <c r="O1137" s="206"/>
      <c r="P1137" s="206"/>
      <c r="Q1137" s="206"/>
      <c r="R1137" s="206"/>
      <c r="S1137" s="206"/>
      <c r="T1137" s="206"/>
      <c r="U1137" s="206"/>
      <c r="V1137" s="206"/>
      <c r="W1137" s="206"/>
      <c r="X1137" s="206"/>
      <c r="Y1137" s="206"/>
      <c r="Z1137" s="206"/>
    </row>
    <row r="1138" customFormat="false" ht="15" hidden="false" customHeight="false" outlineLevel="0" collapsed="false">
      <c r="A1138" s="198" t="s">
        <v>1040</v>
      </c>
      <c r="B1138" s="199" t="s">
        <v>1812</v>
      </c>
      <c r="C1138" s="198" t="s">
        <v>1813</v>
      </c>
      <c r="D1138" s="199" t="s">
        <v>25</v>
      </c>
      <c r="E1138" s="200" t="n">
        <v>0.181</v>
      </c>
      <c r="F1138" s="280" t="n">
        <v>20</v>
      </c>
      <c r="G1138" s="280" t="n">
        <v>3.62</v>
      </c>
      <c r="H1138" s="206"/>
      <c r="I1138" s="206"/>
      <c r="J1138" s="206"/>
      <c r="K1138" s="206"/>
      <c r="L1138" s="206"/>
      <c r="M1138" s="206"/>
      <c r="N1138" s="206"/>
      <c r="O1138" s="206"/>
      <c r="P1138" s="206"/>
      <c r="Q1138" s="206"/>
      <c r="R1138" s="206"/>
      <c r="S1138" s="206"/>
      <c r="T1138" s="206"/>
      <c r="U1138" s="206"/>
      <c r="V1138" s="206"/>
      <c r="W1138" s="206"/>
      <c r="X1138" s="206"/>
      <c r="Y1138" s="206"/>
      <c r="Z1138" s="206"/>
    </row>
    <row r="1139" customFormat="false" ht="15" hidden="false" customHeight="false" outlineLevel="0" collapsed="false">
      <c r="A1139" s="202" t="s">
        <v>1043</v>
      </c>
      <c r="B1139" s="203" t="s">
        <v>2124</v>
      </c>
      <c r="C1139" s="202" t="s">
        <v>2125</v>
      </c>
      <c r="D1139" s="203" t="s">
        <v>7</v>
      </c>
      <c r="E1139" s="204" t="n">
        <v>1</v>
      </c>
      <c r="F1139" s="208" t="n">
        <v>44.18</v>
      </c>
      <c r="G1139" s="208" t="n">
        <v>44.18</v>
      </c>
      <c r="H1139" s="206"/>
      <c r="I1139" s="206"/>
      <c r="J1139" s="206"/>
      <c r="K1139" s="206"/>
      <c r="L1139" s="206"/>
      <c r="M1139" s="206"/>
      <c r="N1139" s="206"/>
      <c r="O1139" s="206"/>
      <c r="P1139" s="206"/>
      <c r="Q1139" s="206"/>
      <c r="R1139" s="206"/>
      <c r="S1139" s="206"/>
      <c r="T1139" s="206"/>
      <c r="U1139" s="206"/>
      <c r="V1139" s="206"/>
      <c r="W1139" s="206"/>
      <c r="X1139" s="206"/>
      <c r="Y1139" s="206"/>
      <c r="Z1139" s="206"/>
    </row>
    <row r="1140" customFormat="false" ht="15" hidden="false" customHeight="false" outlineLevel="0" collapsed="false">
      <c r="A1140" s="202" t="s">
        <v>1043</v>
      </c>
      <c r="B1140" s="203" t="s">
        <v>2112</v>
      </c>
      <c r="C1140" s="202" t="s">
        <v>2113</v>
      </c>
      <c r="D1140" s="203" t="s">
        <v>7</v>
      </c>
      <c r="E1140" s="204" t="n">
        <v>0.194</v>
      </c>
      <c r="F1140" s="208" t="n">
        <v>18.45</v>
      </c>
      <c r="G1140" s="208" t="n">
        <v>3.57</v>
      </c>
      <c r="H1140" s="206"/>
      <c r="I1140" s="206"/>
      <c r="J1140" s="206"/>
      <c r="K1140" s="206"/>
      <c r="L1140" s="206"/>
      <c r="M1140" s="206"/>
      <c r="N1140" s="206"/>
      <c r="O1140" s="206"/>
      <c r="P1140" s="206"/>
      <c r="Q1140" s="206"/>
      <c r="R1140" s="206"/>
      <c r="S1140" s="206"/>
      <c r="T1140" s="206"/>
      <c r="U1140" s="206"/>
      <c r="V1140" s="206"/>
      <c r="W1140" s="206"/>
      <c r="X1140" s="206"/>
      <c r="Y1140" s="206"/>
      <c r="Z1140" s="206"/>
    </row>
    <row r="1141" customFormat="false" ht="15" hidden="false" customHeight="false" outlineLevel="0" collapsed="false">
      <c r="A1141" s="202" t="s">
        <v>1043</v>
      </c>
      <c r="B1141" s="203" t="s">
        <v>2074</v>
      </c>
      <c r="C1141" s="202" t="s">
        <v>2075</v>
      </c>
      <c r="D1141" s="203" t="s">
        <v>7</v>
      </c>
      <c r="E1141" s="204" t="n">
        <v>0.018</v>
      </c>
      <c r="F1141" s="208" t="n">
        <v>2.06</v>
      </c>
      <c r="G1141" s="208" t="n">
        <v>0.03</v>
      </c>
      <c r="H1141" s="206"/>
      <c r="I1141" s="206"/>
      <c r="J1141" s="206"/>
      <c r="K1141" s="206"/>
      <c r="L1141" s="206"/>
      <c r="M1141" s="206"/>
      <c r="N1141" s="206"/>
      <c r="O1141" s="206"/>
      <c r="P1141" s="206"/>
      <c r="Q1141" s="206"/>
      <c r="R1141" s="206"/>
      <c r="S1141" s="206"/>
      <c r="T1141" s="206"/>
      <c r="U1141" s="206"/>
      <c r="V1141" s="206"/>
      <c r="W1141" s="206"/>
      <c r="X1141" s="206"/>
      <c r="Y1141" s="206"/>
      <c r="Z1141" s="206"/>
    </row>
    <row r="1142" customFormat="false" ht="15" hidden="false" customHeight="false" outlineLevel="0" collapsed="false">
      <c r="A1142" s="202" t="s">
        <v>1043</v>
      </c>
      <c r="B1142" s="203" t="s">
        <v>2076</v>
      </c>
      <c r="C1142" s="202" t="s">
        <v>2077</v>
      </c>
      <c r="D1142" s="203" t="s">
        <v>7</v>
      </c>
      <c r="E1142" s="204" t="n">
        <v>0.052</v>
      </c>
      <c r="F1142" s="208" t="n">
        <v>64.07</v>
      </c>
      <c r="G1142" s="208" t="n">
        <v>3.33</v>
      </c>
      <c r="H1142" s="206"/>
      <c r="I1142" s="206"/>
      <c r="J1142" s="206"/>
      <c r="K1142" s="206"/>
      <c r="L1142" s="206"/>
      <c r="M1142" s="206"/>
      <c r="N1142" s="206"/>
      <c r="O1142" s="206"/>
      <c r="P1142" s="206"/>
      <c r="Q1142" s="206"/>
      <c r="R1142" s="206"/>
      <c r="S1142" s="206"/>
      <c r="T1142" s="206"/>
      <c r="U1142" s="206"/>
      <c r="V1142" s="206"/>
      <c r="W1142" s="206"/>
      <c r="X1142" s="206"/>
      <c r="Y1142" s="206"/>
      <c r="Z1142" s="206"/>
    </row>
    <row r="1143" customFormat="false" ht="15" hidden="false" customHeight="false" outlineLevel="0" collapsed="false">
      <c r="A1143" s="193"/>
      <c r="B1143" s="194"/>
      <c r="C1143" s="193"/>
      <c r="D1143" s="193"/>
      <c r="E1143" s="195"/>
      <c r="F1143" s="193"/>
      <c r="G1143" s="193"/>
      <c r="H1143" s="206"/>
      <c r="I1143" s="206"/>
      <c r="J1143" s="206"/>
      <c r="K1143" s="206"/>
      <c r="L1143" s="206"/>
      <c r="M1143" s="206"/>
      <c r="N1143" s="206"/>
      <c r="O1143" s="206"/>
      <c r="P1143" s="206"/>
      <c r="Q1143" s="206"/>
      <c r="R1143" s="206"/>
      <c r="S1143" s="206"/>
      <c r="T1143" s="206"/>
      <c r="U1143" s="206"/>
      <c r="V1143" s="206"/>
      <c r="W1143" s="206"/>
      <c r="X1143" s="206"/>
      <c r="Y1143" s="206"/>
      <c r="Z1143" s="206"/>
    </row>
    <row r="1144" customFormat="false" ht="15" hidden="false" customHeight="false" outlineLevel="0" collapsed="false">
      <c r="A1144" s="183" t="s">
        <v>2126</v>
      </c>
      <c r="B1144" s="184" t="s">
        <v>1028</v>
      </c>
      <c r="C1144" s="183" t="s">
        <v>1029</v>
      </c>
      <c r="D1144" s="184" t="s">
        <v>1030</v>
      </c>
      <c r="E1144" s="185" t="s">
        <v>1031</v>
      </c>
      <c r="F1144" s="209" t="s">
        <v>1032</v>
      </c>
      <c r="G1144" s="209" t="s">
        <v>1033</v>
      </c>
      <c r="H1144" s="206"/>
      <c r="I1144" s="206"/>
      <c r="J1144" s="206"/>
      <c r="K1144" s="206"/>
      <c r="L1144" s="206"/>
      <c r="M1144" s="206"/>
      <c r="N1144" s="206"/>
      <c r="O1144" s="206"/>
      <c r="P1144" s="206"/>
      <c r="Q1144" s="206"/>
      <c r="R1144" s="206"/>
      <c r="S1144" s="206"/>
      <c r="T1144" s="206"/>
      <c r="U1144" s="206"/>
      <c r="V1144" s="206"/>
      <c r="W1144" s="206"/>
      <c r="X1144" s="206"/>
      <c r="Y1144" s="206"/>
      <c r="Z1144" s="206"/>
    </row>
    <row r="1145" customFormat="false" ht="15" hidden="false" customHeight="false" outlineLevel="0" collapsed="false">
      <c r="A1145" s="189" t="s">
        <v>1034</v>
      </c>
      <c r="B1145" s="190" t="s">
        <v>2127</v>
      </c>
      <c r="C1145" s="189" t="s">
        <v>434</v>
      </c>
      <c r="D1145" s="190" t="s">
        <v>7</v>
      </c>
      <c r="E1145" s="191" t="n">
        <v>1</v>
      </c>
      <c r="F1145" s="279" t="n">
        <v>5.12</v>
      </c>
      <c r="G1145" s="279" t="n">
        <v>5.12</v>
      </c>
      <c r="H1145" s="206"/>
      <c r="I1145" s="206"/>
      <c r="J1145" s="206"/>
      <c r="K1145" s="206"/>
      <c r="L1145" s="206"/>
      <c r="M1145" s="206"/>
      <c r="N1145" s="206"/>
      <c r="O1145" s="206"/>
      <c r="P1145" s="206"/>
      <c r="Q1145" s="206"/>
      <c r="R1145" s="206"/>
      <c r="S1145" s="206"/>
      <c r="T1145" s="206"/>
      <c r="U1145" s="206"/>
      <c r="V1145" s="206"/>
      <c r="W1145" s="206"/>
      <c r="X1145" s="206"/>
      <c r="Y1145" s="206"/>
      <c r="Z1145" s="206"/>
    </row>
    <row r="1146" customFormat="false" ht="15" hidden="false" customHeight="false" outlineLevel="0" collapsed="false">
      <c r="A1146" s="198" t="s">
        <v>1040</v>
      </c>
      <c r="B1146" s="199" t="s">
        <v>1917</v>
      </c>
      <c r="C1146" s="198" t="s">
        <v>1918</v>
      </c>
      <c r="D1146" s="199" t="s">
        <v>25</v>
      </c>
      <c r="E1146" s="200" t="n">
        <v>0.09</v>
      </c>
      <c r="F1146" s="280" t="n">
        <v>15.43</v>
      </c>
      <c r="G1146" s="280" t="n">
        <v>1.38</v>
      </c>
      <c r="H1146" s="206"/>
      <c r="I1146" s="206"/>
      <c r="J1146" s="206"/>
      <c r="K1146" s="206"/>
      <c r="L1146" s="206"/>
      <c r="M1146" s="206"/>
      <c r="N1146" s="206"/>
      <c r="O1146" s="206"/>
      <c r="P1146" s="206"/>
      <c r="Q1146" s="206"/>
      <c r="R1146" s="206"/>
      <c r="S1146" s="206"/>
      <c r="T1146" s="206"/>
      <c r="U1146" s="206"/>
      <c r="V1146" s="206"/>
      <c r="W1146" s="206"/>
      <c r="X1146" s="206"/>
      <c r="Y1146" s="206"/>
      <c r="Z1146" s="206"/>
    </row>
    <row r="1147" customFormat="false" ht="15" hidden="false" customHeight="false" outlineLevel="0" collapsed="false">
      <c r="A1147" s="198" t="s">
        <v>1040</v>
      </c>
      <c r="B1147" s="199" t="s">
        <v>1812</v>
      </c>
      <c r="C1147" s="198" t="s">
        <v>1813</v>
      </c>
      <c r="D1147" s="199" t="s">
        <v>25</v>
      </c>
      <c r="E1147" s="200" t="n">
        <v>0.09</v>
      </c>
      <c r="F1147" s="280" t="n">
        <v>20</v>
      </c>
      <c r="G1147" s="280" t="n">
        <v>1.8</v>
      </c>
      <c r="H1147" s="206"/>
      <c r="I1147" s="206"/>
      <c r="J1147" s="206"/>
      <c r="K1147" s="206"/>
      <c r="L1147" s="206"/>
      <c r="M1147" s="206"/>
      <c r="N1147" s="206"/>
      <c r="O1147" s="206"/>
      <c r="P1147" s="206"/>
      <c r="Q1147" s="206"/>
      <c r="R1147" s="206"/>
      <c r="S1147" s="206"/>
      <c r="T1147" s="206"/>
      <c r="U1147" s="206"/>
      <c r="V1147" s="206"/>
      <c r="W1147" s="206"/>
      <c r="X1147" s="206"/>
      <c r="Y1147" s="206"/>
      <c r="Z1147" s="206"/>
    </row>
    <row r="1148" customFormat="false" ht="15" hidden="false" customHeight="false" outlineLevel="0" collapsed="false">
      <c r="A1148" s="202" t="s">
        <v>1043</v>
      </c>
      <c r="B1148" s="203" t="s">
        <v>2070</v>
      </c>
      <c r="C1148" s="202" t="s">
        <v>2071</v>
      </c>
      <c r="D1148" s="203" t="s">
        <v>7</v>
      </c>
      <c r="E1148" s="204" t="n">
        <v>0.007</v>
      </c>
      <c r="F1148" s="208" t="n">
        <v>56.55</v>
      </c>
      <c r="G1148" s="208" t="n">
        <v>0.39</v>
      </c>
      <c r="H1148" s="206"/>
      <c r="I1148" s="206"/>
      <c r="J1148" s="206"/>
      <c r="K1148" s="206"/>
      <c r="L1148" s="206"/>
      <c r="M1148" s="206"/>
      <c r="N1148" s="206"/>
      <c r="O1148" s="206"/>
      <c r="P1148" s="206"/>
      <c r="Q1148" s="206"/>
      <c r="R1148" s="206"/>
      <c r="S1148" s="206"/>
      <c r="T1148" s="206"/>
      <c r="U1148" s="206"/>
      <c r="V1148" s="206"/>
      <c r="W1148" s="206"/>
      <c r="X1148" s="206"/>
      <c r="Y1148" s="206"/>
      <c r="Z1148" s="206"/>
    </row>
    <row r="1149" customFormat="false" ht="15" hidden="false" customHeight="false" outlineLevel="0" collapsed="false">
      <c r="A1149" s="202" t="s">
        <v>1043</v>
      </c>
      <c r="B1149" s="203" t="s">
        <v>2128</v>
      </c>
      <c r="C1149" s="202" t="s">
        <v>2129</v>
      </c>
      <c r="D1149" s="203" t="s">
        <v>7</v>
      </c>
      <c r="E1149" s="204" t="n">
        <v>1</v>
      </c>
      <c r="F1149" s="208" t="n">
        <v>0.98</v>
      </c>
      <c r="G1149" s="208" t="n">
        <v>0.98</v>
      </c>
      <c r="H1149" s="206"/>
      <c r="I1149" s="206"/>
      <c r="J1149" s="206"/>
      <c r="K1149" s="206"/>
      <c r="L1149" s="206"/>
      <c r="M1149" s="206"/>
      <c r="N1149" s="206"/>
      <c r="O1149" s="206"/>
      <c r="P1149" s="206"/>
      <c r="Q1149" s="206"/>
      <c r="R1149" s="206"/>
      <c r="S1149" s="206"/>
      <c r="T1149" s="206"/>
      <c r="U1149" s="206"/>
      <c r="V1149" s="206"/>
      <c r="W1149" s="206"/>
      <c r="X1149" s="206"/>
      <c r="Y1149" s="206"/>
      <c r="Z1149" s="206"/>
    </row>
    <row r="1150" customFormat="false" ht="15" hidden="false" customHeight="false" outlineLevel="0" collapsed="false">
      <c r="A1150" s="202" t="s">
        <v>1043</v>
      </c>
      <c r="B1150" s="203" t="s">
        <v>2074</v>
      </c>
      <c r="C1150" s="202" t="s">
        <v>2075</v>
      </c>
      <c r="D1150" s="203" t="s">
        <v>7</v>
      </c>
      <c r="E1150" s="204" t="n">
        <v>0.03</v>
      </c>
      <c r="F1150" s="208" t="n">
        <v>2.06</v>
      </c>
      <c r="G1150" s="208" t="n">
        <v>0.06</v>
      </c>
      <c r="H1150" s="206"/>
      <c r="I1150" s="206"/>
      <c r="J1150" s="206"/>
      <c r="K1150" s="206"/>
      <c r="L1150" s="206"/>
      <c r="M1150" s="206"/>
      <c r="N1150" s="206"/>
      <c r="O1150" s="206"/>
      <c r="P1150" s="206"/>
      <c r="Q1150" s="206"/>
      <c r="R1150" s="206"/>
      <c r="S1150" s="206"/>
      <c r="T1150" s="206"/>
      <c r="U1150" s="206"/>
      <c r="V1150" s="206"/>
      <c r="W1150" s="206"/>
      <c r="X1150" s="206"/>
      <c r="Y1150" s="206"/>
      <c r="Z1150" s="206"/>
    </row>
    <row r="1151" customFormat="false" ht="15" hidden="false" customHeight="false" outlineLevel="0" collapsed="false">
      <c r="A1151" s="202" t="s">
        <v>1043</v>
      </c>
      <c r="B1151" s="203" t="s">
        <v>2076</v>
      </c>
      <c r="C1151" s="202" t="s">
        <v>2077</v>
      </c>
      <c r="D1151" s="203" t="s">
        <v>7</v>
      </c>
      <c r="E1151" s="204" t="n">
        <v>0.008</v>
      </c>
      <c r="F1151" s="208" t="n">
        <v>64.07</v>
      </c>
      <c r="G1151" s="208" t="n">
        <v>0.51</v>
      </c>
      <c r="H1151" s="206"/>
      <c r="I1151" s="206"/>
      <c r="J1151" s="206"/>
      <c r="K1151" s="206"/>
      <c r="L1151" s="206"/>
      <c r="M1151" s="206"/>
      <c r="N1151" s="206"/>
      <c r="O1151" s="206"/>
      <c r="P1151" s="206"/>
      <c r="Q1151" s="206"/>
      <c r="R1151" s="206"/>
      <c r="S1151" s="206"/>
      <c r="T1151" s="206"/>
      <c r="U1151" s="206"/>
      <c r="V1151" s="206"/>
      <c r="W1151" s="206"/>
      <c r="X1151" s="206"/>
      <c r="Y1151" s="206"/>
      <c r="Z1151" s="206"/>
    </row>
    <row r="1152" customFormat="false" ht="15" hidden="false" customHeight="false" outlineLevel="0" collapsed="false">
      <c r="A1152" s="193"/>
      <c r="B1152" s="194"/>
      <c r="C1152" s="193"/>
      <c r="D1152" s="193"/>
      <c r="E1152" s="195"/>
      <c r="F1152" s="193"/>
      <c r="G1152" s="193"/>
      <c r="H1152" s="206"/>
      <c r="I1152" s="206"/>
      <c r="J1152" s="206"/>
      <c r="K1152" s="206"/>
      <c r="L1152" s="206"/>
      <c r="M1152" s="206"/>
      <c r="N1152" s="206"/>
      <c r="O1152" s="206"/>
      <c r="P1152" s="206"/>
      <c r="Q1152" s="206"/>
      <c r="R1152" s="206"/>
      <c r="S1152" s="206"/>
      <c r="T1152" s="206"/>
      <c r="U1152" s="206"/>
      <c r="V1152" s="206"/>
      <c r="W1152" s="206"/>
      <c r="X1152" s="206"/>
      <c r="Y1152" s="206"/>
      <c r="Z1152" s="206"/>
    </row>
    <row r="1153" customFormat="false" ht="15" hidden="false" customHeight="false" outlineLevel="0" collapsed="false">
      <c r="A1153" s="183" t="s">
        <v>2130</v>
      </c>
      <c r="B1153" s="184" t="s">
        <v>1028</v>
      </c>
      <c r="C1153" s="183" t="s">
        <v>1029</v>
      </c>
      <c r="D1153" s="184" t="s">
        <v>1030</v>
      </c>
      <c r="E1153" s="185" t="s">
        <v>1031</v>
      </c>
      <c r="F1153" s="209" t="s">
        <v>1032</v>
      </c>
      <c r="G1153" s="209" t="s">
        <v>1033</v>
      </c>
      <c r="H1153" s="206"/>
      <c r="I1153" s="206"/>
      <c r="J1153" s="206"/>
      <c r="K1153" s="206"/>
      <c r="L1153" s="206"/>
      <c r="M1153" s="206"/>
      <c r="N1153" s="206"/>
      <c r="O1153" s="206"/>
      <c r="P1153" s="206"/>
      <c r="Q1153" s="206"/>
      <c r="R1153" s="206"/>
      <c r="S1153" s="206"/>
      <c r="T1153" s="206"/>
      <c r="U1153" s="206"/>
      <c r="V1153" s="206"/>
      <c r="W1153" s="206"/>
      <c r="X1153" s="206"/>
      <c r="Y1153" s="206"/>
      <c r="Z1153" s="206"/>
    </row>
    <row r="1154" customFormat="false" ht="15" hidden="false" customHeight="false" outlineLevel="0" collapsed="false">
      <c r="A1154" s="189" t="s">
        <v>1034</v>
      </c>
      <c r="B1154" s="190" t="s">
        <v>2131</v>
      </c>
      <c r="C1154" s="189" t="s">
        <v>436</v>
      </c>
      <c r="D1154" s="190" t="s">
        <v>7</v>
      </c>
      <c r="E1154" s="191" t="n">
        <v>1</v>
      </c>
      <c r="F1154" s="279" t="n">
        <v>7.99</v>
      </c>
      <c r="G1154" s="279" t="n">
        <v>7.99</v>
      </c>
      <c r="H1154" s="206"/>
      <c r="I1154" s="206"/>
      <c r="J1154" s="206"/>
      <c r="K1154" s="206"/>
      <c r="L1154" s="206"/>
      <c r="M1154" s="206"/>
      <c r="N1154" s="206"/>
      <c r="O1154" s="206"/>
      <c r="P1154" s="206"/>
      <c r="Q1154" s="206"/>
      <c r="R1154" s="206"/>
      <c r="S1154" s="206"/>
      <c r="T1154" s="206"/>
      <c r="U1154" s="206"/>
      <c r="V1154" s="206"/>
      <c r="W1154" s="206"/>
      <c r="X1154" s="206"/>
      <c r="Y1154" s="206"/>
      <c r="Z1154" s="206"/>
    </row>
    <row r="1155" customFormat="false" ht="15" hidden="false" customHeight="false" outlineLevel="0" collapsed="false">
      <c r="A1155" s="198" t="s">
        <v>1040</v>
      </c>
      <c r="B1155" s="199" t="s">
        <v>1917</v>
      </c>
      <c r="C1155" s="198" t="s">
        <v>1918</v>
      </c>
      <c r="D1155" s="199" t="s">
        <v>25</v>
      </c>
      <c r="E1155" s="200" t="n">
        <v>0.107</v>
      </c>
      <c r="F1155" s="280" t="n">
        <v>15.43</v>
      </c>
      <c r="G1155" s="280" t="n">
        <v>1.65</v>
      </c>
      <c r="H1155" s="206"/>
      <c r="I1155" s="206"/>
      <c r="J1155" s="206"/>
      <c r="K1155" s="206"/>
      <c r="L1155" s="206"/>
      <c r="M1155" s="206"/>
      <c r="N1155" s="206"/>
      <c r="O1155" s="206"/>
      <c r="P1155" s="206"/>
      <c r="Q1155" s="206"/>
      <c r="R1155" s="206"/>
      <c r="S1155" s="206"/>
      <c r="T1155" s="206"/>
      <c r="U1155" s="206"/>
      <c r="V1155" s="206"/>
      <c r="W1155" s="206"/>
      <c r="X1155" s="206"/>
      <c r="Y1155" s="206"/>
      <c r="Z1155" s="206"/>
    </row>
    <row r="1156" customFormat="false" ht="15" hidden="false" customHeight="false" outlineLevel="0" collapsed="false">
      <c r="A1156" s="198" t="s">
        <v>1040</v>
      </c>
      <c r="B1156" s="199" t="s">
        <v>1812</v>
      </c>
      <c r="C1156" s="198" t="s">
        <v>1813</v>
      </c>
      <c r="D1156" s="199" t="s">
        <v>25</v>
      </c>
      <c r="E1156" s="200" t="n">
        <v>0.107</v>
      </c>
      <c r="F1156" s="280" t="n">
        <v>20</v>
      </c>
      <c r="G1156" s="280" t="n">
        <v>2.14</v>
      </c>
      <c r="H1156" s="206"/>
      <c r="I1156" s="206"/>
      <c r="J1156" s="206"/>
      <c r="K1156" s="206"/>
      <c r="L1156" s="206"/>
      <c r="M1156" s="206"/>
      <c r="N1156" s="206"/>
      <c r="O1156" s="206"/>
      <c r="P1156" s="206"/>
      <c r="Q1156" s="206"/>
      <c r="R1156" s="206"/>
      <c r="S1156" s="206"/>
      <c r="T1156" s="206"/>
      <c r="U1156" s="206"/>
      <c r="V1156" s="206"/>
      <c r="W1156" s="206"/>
      <c r="X1156" s="206"/>
      <c r="Y1156" s="206"/>
      <c r="Z1156" s="206"/>
    </row>
    <row r="1157" customFormat="false" ht="15" hidden="false" customHeight="false" outlineLevel="0" collapsed="false">
      <c r="A1157" s="202" t="s">
        <v>1043</v>
      </c>
      <c r="B1157" s="203" t="s">
        <v>2070</v>
      </c>
      <c r="C1157" s="202" t="s">
        <v>2071</v>
      </c>
      <c r="D1157" s="203" t="s">
        <v>7</v>
      </c>
      <c r="E1157" s="204" t="n">
        <v>0.009</v>
      </c>
      <c r="F1157" s="208" t="n">
        <v>56.55</v>
      </c>
      <c r="G1157" s="208" t="n">
        <v>0.5</v>
      </c>
      <c r="H1157" s="206"/>
      <c r="I1157" s="206"/>
      <c r="J1157" s="206"/>
      <c r="K1157" s="206"/>
      <c r="L1157" s="206"/>
      <c r="M1157" s="206"/>
      <c r="N1157" s="206"/>
      <c r="O1157" s="206"/>
      <c r="P1157" s="206"/>
      <c r="Q1157" s="206"/>
      <c r="R1157" s="206"/>
      <c r="S1157" s="206"/>
      <c r="T1157" s="206"/>
      <c r="U1157" s="206"/>
      <c r="V1157" s="206"/>
      <c r="W1157" s="206"/>
      <c r="X1157" s="206"/>
      <c r="Y1157" s="206"/>
      <c r="Z1157" s="206"/>
    </row>
    <row r="1158" customFormat="false" ht="15" hidden="false" customHeight="false" outlineLevel="0" collapsed="false">
      <c r="A1158" s="202" t="s">
        <v>1043</v>
      </c>
      <c r="B1158" s="203" t="s">
        <v>2132</v>
      </c>
      <c r="C1158" s="202" t="s">
        <v>2133</v>
      </c>
      <c r="D1158" s="203" t="s">
        <v>7</v>
      </c>
      <c r="E1158" s="204" t="n">
        <v>1</v>
      </c>
      <c r="F1158" s="208" t="n">
        <v>2.93</v>
      </c>
      <c r="G1158" s="208" t="n">
        <v>2.93</v>
      </c>
      <c r="H1158" s="206"/>
      <c r="I1158" s="206"/>
      <c r="J1158" s="206"/>
      <c r="K1158" s="206"/>
      <c r="L1158" s="206"/>
      <c r="M1158" s="206"/>
      <c r="N1158" s="206"/>
      <c r="O1158" s="206"/>
      <c r="P1158" s="206"/>
      <c r="Q1158" s="206"/>
      <c r="R1158" s="206"/>
      <c r="S1158" s="206"/>
      <c r="T1158" s="206"/>
      <c r="U1158" s="206"/>
      <c r="V1158" s="206"/>
      <c r="W1158" s="206"/>
      <c r="X1158" s="206"/>
      <c r="Y1158" s="206"/>
      <c r="Z1158" s="206"/>
    </row>
    <row r="1159" customFormat="false" ht="15" hidden="false" customHeight="false" outlineLevel="0" collapsed="false">
      <c r="A1159" s="202" t="s">
        <v>1043</v>
      </c>
      <c r="B1159" s="203" t="s">
        <v>2074</v>
      </c>
      <c r="C1159" s="202" t="s">
        <v>2075</v>
      </c>
      <c r="D1159" s="203" t="s">
        <v>7</v>
      </c>
      <c r="E1159" s="204" t="n">
        <v>0.036</v>
      </c>
      <c r="F1159" s="208" t="n">
        <v>2.06</v>
      </c>
      <c r="G1159" s="208" t="n">
        <v>0.07</v>
      </c>
      <c r="H1159" s="206"/>
      <c r="I1159" s="206"/>
      <c r="J1159" s="206"/>
      <c r="K1159" s="206"/>
      <c r="L1159" s="206"/>
      <c r="M1159" s="206"/>
      <c r="N1159" s="206"/>
      <c r="O1159" s="206"/>
      <c r="P1159" s="206"/>
      <c r="Q1159" s="206"/>
      <c r="R1159" s="206"/>
      <c r="S1159" s="206"/>
      <c r="T1159" s="206"/>
      <c r="U1159" s="206"/>
      <c r="V1159" s="206"/>
      <c r="W1159" s="206"/>
      <c r="X1159" s="206"/>
      <c r="Y1159" s="206"/>
      <c r="Z1159" s="206"/>
    </row>
    <row r="1160" customFormat="false" ht="15" hidden="false" customHeight="false" outlineLevel="0" collapsed="false">
      <c r="A1160" s="202" t="s">
        <v>1043</v>
      </c>
      <c r="B1160" s="203" t="s">
        <v>2076</v>
      </c>
      <c r="C1160" s="202" t="s">
        <v>2077</v>
      </c>
      <c r="D1160" s="203" t="s">
        <v>7</v>
      </c>
      <c r="E1160" s="204" t="n">
        <v>0.011</v>
      </c>
      <c r="F1160" s="208" t="n">
        <v>64.07</v>
      </c>
      <c r="G1160" s="208" t="n">
        <v>0.7</v>
      </c>
      <c r="H1160" s="206"/>
      <c r="I1160" s="206"/>
      <c r="J1160" s="206"/>
      <c r="K1160" s="206"/>
      <c r="L1160" s="206"/>
      <c r="M1160" s="206"/>
      <c r="N1160" s="206"/>
      <c r="O1160" s="206"/>
      <c r="P1160" s="206"/>
      <c r="Q1160" s="206"/>
      <c r="R1160" s="206"/>
      <c r="S1160" s="206"/>
      <c r="T1160" s="206"/>
      <c r="U1160" s="206"/>
      <c r="V1160" s="206"/>
      <c r="W1160" s="206"/>
      <c r="X1160" s="206"/>
      <c r="Y1160" s="206"/>
      <c r="Z1160" s="206"/>
    </row>
    <row r="1161" customFormat="false" ht="15" hidden="false" customHeight="false" outlineLevel="0" collapsed="false">
      <c r="A1161" s="193"/>
      <c r="B1161" s="194"/>
      <c r="C1161" s="193"/>
      <c r="D1161" s="193"/>
      <c r="E1161" s="195"/>
      <c r="F1161" s="193"/>
      <c r="G1161" s="193"/>
      <c r="H1161" s="206"/>
      <c r="I1161" s="206"/>
      <c r="J1161" s="206"/>
      <c r="K1161" s="206"/>
      <c r="L1161" s="206"/>
      <c r="M1161" s="206"/>
      <c r="N1161" s="206"/>
      <c r="O1161" s="206"/>
      <c r="P1161" s="206"/>
      <c r="Q1161" s="206"/>
      <c r="R1161" s="206"/>
      <c r="S1161" s="206"/>
      <c r="T1161" s="206"/>
      <c r="U1161" s="206"/>
      <c r="V1161" s="206"/>
      <c r="W1161" s="206"/>
      <c r="X1161" s="206"/>
      <c r="Y1161" s="206"/>
      <c r="Z1161" s="206"/>
    </row>
    <row r="1162" customFormat="false" ht="15" hidden="false" customHeight="false" outlineLevel="0" collapsed="false">
      <c r="A1162" s="183" t="s">
        <v>2134</v>
      </c>
      <c r="B1162" s="184" t="s">
        <v>1028</v>
      </c>
      <c r="C1162" s="183" t="s">
        <v>1029</v>
      </c>
      <c r="D1162" s="184" t="s">
        <v>1030</v>
      </c>
      <c r="E1162" s="185" t="s">
        <v>1031</v>
      </c>
      <c r="F1162" s="209" t="s">
        <v>1032</v>
      </c>
      <c r="G1162" s="209" t="s">
        <v>1033</v>
      </c>
      <c r="H1162" s="206"/>
      <c r="I1162" s="206"/>
      <c r="J1162" s="206"/>
      <c r="K1162" s="206"/>
      <c r="L1162" s="206"/>
      <c r="M1162" s="206"/>
      <c r="N1162" s="206"/>
      <c r="O1162" s="206"/>
      <c r="P1162" s="206"/>
      <c r="Q1162" s="206"/>
      <c r="R1162" s="206"/>
      <c r="S1162" s="206"/>
      <c r="T1162" s="206"/>
      <c r="U1162" s="206"/>
      <c r="V1162" s="206"/>
      <c r="W1162" s="206"/>
      <c r="X1162" s="206"/>
      <c r="Y1162" s="206"/>
      <c r="Z1162" s="206"/>
    </row>
    <row r="1163" customFormat="false" ht="15" hidden="false" customHeight="false" outlineLevel="0" collapsed="false">
      <c r="A1163" s="189" t="s">
        <v>1034</v>
      </c>
      <c r="B1163" s="190" t="s">
        <v>2135</v>
      </c>
      <c r="C1163" s="189" t="s">
        <v>438</v>
      </c>
      <c r="D1163" s="190" t="s">
        <v>7</v>
      </c>
      <c r="E1163" s="191" t="n">
        <v>1</v>
      </c>
      <c r="F1163" s="279" t="n">
        <v>11.69</v>
      </c>
      <c r="G1163" s="279" t="n">
        <v>11.69</v>
      </c>
      <c r="H1163" s="206"/>
      <c r="I1163" s="206"/>
      <c r="J1163" s="206"/>
      <c r="K1163" s="206"/>
      <c r="L1163" s="206"/>
      <c r="M1163" s="206"/>
      <c r="N1163" s="206"/>
      <c r="O1163" s="206"/>
      <c r="P1163" s="206"/>
      <c r="Q1163" s="206"/>
      <c r="R1163" s="206"/>
      <c r="S1163" s="206"/>
      <c r="T1163" s="206"/>
      <c r="U1163" s="206"/>
      <c r="V1163" s="206"/>
      <c r="W1163" s="206"/>
      <c r="X1163" s="206"/>
      <c r="Y1163" s="206"/>
      <c r="Z1163" s="206"/>
    </row>
    <row r="1164" customFormat="false" ht="15" hidden="false" customHeight="false" outlineLevel="0" collapsed="false">
      <c r="A1164" s="198" t="s">
        <v>1040</v>
      </c>
      <c r="B1164" s="199" t="s">
        <v>1917</v>
      </c>
      <c r="C1164" s="198" t="s">
        <v>1918</v>
      </c>
      <c r="D1164" s="199" t="s">
        <v>25</v>
      </c>
      <c r="E1164" s="200" t="n">
        <v>0.089</v>
      </c>
      <c r="F1164" s="280" t="n">
        <v>15.43</v>
      </c>
      <c r="G1164" s="280" t="n">
        <v>1.37</v>
      </c>
      <c r="H1164" s="206"/>
      <c r="I1164" s="206"/>
      <c r="J1164" s="206"/>
      <c r="K1164" s="206"/>
      <c r="L1164" s="206"/>
      <c r="M1164" s="206"/>
      <c r="N1164" s="206"/>
      <c r="O1164" s="206"/>
      <c r="P1164" s="206"/>
      <c r="Q1164" s="206"/>
      <c r="R1164" s="206"/>
      <c r="S1164" s="206"/>
      <c r="T1164" s="206"/>
      <c r="U1164" s="206"/>
      <c r="V1164" s="206"/>
      <c r="W1164" s="206"/>
      <c r="X1164" s="206"/>
      <c r="Y1164" s="206"/>
      <c r="Z1164" s="206"/>
    </row>
    <row r="1165" customFormat="false" ht="15" hidden="false" customHeight="false" outlineLevel="0" collapsed="false">
      <c r="A1165" s="198" t="s">
        <v>1040</v>
      </c>
      <c r="B1165" s="199" t="s">
        <v>1812</v>
      </c>
      <c r="C1165" s="198" t="s">
        <v>1813</v>
      </c>
      <c r="D1165" s="199" t="s">
        <v>25</v>
      </c>
      <c r="E1165" s="200" t="n">
        <v>0.089</v>
      </c>
      <c r="F1165" s="280" t="n">
        <v>20</v>
      </c>
      <c r="G1165" s="280" t="n">
        <v>1.78</v>
      </c>
      <c r="H1165" s="206"/>
      <c r="I1165" s="206"/>
      <c r="J1165" s="206"/>
      <c r="K1165" s="206"/>
      <c r="L1165" s="206"/>
      <c r="M1165" s="206"/>
      <c r="N1165" s="206"/>
      <c r="O1165" s="206"/>
      <c r="P1165" s="206"/>
      <c r="Q1165" s="206"/>
      <c r="R1165" s="206"/>
      <c r="S1165" s="206"/>
      <c r="T1165" s="206"/>
      <c r="U1165" s="206"/>
      <c r="V1165" s="206"/>
      <c r="W1165" s="206"/>
      <c r="X1165" s="206"/>
      <c r="Y1165" s="206"/>
      <c r="Z1165" s="206"/>
    </row>
    <row r="1166" customFormat="false" ht="15" hidden="false" customHeight="false" outlineLevel="0" collapsed="false">
      <c r="A1166" s="202" t="s">
        <v>1043</v>
      </c>
      <c r="B1166" s="203" t="s">
        <v>2070</v>
      </c>
      <c r="C1166" s="202" t="s">
        <v>2071</v>
      </c>
      <c r="D1166" s="203" t="s">
        <v>7</v>
      </c>
      <c r="E1166" s="204" t="n">
        <v>0.012</v>
      </c>
      <c r="F1166" s="208" t="n">
        <v>56.55</v>
      </c>
      <c r="G1166" s="208" t="n">
        <v>0.67</v>
      </c>
      <c r="H1166" s="206"/>
      <c r="I1166" s="206"/>
      <c r="J1166" s="206"/>
      <c r="K1166" s="206"/>
      <c r="L1166" s="206"/>
      <c r="M1166" s="206"/>
      <c r="N1166" s="206"/>
      <c r="O1166" s="206"/>
      <c r="P1166" s="206"/>
      <c r="Q1166" s="206"/>
      <c r="R1166" s="206"/>
      <c r="S1166" s="206"/>
      <c r="T1166" s="206"/>
      <c r="U1166" s="206"/>
      <c r="V1166" s="206"/>
      <c r="W1166" s="206"/>
      <c r="X1166" s="206"/>
      <c r="Y1166" s="206"/>
      <c r="Z1166" s="206"/>
    </row>
    <row r="1167" customFormat="false" ht="15" hidden="false" customHeight="false" outlineLevel="0" collapsed="false">
      <c r="A1167" s="202" t="s">
        <v>1043</v>
      </c>
      <c r="B1167" s="203" t="s">
        <v>2136</v>
      </c>
      <c r="C1167" s="202" t="s">
        <v>2137</v>
      </c>
      <c r="D1167" s="203" t="s">
        <v>7</v>
      </c>
      <c r="E1167" s="204" t="n">
        <v>1</v>
      </c>
      <c r="F1167" s="208" t="n">
        <v>6.94</v>
      </c>
      <c r="G1167" s="208" t="n">
        <v>6.94</v>
      </c>
      <c r="H1167" s="206"/>
      <c r="I1167" s="206"/>
      <c r="J1167" s="206"/>
      <c r="K1167" s="206"/>
      <c r="L1167" s="206"/>
      <c r="M1167" s="206"/>
      <c r="N1167" s="206"/>
      <c r="O1167" s="206"/>
      <c r="P1167" s="206"/>
      <c r="Q1167" s="206"/>
      <c r="R1167" s="206"/>
      <c r="S1167" s="206"/>
      <c r="T1167" s="206"/>
      <c r="U1167" s="206"/>
      <c r="V1167" s="206"/>
      <c r="W1167" s="206"/>
      <c r="X1167" s="206"/>
      <c r="Y1167" s="206"/>
      <c r="Z1167" s="206"/>
    </row>
    <row r="1168" customFormat="false" ht="15" hidden="false" customHeight="false" outlineLevel="0" collapsed="false">
      <c r="A1168" s="202" t="s">
        <v>1043</v>
      </c>
      <c r="B1168" s="203" t="s">
        <v>2074</v>
      </c>
      <c r="C1168" s="202" t="s">
        <v>2075</v>
      </c>
      <c r="D1168" s="203" t="s">
        <v>7</v>
      </c>
      <c r="E1168" s="204" t="n">
        <v>0.02</v>
      </c>
      <c r="F1168" s="208" t="n">
        <v>2.06</v>
      </c>
      <c r="G1168" s="208" t="n">
        <v>0.04</v>
      </c>
      <c r="H1168" s="206"/>
      <c r="I1168" s="206"/>
      <c r="J1168" s="206"/>
      <c r="K1168" s="206"/>
      <c r="L1168" s="206"/>
      <c r="M1168" s="206"/>
      <c r="N1168" s="206"/>
      <c r="O1168" s="206"/>
      <c r="P1168" s="206"/>
      <c r="Q1168" s="206"/>
      <c r="R1168" s="206"/>
      <c r="S1168" s="206"/>
      <c r="T1168" s="206"/>
      <c r="U1168" s="206"/>
      <c r="V1168" s="206"/>
      <c r="W1168" s="206"/>
      <c r="X1168" s="206"/>
      <c r="Y1168" s="206"/>
      <c r="Z1168" s="206"/>
    </row>
    <row r="1169" customFormat="false" ht="15" hidden="false" customHeight="false" outlineLevel="0" collapsed="false">
      <c r="A1169" s="202" t="s">
        <v>1043</v>
      </c>
      <c r="B1169" s="203" t="s">
        <v>2076</v>
      </c>
      <c r="C1169" s="202" t="s">
        <v>2077</v>
      </c>
      <c r="D1169" s="203" t="s">
        <v>7</v>
      </c>
      <c r="E1169" s="204" t="n">
        <v>0.014</v>
      </c>
      <c r="F1169" s="208" t="n">
        <v>64.07</v>
      </c>
      <c r="G1169" s="208" t="n">
        <v>0.89</v>
      </c>
      <c r="H1169" s="206"/>
      <c r="I1169" s="206"/>
      <c r="J1169" s="206"/>
      <c r="K1169" s="206"/>
      <c r="L1169" s="206"/>
      <c r="M1169" s="206"/>
      <c r="N1169" s="206"/>
      <c r="O1169" s="206"/>
      <c r="P1169" s="206"/>
      <c r="Q1169" s="206"/>
      <c r="R1169" s="206"/>
      <c r="S1169" s="206"/>
      <c r="T1169" s="206"/>
      <c r="U1169" s="206"/>
      <c r="V1169" s="206"/>
      <c r="W1169" s="206"/>
      <c r="X1169" s="206"/>
      <c r="Y1169" s="206"/>
      <c r="Z1169" s="206"/>
    </row>
    <row r="1170" customFormat="false" ht="15" hidden="false" customHeight="false" outlineLevel="0" collapsed="false">
      <c r="A1170" s="193"/>
      <c r="B1170" s="194"/>
      <c r="C1170" s="193"/>
      <c r="D1170" s="193"/>
      <c r="E1170" s="195"/>
      <c r="F1170" s="193"/>
      <c r="G1170" s="193"/>
      <c r="H1170" s="206"/>
      <c r="I1170" s="206"/>
      <c r="J1170" s="206"/>
      <c r="K1170" s="206"/>
      <c r="L1170" s="206"/>
      <c r="M1170" s="206"/>
      <c r="N1170" s="206"/>
      <c r="O1170" s="206"/>
      <c r="P1170" s="206"/>
      <c r="Q1170" s="206"/>
      <c r="R1170" s="206"/>
      <c r="S1170" s="206"/>
      <c r="T1170" s="206"/>
      <c r="U1170" s="206"/>
      <c r="V1170" s="206"/>
      <c r="W1170" s="206"/>
      <c r="X1170" s="206"/>
      <c r="Y1170" s="206"/>
      <c r="Z1170" s="206"/>
    </row>
    <row r="1171" customFormat="false" ht="15" hidden="false" customHeight="false" outlineLevel="0" collapsed="false">
      <c r="A1171" s="183" t="s">
        <v>2138</v>
      </c>
      <c r="B1171" s="184" t="s">
        <v>1028</v>
      </c>
      <c r="C1171" s="183" t="s">
        <v>1029</v>
      </c>
      <c r="D1171" s="184" t="s">
        <v>1030</v>
      </c>
      <c r="E1171" s="185" t="s">
        <v>1031</v>
      </c>
      <c r="F1171" s="209" t="s">
        <v>1032</v>
      </c>
      <c r="G1171" s="209" t="s">
        <v>1033</v>
      </c>
      <c r="H1171" s="206"/>
      <c r="I1171" s="206"/>
      <c r="J1171" s="206"/>
      <c r="K1171" s="206"/>
      <c r="L1171" s="206"/>
      <c r="M1171" s="206"/>
      <c r="N1171" s="206"/>
      <c r="O1171" s="206"/>
      <c r="P1171" s="206"/>
      <c r="Q1171" s="206"/>
      <c r="R1171" s="206"/>
      <c r="S1171" s="206"/>
      <c r="T1171" s="206"/>
      <c r="U1171" s="206"/>
      <c r="V1171" s="206"/>
      <c r="W1171" s="206"/>
      <c r="X1171" s="206"/>
      <c r="Y1171" s="206"/>
      <c r="Z1171" s="206"/>
    </row>
    <row r="1172" customFormat="false" ht="15" hidden="false" customHeight="false" outlineLevel="0" collapsed="false">
      <c r="A1172" s="189" t="s">
        <v>1034</v>
      </c>
      <c r="B1172" s="190" t="s">
        <v>2139</v>
      </c>
      <c r="C1172" s="189" t="s">
        <v>440</v>
      </c>
      <c r="D1172" s="190" t="s">
        <v>7</v>
      </c>
      <c r="E1172" s="191" t="n">
        <v>1</v>
      </c>
      <c r="F1172" s="279" t="n">
        <v>47.88</v>
      </c>
      <c r="G1172" s="279" t="n">
        <v>47.88</v>
      </c>
      <c r="H1172" s="206"/>
      <c r="I1172" s="206"/>
      <c r="J1172" s="206"/>
      <c r="K1172" s="206"/>
      <c r="L1172" s="206"/>
      <c r="M1172" s="206"/>
      <c r="N1172" s="206"/>
      <c r="O1172" s="206"/>
      <c r="P1172" s="206"/>
      <c r="Q1172" s="206"/>
      <c r="R1172" s="206"/>
      <c r="S1172" s="206"/>
      <c r="T1172" s="206"/>
      <c r="U1172" s="206"/>
      <c r="V1172" s="206"/>
      <c r="W1172" s="206"/>
      <c r="X1172" s="206"/>
      <c r="Y1172" s="206"/>
      <c r="Z1172" s="206"/>
    </row>
    <row r="1173" customFormat="false" ht="15" hidden="false" customHeight="false" outlineLevel="0" collapsed="false">
      <c r="A1173" s="198" t="s">
        <v>1040</v>
      </c>
      <c r="B1173" s="199" t="s">
        <v>1917</v>
      </c>
      <c r="C1173" s="198" t="s">
        <v>1918</v>
      </c>
      <c r="D1173" s="199" t="s">
        <v>25</v>
      </c>
      <c r="E1173" s="200" t="n">
        <v>0.276</v>
      </c>
      <c r="F1173" s="280" t="n">
        <v>15.43</v>
      </c>
      <c r="G1173" s="280" t="n">
        <v>4.25</v>
      </c>
      <c r="H1173" s="206"/>
      <c r="I1173" s="206"/>
      <c r="J1173" s="206"/>
      <c r="K1173" s="206"/>
      <c r="L1173" s="206"/>
      <c r="M1173" s="206"/>
      <c r="N1173" s="206"/>
      <c r="O1173" s="206"/>
      <c r="P1173" s="206"/>
      <c r="Q1173" s="206"/>
      <c r="R1173" s="206"/>
      <c r="S1173" s="206"/>
      <c r="T1173" s="206"/>
      <c r="U1173" s="206"/>
      <c r="V1173" s="206"/>
      <c r="W1173" s="206"/>
      <c r="X1173" s="206"/>
      <c r="Y1173" s="206"/>
      <c r="Z1173" s="206"/>
    </row>
    <row r="1174" customFormat="false" ht="15" hidden="false" customHeight="false" outlineLevel="0" collapsed="false">
      <c r="A1174" s="198" t="s">
        <v>1040</v>
      </c>
      <c r="B1174" s="199" t="s">
        <v>1812</v>
      </c>
      <c r="C1174" s="198" t="s">
        <v>1813</v>
      </c>
      <c r="D1174" s="199" t="s">
        <v>25</v>
      </c>
      <c r="E1174" s="200" t="n">
        <v>0.276</v>
      </c>
      <c r="F1174" s="280" t="n">
        <v>20</v>
      </c>
      <c r="G1174" s="280" t="n">
        <v>5.52</v>
      </c>
      <c r="H1174" s="206"/>
      <c r="I1174" s="206"/>
      <c r="J1174" s="206"/>
      <c r="K1174" s="206"/>
      <c r="L1174" s="206"/>
      <c r="M1174" s="206"/>
      <c r="N1174" s="206"/>
      <c r="O1174" s="206"/>
      <c r="P1174" s="206"/>
      <c r="Q1174" s="206"/>
      <c r="R1174" s="206"/>
      <c r="S1174" s="206"/>
      <c r="T1174" s="206"/>
      <c r="U1174" s="206"/>
      <c r="V1174" s="206"/>
      <c r="W1174" s="206"/>
      <c r="X1174" s="206"/>
      <c r="Y1174" s="206"/>
      <c r="Z1174" s="206"/>
    </row>
    <row r="1175" customFormat="false" ht="15" hidden="false" customHeight="false" outlineLevel="0" collapsed="false">
      <c r="A1175" s="202" t="s">
        <v>1043</v>
      </c>
      <c r="B1175" s="203" t="s">
        <v>2112</v>
      </c>
      <c r="C1175" s="202" t="s">
        <v>2113</v>
      </c>
      <c r="D1175" s="203" t="s">
        <v>7</v>
      </c>
      <c r="E1175" s="204" t="n">
        <v>0.154</v>
      </c>
      <c r="F1175" s="208" t="n">
        <v>18.45</v>
      </c>
      <c r="G1175" s="208" t="n">
        <v>2.84</v>
      </c>
      <c r="H1175" s="206"/>
      <c r="I1175" s="206"/>
      <c r="J1175" s="206"/>
      <c r="K1175" s="206"/>
      <c r="L1175" s="206"/>
      <c r="M1175" s="206"/>
      <c r="N1175" s="206"/>
      <c r="O1175" s="206"/>
      <c r="P1175" s="206"/>
      <c r="Q1175" s="206"/>
      <c r="R1175" s="206"/>
      <c r="S1175" s="206"/>
      <c r="T1175" s="206"/>
      <c r="U1175" s="206"/>
      <c r="V1175" s="206"/>
      <c r="W1175" s="206"/>
      <c r="X1175" s="206"/>
      <c r="Y1175" s="206"/>
      <c r="Z1175" s="206"/>
    </row>
    <row r="1176" customFormat="false" ht="15" hidden="false" customHeight="false" outlineLevel="0" collapsed="false">
      <c r="A1176" s="202" t="s">
        <v>1043</v>
      </c>
      <c r="B1176" s="203" t="s">
        <v>2140</v>
      </c>
      <c r="C1176" s="202" t="s">
        <v>2141</v>
      </c>
      <c r="D1176" s="203" t="s">
        <v>7</v>
      </c>
      <c r="E1176" s="204" t="n">
        <v>1</v>
      </c>
      <c r="F1176" s="208" t="n">
        <v>32.6</v>
      </c>
      <c r="G1176" s="208" t="n">
        <v>32.6</v>
      </c>
      <c r="H1176" s="206"/>
      <c r="I1176" s="206"/>
      <c r="J1176" s="206"/>
      <c r="K1176" s="206"/>
      <c r="L1176" s="206"/>
      <c r="M1176" s="206"/>
      <c r="N1176" s="206"/>
      <c r="O1176" s="206"/>
      <c r="P1176" s="206"/>
      <c r="Q1176" s="206"/>
      <c r="R1176" s="206"/>
      <c r="S1176" s="206"/>
      <c r="T1176" s="206"/>
      <c r="U1176" s="206"/>
      <c r="V1176" s="206"/>
      <c r="W1176" s="206"/>
      <c r="X1176" s="206"/>
      <c r="Y1176" s="206"/>
      <c r="Z1176" s="206"/>
    </row>
    <row r="1177" customFormat="false" ht="15" hidden="false" customHeight="false" outlineLevel="0" collapsed="false">
      <c r="A1177" s="202" t="s">
        <v>1043</v>
      </c>
      <c r="B1177" s="203" t="s">
        <v>2074</v>
      </c>
      <c r="C1177" s="202" t="s">
        <v>2075</v>
      </c>
      <c r="D1177" s="203" t="s">
        <v>7</v>
      </c>
      <c r="E1177" s="204" t="n">
        <v>0.028</v>
      </c>
      <c r="F1177" s="208" t="n">
        <v>2.06</v>
      </c>
      <c r="G1177" s="208" t="n">
        <v>0.05</v>
      </c>
      <c r="H1177" s="206"/>
      <c r="I1177" s="206"/>
      <c r="J1177" s="206"/>
      <c r="K1177" s="206"/>
      <c r="L1177" s="206"/>
      <c r="M1177" s="206"/>
      <c r="N1177" s="206"/>
      <c r="O1177" s="206"/>
      <c r="P1177" s="206"/>
      <c r="Q1177" s="206"/>
      <c r="R1177" s="206"/>
      <c r="S1177" s="206"/>
      <c r="T1177" s="206"/>
      <c r="U1177" s="206"/>
      <c r="V1177" s="206"/>
      <c r="W1177" s="206"/>
      <c r="X1177" s="206"/>
      <c r="Y1177" s="206"/>
      <c r="Z1177" s="206"/>
    </row>
    <row r="1178" customFormat="false" ht="15" hidden="false" customHeight="false" outlineLevel="0" collapsed="false">
      <c r="A1178" s="202" t="s">
        <v>1043</v>
      </c>
      <c r="B1178" s="203" t="s">
        <v>2076</v>
      </c>
      <c r="C1178" s="202" t="s">
        <v>2077</v>
      </c>
      <c r="D1178" s="203" t="s">
        <v>7</v>
      </c>
      <c r="E1178" s="204" t="n">
        <v>0.041</v>
      </c>
      <c r="F1178" s="208" t="n">
        <v>64.07</v>
      </c>
      <c r="G1178" s="208" t="n">
        <v>2.62</v>
      </c>
      <c r="H1178" s="206"/>
      <c r="I1178" s="206"/>
      <c r="J1178" s="206"/>
      <c r="K1178" s="206"/>
      <c r="L1178" s="206"/>
      <c r="M1178" s="206"/>
      <c r="N1178" s="206"/>
      <c r="O1178" s="206"/>
      <c r="P1178" s="206"/>
      <c r="Q1178" s="206"/>
      <c r="R1178" s="206"/>
      <c r="S1178" s="206"/>
      <c r="T1178" s="206"/>
      <c r="U1178" s="206"/>
      <c r="V1178" s="206"/>
      <c r="W1178" s="206"/>
      <c r="X1178" s="206"/>
      <c r="Y1178" s="206"/>
      <c r="Z1178" s="206"/>
    </row>
    <row r="1179" customFormat="false" ht="15" hidden="false" customHeight="false" outlineLevel="0" collapsed="false">
      <c r="A1179" s="193"/>
      <c r="B1179" s="194"/>
      <c r="C1179" s="193"/>
      <c r="D1179" s="193"/>
      <c r="E1179" s="195"/>
      <c r="F1179" s="193"/>
      <c r="G1179" s="193"/>
      <c r="H1179" s="206"/>
      <c r="I1179" s="206"/>
      <c r="J1179" s="206"/>
      <c r="K1179" s="206"/>
      <c r="L1179" s="206"/>
      <c r="M1179" s="206"/>
      <c r="N1179" s="206"/>
      <c r="O1179" s="206"/>
      <c r="P1179" s="206"/>
      <c r="Q1179" s="206"/>
      <c r="R1179" s="206"/>
      <c r="S1179" s="206"/>
      <c r="T1179" s="206"/>
      <c r="U1179" s="206"/>
      <c r="V1179" s="206"/>
      <c r="W1179" s="206"/>
      <c r="X1179" s="206"/>
      <c r="Y1179" s="206"/>
      <c r="Z1179" s="206"/>
    </row>
    <row r="1180" customFormat="false" ht="15" hidden="false" customHeight="false" outlineLevel="0" collapsed="false">
      <c r="A1180" s="183" t="s">
        <v>2142</v>
      </c>
      <c r="B1180" s="184" t="s">
        <v>1028</v>
      </c>
      <c r="C1180" s="183" t="s">
        <v>1029</v>
      </c>
      <c r="D1180" s="184" t="s">
        <v>1030</v>
      </c>
      <c r="E1180" s="185" t="s">
        <v>1031</v>
      </c>
      <c r="F1180" s="209" t="s">
        <v>1032</v>
      </c>
      <c r="G1180" s="209" t="s">
        <v>1033</v>
      </c>
      <c r="H1180" s="206"/>
      <c r="I1180" s="206"/>
      <c r="J1180" s="206"/>
      <c r="K1180" s="206"/>
      <c r="L1180" s="206"/>
      <c r="M1180" s="206"/>
      <c r="N1180" s="206"/>
      <c r="O1180" s="206"/>
      <c r="P1180" s="206"/>
      <c r="Q1180" s="206"/>
      <c r="R1180" s="206"/>
      <c r="S1180" s="206"/>
      <c r="T1180" s="206"/>
      <c r="U1180" s="206"/>
      <c r="V1180" s="206"/>
      <c r="W1180" s="206"/>
      <c r="X1180" s="206"/>
      <c r="Y1180" s="206"/>
      <c r="Z1180" s="206"/>
    </row>
    <row r="1181" customFormat="false" ht="15" hidden="false" customHeight="false" outlineLevel="0" collapsed="false">
      <c r="A1181" s="189" t="s">
        <v>1034</v>
      </c>
      <c r="B1181" s="190" t="s">
        <v>2143</v>
      </c>
      <c r="C1181" s="189" t="s">
        <v>2144</v>
      </c>
      <c r="D1181" s="190" t="s">
        <v>7</v>
      </c>
      <c r="E1181" s="191" t="n">
        <v>1</v>
      </c>
      <c r="F1181" s="279" t="n">
        <v>12.91</v>
      </c>
      <c r="G1181" s="279" t="n">
        <v>12.91</v>
      </c>
      <c r="H1181" s="206"/>
      <c r="I1181" s="206"/>
      <c r="J1181" s="206"/>
      <c r="K1181" s="206"/>
      <c r="L1181" s="206"/>
      <c r="M1181" s="206"/>
      <c r="N1181" s="206"/>
      <c r="O1181" s="206"/>
      <c r="P1181" s="206"/>
      <c r="Q1181" s="206"/>
      <c r="R1181" s="206"/>
      <c r="S1181" s="206"/>
      <c r="T1181" s="206"/>
      <c r="U1181" s="206"/>
      <c r="V1181" s="206"/>
      <c r="W1181" s="206"/>
      <c r="X1181" s="206"/>
      <c r="Y1181" s="206"/>
      <c r="Z1181" s="206"/>
    </row>
    <row r="1182" customFormat="false" ht="15" hidden="false" customHeight="false" outlineLevel="0" collapsed="false">
      <c r="A1182" s="198" t="s">
        <v>1040</v>
      </c>
      <c r="B1182" s="199" t="s">
        <v>1812</v>
      </c>
      <c r="C1182" s="198" t="s">
        <v>1813</v>
      </c>
      <c r="D1182" s="199" t="s">
        <v>25</v>
      </c>
      <c r="E1182" s="200" t="n">
        <v>0.2</v>
      </c>
      <c r="F1182" s="280" t="n">
        <v>20</v>
      </c>
      <c r="G1182" s="280" t="n">
        <v>4</v>
      </c>
      <c r="H1182" s="206"/>
      <c r="I1182" s="206"/>
      <c r="J1182" s="206"/>
      <c r="K1182" s="206"/>
      <c r="L1182" s="206"/>
      <c r="M1182" s="206"/>
      <c r="N1182" s="206"/>
      <c r="O1182" s="206"/>
      <c r="P1182" s="206"/>
      <c r="Q1182" s="206"/>
      <c r="R1182" s="206"/>
      <c r="S1182" s="206"/>
      <c r="T1182" s="206"/>
      <c r="U1182" s="206"/>
      <c r="V1182" s="206"/>
      <c r="W1182" s="206"/>
      <c r="X1182" s="206"/>
      <c r="Y1182" s="206"/>
      <c r="Z1182" s="206"/>
    </row>
    <row r="1183" customFormat="false" ht="15" hidden="false" customHeight="false" outlineLevel="0" collapsed="false">
      <c r="A1183" s="198" t="s">
        <v>1040</v>
      </c>
      <c r="B1183" s="199" t="s">
        <v>1274</v>
      </c>
      <c r="C1183" s="198" t="s">
        <v>1249</v>
      </c>
      <c r="D1183" s="199" t="s">
        <v>25</v>
      </c>
      <c r="E1183" s="200" t="n">
        <v>0.2</v>
      </c>
      <c r="F1183" s="280" t="n">
        <v>15.05</v>
      </c>
      <c r="G1183" s="280" t="n">
        <v>3.01</v>
      </c>
      <c r="H1183" s="206"/>
      <c r="I1183" s="206"/>
      <c r="J1183" s="206"/>
      <c r="K1183" s="206"/>
      <c r="L1183" s="206"/>
      <c r="M1183" s="206"/>
      <c r="N1183" s="206"/>
      <c r="O1183" s="206"/>
      <c r="P1183" s="206"/>
      <c r="Q1183" s="206"/>
      <c r="R1183" s="206"/>
      <c r="S1183" s="206"/>
      <c r="T1183" s="206"/>
      <c r="U1183" s="206"/>
      <c r="V1183" s="206"/>
      <c r="W1183" s="206"/>
      <c r="X1183" s="206"/>
      <c r="Y1183" s="206"/>
      <c r="Z1183" s="206"/>
    </row>
    <row r="1184" customFormat="false" ht="15" hidden="false" customHeight="false" outlineLevel="0" collapsed="false">
      <c r="A1184" s="202" t="s">
        <v>1043</v>
      </c>
      <c r="B1184" s="203" t="s">
        <v>2070</v>
      </c>
      <c r="C1184" s="202" t="s">
        <v>2071</v>
      </c>
      <c r="D1184" s="203" t="s">
        <v>7</v>
      </c>
      <c r="E1184" s="204" t="n">
        <v>0.0082</v>
      </c>
      <c r="F1184" s="208" t="n">
        <v>56.55</v>
      </c>
      <c r="G1184" s="208" t="n">
        <v>0.46</v>
      </c>
      <c r="H1184" s="206"/>
      <c r="I1184" s="206"/>
      <c r="J1184" s="206"/>
      <c r="K1184" s="206"/>
      <c r="L1184" s="206"/>
      <c r="M1184" s="206"/>
      <c r="N1184" s="206"/>
      <c r="O1184" s="206"/>
      <c r="P1184" s="206"/>
      <c r="Q1184" s="206"/>
      <c r="R1184" s="206"/>
      <c r="S1184" s="206"/>
      <c r="T1184" s="206"/>
      <c r="U1184" s="206"/>
      <c r="V1184" s="206"/>
      <c r="W1184" s="206"/>
      <c r="X1184" s="206"/>
      <c r="Y1184" s="206"/>
      <c r="Z1184" s="206"/>
    </row>
    <row r="1185" customFormat="false" ht="15" hidden="false" customHeight="false" outlineLevel="0" collapsed="false">
      <c r="A1185" s="202" t="s">
        <v>1043</v>
      </c>
      <c r="B1185" s="203" t="s">
        <v>2145</v>
      </c>
      <c r="C1185" s="202" t="s">
        <v>2146</v>
      </c>
      <c r="D1185" s="203" t="s">
        <v>7</v>
      </c>
      <c r="E1185" s="204" t="n">
        <v>1</v>
      </c>
      <c r="F1185" s="208" t="n">
        <v>5.26</v>
      </c>
      <c r="G1185" s="208" t="n">
        <v>5.26</v>
      </c>
      <c r="H1185" s="206"/>
      <c r="I1185" s="206"/>
      <c r="J1185" s="206"/>
      <c r="K1185" s="206"/>
      <c r="L1185" s="206"/>
      <c r="M1185" s="206"/>
      <c r="N1185" s="206"/>
      <c r="O1185" s="206"/>
      <c r="P1185" s="206"/>
      <c r="Q1185" s="206"/>
      <c r="R1185" s="206"/>
      <c r="S1185" s="206"/>
      <c r="T1185" s="206"/>
      <c r="U1185" s="206"/>
      <c r="V1185" s="206"/>
      <c r="W1185" s="206"/>
      <c r="X1185" s="206"/>
      <c r="Y1185" s="206"/>
      <c r="Z1185" s="206"/>
    </row>
    <row r="1186" customFormat="false" ht="15" hidden="false" customHeight="false" outlineLevel="0" collapsed="false">
      <c r="A1186" s="202" t="s">
        <v>1043</v>
      </c>
      <c r="B1186" s="203" t="s">
        <v>2076</v>
      </c>
      <c r="C1186" s="202" t="s">
        <v>2077</v>
      </c>
      <c r="D1186" s="203" t="s">
        <v>7</v>
      </c>
      <c r="E1186" s="204" t="n">
        <v>0.0029</v>
      </c>
      <c r="F1186" s="208" t="n">
        <v>64.07</v>
      </c>
      <c r="G1186" s="208" t="n">
        <v>0.18</v>
      </c>
      <c r="H1186" s="206"/>
      <c r="I1186" s="206"/>
      <c r="J1186" s="206"/>
      <c r="K1186" s="206"/>
      <c r="L1186" s="206"/>
      <c r="M1186" s="206"/>
      <c r="N1186" s="206"/>
      <c r="O1186" s="206"/>
      <c r="P1186" s="206"/>
      <c r="Q1186" s="206"/>
      <c r="R1186" s="206"/>
      <c r="S1186" s="206"/>
      <c r="T1186" s="206"/>
      <c r="U1186" s="206"/>
      <c r="V1186" s="206"/>
      <c r="W1186" s="206"/>
      <c r="X1186" s="206"/>
      <c r="Y1186" s="206"/>
      <c r="Z1186" s="206"/>
    </row>
    <row r="1187" customFormat="false" ht="15" hidden="false" customHeight="false" outlineLevel="0" collapsed="false">
      <c r="A1187" s="193"/>
      <c r="B1187" s="194"/>
      <c r="C1187" s="193"/>
      <c r="D1187" s="193"/>
      <c r="E1187" s="195"/>
      <c r="F1187" s="193"/>
      <c r="G1187" s="193"/>
      <c r="H1187" s="206"/>
      <c r="I1187" s="206"/>
      <c r="J1187" s="206"/>
      <c r="K1187" s="206"/>
      <c r="L1187" s="206"/>
      <c r="M1187" s="206"/>
      <c r="N1187" s="206"/>
      <c r="O1187" s="206"/>
      <c r="P1187" s="206"/>
      <c r="Q1187" s="206"/>
      <c r="R1187" s="206"/>
      <c r="S1187" s="206"/>
      <c r="T1187" s="206"/>
      <c r="U1187" s="206"/>
      <c r="V1187" s="206"/>
      <c r="W1187" s="206"/>
      <c r="X1187" s="206"/>
      <c r="Y1187" s="206"/>
      <c r="Z1187" s="206"/>
    </row>
    <row r="1188" customFormat="false" ht="15" hidden="false" customHeight="false" outlineLevel="0" collapsed="false">
      <c r="A1188" s="183" t="s">
        <v>2147</v>
      </c>
      <c r="B1188" s="184" t="s">
        <v>1028</v>
      </c>
      <c r="C1188" s="183" t="s">
        <v>1029</v>
      </c>
      <c r="D1188" s="184" t="s">
        <v>1030</v>
      </c>
      <c r="E1188" s="185" t="s">
        <v>1031</v>
      </c>
      <c r="F1188" s="209" t="s">
        <v>1032</v>
      </c>
      <c r="G1188" s="209" t="s">
        <v>1033</v>
      </c>
      <c r="H1188" s="206"/>
      <c r="I1188" s="206"/>
      <c r="J1188" s="206"/>
      <c r="K1188" s="206"/>
      <c r="L1188" s="206"/>
      <c r="M1188" s="206"/>
      <c r="N1188" s="206"/>
      <c r="O1188" s="206"/>
      <c r="P1188" s="206"/>
      <c r="Q1188" s="206"/>
      <c r="R1188" s="206"/>
      <c r="S1188" s="206"/>
      <c r="T1188" s="206"/>
      <c r="U1188" s="206"/>
      <c r="V1188" s="206"/>
      <c r="W1188" s="206"/>
      <c r="X1188" s="206"/>
      <c r="Y1188" s="206"/>
      <c r="Z1188" s="206"/>
    </row>
    <row r="1189" customFormat="false" ht="15" hidden="false" customHeight="false" outlineLevel="0" collapsed="false">
      <c r="A1189" s="189" t="s">
        <v>1034</v>
      </c>
      <c r="B1189" s="190" t="s">
        <v>2148</v>
      </c>
      <c r="C1189" s="189" t="s">
        <v>2149</v>
      </c>
      <c r="D1189" s="190" t="s">
        <v>7</v>
      </c>
      <c r="E1189" s="191" t="n">
        <v>1</v>
      </c>
      <c r="F1189" s="279" t="n">
        <v>8.11</v>
      </c>
      <c r="G1189" s="279" t="n">
        <v>8.11</v>
      </c>
      <c r="H1189" s="206"/>
      <c r="I1189" s="206"/>
      <c r="J1189" s="206"/>
      <c r="K1189" s="206"/>
      <c r="L1189" s="206"/>
      <c r="M1189" s="206"/>
      <c r="N1189" s="206"/>
      <c r="O1189" s="206"/>
      <c r="P1189" s="206"/>
      <c r="Q1189" s="206"/>
      <c r="R1189" s="206"/>
      <c r="S1189" s="206"/>
      <c r="T1189" s="206"/>
      <c r="U1189" s="206"/>
      <c r="V1189" s="206"/>
      <c r="W1189" s="206"/>
      <c r="X1189" s="206"/>
      <c r="Y1189" s="206"/>
      <c r="Z1189" s="206"/>
    </row>
    <row r="1190" customFormat="false" ht="15" hidden="false" customHeight="false" outlineLevel="0" collapsed="false">
      <c r="A1190" s="198" t="s">
        <v>1040</v>
      </c>
      <c r="B1190" s="199" t="s">
        <v>1917</v>
      </c>
      <c r="C1190" s="198" t="s">
        <v>1918</v>
      </c>
      <c r="D1190" s="199" t="s">
        <v>25</v>
      </c>
      <c r="E1190" s="200" t="n">
        <v>0.119</v>
      </c>
      <c r="F1190" s="280" t="n">
        <v>15.43</v>
      </c>
      <c r="G1190" s="280" t="n">
        <v>1.83</v>
      </c>
      <c r="H1190" s="206"/>
      <c r="I1190" s="206"/>
      <c r="J1190" s="206"/>
      <c r="K1190" s="206"/>
      <c r="L1190" s="206"/>
      <c r="M1190" s="206"/>
      <c r="N1190" s="206"/>
      <c r="O1190" s="206"/>
      <c r="P1190" s="206"/>
      <c r="Q1190" s="206"/>
      <c r="R1190" s="206"/>
      <c r="S1190" s="206"/>
      <c r="T1190" s="206"/>
      <c r="U1190" s="206"/>
      <c r="V1190" s="206"/>
      <c r="W1190" s="206"/>
      <c r="X1190" s="206"/>
      <c r="Y1190" s="206"/>
      <c r="Z1190" s="206"/>
    </row>
    <row r="1191" customFormat="false" ht="15" hidden="false" customHeight="false" outlineLevel="0" collapsed="false">
      <c r="A1191" s="198" t="s">
        <v>1040</v>
      </c>
      <c r="B1191" s="199" t="s">
        <v>1812</v>
      </c>
      <c r="C1191" s="198" t="s">
        <v>1813</v>
      </c>
      <c r="D1191" s="199" t="s">
        <v>25</v>
      </c>
      <c r="E1191" s="200" t="n">
        <v>0.119</v>
      </c>
      <c r="F1191" s="280" t="n">
        <v>20</v>
      </c>
      <c r="G1191" s="280" t="n">
        <v>2.38</v>
      </c>
      <c r="H1191" s="206"/>
      <c r="I1191" s="206"/>
      <c r="J1191" s="206"/>
      <c r="K1191" s="206"/>
      <c r="L1191" s="206"/>
      <c r="M1191" s="206"/>
      <c r="N1191" s="206"/>
      <c r="O1191" s="206"/>
      <c r="P1191" s="206"/>
      <c r="Q1191" s="206"/>
      <c r="R1191" s="206"/>
      <c r="S1191" s="206"/>
      <c r="T1191" s="206"/>
      <c r="U1191" s="206"/>
      <c r="V1191" s="206"/>
      <c r="W1191" s="206"/>
      <c r="X1191" s="206"/>
      <c r="Y1191" s="206"/>
      <c r="Z1191" s="206"/>
    </row>
    <row r="1192" customFormat="false" ht="15" hidden="false" customHeight="false" outlineLevel="0" collapsed="false">
      <c r="A1192" s="202" t="s">
        <v>1043</v>
      </c>
      <c r="B1192" s="203" t="s">
        <v>2070</v>
      </c>
      <c r="C1192" s="202" t="s">
        <v>2071</v>
      </c>
      <c r="D1192" s="203" t="s">
        <v>7</v>
      </c>
      <c r="E1192" s="204" t="n">
        <v>0.009</v>
      </c>
      <c r="F1192" s="208" t="n">
        <v>56.55</v>
      </c>
      <c r="G1192" s="208" t="n">
        <v>0.5</v>
      </c>
      <c r="H1192" s="206"/>
      <c r="I1192" s="206"/>
      <c r="J1192" s="206"/>
      <c r="K1192" s="206"/>
      <c r="L1192" s="206"/>
      <c r="M1192" s="206"/>
      <c r="N1192" s="206"/>
      <c r="O1192" s="206"/>
      <c r="P1192" s="206"/>
      <c r="Q1192" s="206"/>
      <c r="R1192" s="206"/>
      <c r="S1192" s="206"/>
      <c r="T1192" s="206"/>
      <c r="U1192" s="206"/>
      <c r="V1192" s="206"/>
      <c r="W1192" s="206"/>
      <c r="X1192" s="206"/>
      <c r="Y1192" s="206"/>
      <c r="Z1192" s="206"/>
    </row>
    <row r="1193" customFormat="false" ht="15" hidden="false" customHeight="false" outlineLevel="0" collapsed="false">
      <c r="A1193" s="202" t="s">
        <v>1043</v>
      </c>
      <c r="B1193" s="203" t="s">
        <v>2074</v>
      </c>
      <c r="C1193" s="202" t="s">
        <v>2075</v>
      </c>
      <c r="D1193" s="203" t="s">
        <v>7</v>
      </c>
      <c r="E1193" s="204" t="n">
        <v>0.06</v>
      </c>
      <c r="F1193" s="208" t="n">
        <v>2.06</v>
      </c>
      <c r="G1193" s="208" t="n">
        <v>0.12</v>
      </c>
      <c r="H1193" s="206"/>
      <c r="I1193" s="206"/>
      <c r="J1193" s="206"/>
      <c r="K1193" s="206"/>
      <c r="L1193" s="206"/>
      <c r="M1193" s="206"/>
      <c r="N1193" s="206"/>
      <c r="O1193" s="206"/>
      <c r="P1193" s="206"/>
      <c r="Q1193" s="206"/>
      <c r="R1193" s="206"/>
      <c r="S1193" s="206"/>
      <c r="T1193" s="206"/>
      <c r="U1193" s="206"/>
      <c r="V1193" s="206"/>
      <c r="W1193" s="206"/>
      <c r="X1193" s="206"/>
      <c r="Y1193" s="206"/>
      <c r="Z1193" s="206"/>
    </row>
    <row r="1194" customFormat="false" ht="15" hidden="false" customHeight="false" outlineLevel="0" collapsed="false">
      <c r="A1194" s="202" t="s">
        <v>1043</v>
      </c>
      <c r="B1194" s="203" t="s">
        <v>2150</v>
      </c>
      <c r="C1194" s="202" t="s">
        <v>2151</v>
      </c>
      <c r="D1194" s="203" t="s">
        <v>7</v>
      </c>
      <c r="E1194" s="204" t="n">
        <v>1</v>
      </c>
      <c r="F1194" s="208" t="n">
        <v>2.58</v>
      </c>
      <c r="G1194" s="208" t="n">
        <v>2.58</v>
      </c>
      <c r="H1194" s="206"/>
      <c r="I1194" s="206"/>
      <c r="J1194" s="206"/>
      <c r="K1194" s="206"/>
      <c r="L1194" s="206"/>
      <c r="M1194" s="206"/>
      <c r="N1194" s="206"/>
      <c r="O1194" s="206"/>
      <c r="P1194" s="206"/>
      <c r="Q1194" s="206"/>
      <c r="R1194" s="206"/>
      <c r="S1194" s="206"/>
      <c r="T1194" s="206"/>
      <c r="U1194" s="206"/>
      <c r="V1194" s="206"/>
      <c r="W1194" s="206"/>
      <c r="X1194" s="206"/>
      <c r="Y1194" s="206"/>
      <c r="Z1194" s="206"/>
    </row>
    <row r="1195" customFormat="false" ht="15" hidden="false" customHeight="false" outlineLevel="0" collapsed="false">
      <c r="A1195" s="202" t="s">
        <v>1043</v>
      </c>
      <c r="B1195" s="203" t="s">
        <v>2076</v>
      </c>
      <c r="C1195" s="202" t="s">
        <v>2077</v>
      </c>
      <c r="D1195" s="203" t="s">
        <v>7</v>
      </c>
      <c r="E1195" s="204" t="n">
        <v>0.011</v>
      </c>
      <c r="F1195" s="208" t="n">
        <v>64.07</v>
      </c>
      <c r="G1195" s="208" t="n">
        <v>0.7</v>
      </c>
      <c r="H1195" s="206"/>
      <c r="I1195" s="206"/>
      <c r="J1195" s="206"/>
      <c r="K1195" s="206"/>
      <c r="L1195" s="206"/>
      <c r="M1195" s="206"/>
      <c r="N1195" s="206"/>
      <c r="O1195" s="206"/>
      <c r="P1195" s="206"/>
      <c r="Q1195" s="206"/>
      <c r="R1195" s="206"/>
      <c r="S1195" s="206"/>
      <c r="T1195" s="206"/>
      <c r="U1195" s="206"/>
      <c r="V1195" s="206"/>
      <c r="W1195" s="206"/>
      <c r="X1195" s="206"/>
      <c r="Y1195" s="206"/>
      <c r="Z1195" s="206"/>
    </row>
    <row r="1196" customFormat="false" ht="15" hidden="false" customHeight="false" outlineLevel="0" collapsed="false">
      <c r="A1196" s="183" t="s">
        <v>2152</v>
      </c>
      <c r="B1196" s="184" t="s">
        <v>1028</v>
      </c>
      <c r="C1196" s="183" t="s">
        <v>1029</v>
      </c>
      <c r="D1196" s="184" t="s">
        <v>1030</v>
      </c>
      <c r="E1196" s="185" t="s">
        <v>1031</v>
      </c>
      <c r="F1196" s="209" t="s">
        <v>1032</v>
      </c>
      <c r="G1196" s="209" t="s">
        <v>1033</v>
      </c>
      <c r="H1196" s="206"/>
      <c r="I1196" s="206"/>
      <c r="J1196" s="206"/>
      <c r="K1196" s="206"/>
      <c r="L1196" s="206"/>
      <c r="M1196" s="206"/>
      <c r="N1196" s="206"/>
      <c r="O1196" s="206"/>
      <c r="P1196" s="206"/>
      <c r="Q1196" s="206"/>
      <c r="R1196" s="206"/>
      <c r="S1196" s="206"/>
      <c r="T1196" s="206"/>
      <c r="U1196" s="206"/>
      <c r="V1196" s="206"/>
      <c r="W1196" s="206"/>
      <c r="X1196" s="206"/>
      <c r="Y1196" s="206"/>
      <c r="Z1196" s="206"/>
    </row>
    <row r="1197" customFormat="false" ht="15" hidden="false" customHeight="false" outlineLevel="0" collapsed="false">
      <c r="A1197" s="189" t="s">
        <v>1034</v>
      </c>
      <c r="B1197" s="190" t="s">
        <v>2153</v>
      </c>
      <c r="C1197" s="189" t="s">
        <v>2154</v>
      </c>
      <c r="D1197" s="190" t="s">
        <v>7</v>
      </c>
      <c r="E1197" s="191" t="n">
        <v>1</v>
      </c>
      <c r="F1197" s="279" t="n">
        <v>5.59</v>
      </c>
      <c r="G1197" s="279" t="n">
        <v>5.59</v>
      </c>
      <c r="H1197" s="206"/>
      <c r="I1197" s="206"/>
      <c r="J1197" s="206"/>
      <c r="K1197" s="206"/>
      <c r="L1197" s="206"/>
      <c r="M1197" s="206"/>
      <c r="N1197" s="206"/>
      <c r="O1197" s="206"/>
      <c r="P1197" s="206"/>
      <c r="Q1197" s="206"/>
      <c r="R1197" s="206"/>
      <c r="S1197" s="206"/>
      <c r="T1197" s="206"/>
      <c r="U1197" s="206"/>
      <c r="V1197" s="206"/>
      <c r="W1197" s="206"/>
      <c r="X1197" s="206"/>
      <c r="Y1197" s="206"/>
      <c r="Z1197" s="206"/>
    </row>
    <row r="1198" customFormat="false" ht="15" hidden="false" customHeight="false" outlineLevel="0" collapsed="false">
      <c r="A1198" s="198" t="s">
        <v>1040</v>
      </c>
      <c r="B1198" s="199" t="s">
        <v>1917</v>
      </c>
      <c r="C1198" s="198" t="s">
        <v>1918</v>
      </c>
      <c r="D1198" s="199" t="s">
        <v>25</v>
      </c>
      <c r="E1198" s="200" t="n">
        <v>0.1</v>
      </c>
      <c r="F1198" s="280" t="n">
        <v>15.43</v>
      </c>
      <c r="G1198" s="280" t="n">
        <v>1.54</v>
      </c>
      <c r="H1198" s="206"/>
      <c r="I1198" s="206"/>
      <c r="J1198" s="206"/>
      <c r="K1198" s="206"/>
      <c r="L1198" s="206"/>
      <c r="M1198" s="206"/>
      <c r="N1198" s="206"/>
      <c r="O1198" s="206"/>
      <c r="P1198" s="206"/>
      <c r="Q1198" s="206"/>
      <c r="R1198" s="206"/>
      <c r="S1198" s="206"/>
      <c r="T1198" s="206"/>
      <c r="U1198" s="206"/>
      <c r="V1198" s="206"/>
      <c r="W1198" s="206"/>
      <c r="X1198" s="206"/>
      <c r="Y1198" s="206"/>
      <c r="Z1198" s="206"/>
    </row>
    <row r="1199" customFormat="false" ht="15" hidden="false" customHeight="false" outlineLevel="0" collapsed="false">
      <c r="A1199" s="198" t="s">
        <v>1040</v>
      </c>
      <c r="B1199" s="199" t="s">
        <v>1812</v>
      </c>
      <c r="C1199" s="198" t="s">
        <v>1813</v>
      </c>
      <c r="D1199" s="199" t="s">
        <v>25</v>
      </c>
      <c r="E1199" s="200" t="n">
        <v>0.1</v>
      </c>
      <c r="F1199" s="280" t="n">
        <v>20</v>
      </c>
      <c r="G1199" s="280" t="n">
        <v>2</v>
      </c>
      <c r="H1199" s="206"/>
      <c r="I1199" s="206"/>
      <c r="J1199" s="206"/>
      <c r="K1199" s="206"/>
      <c r="L1199" s="206"/>
      <c r="M1199" s="206"/>
      <c r="N1199" s="206"/>
      <c r="O1199" s="206"/>
      <c r="P1199" s="206"/>
      <c r="Q1199" s="206"/>
      <c r="R1199" s="206"/>
      <c r="S1199" s="206"/>
      <c r="T1199" s="206"/>
      <c r="U1199" s="206"/>
      <c r="V1199" s="206"/>
      <c r="W1199" s="206"/>
      <c r="X1199" s="206"/>
      <c r="Y1199" s="206"/>
      <c r="Z1199" s="206"/>
    </row>
    <row r="1200" customFormat="false" ht="15" hidden="false" customHeight="false" outlineLevel="0" collapsed="false">
      <c r="A1200" s="202" t="s">
        <v>1043</v>
      </c>
      <c r="B1200" s="203" t="s">
        <v>2070</v>
      </c>
      <c r="C1200" s="202" t="s">
        <v>2071</v>
      </c>
      <c r="D1200" s="203" t="s">
        <v>7</v>
      </c>
      <c r="E1200" s="204" t="n">
        <v>0.007</v>
      </c>
      <c r="F1200" s="208" t="n">
        <v>56.55</v>
      </c>
      <c r="G1200" s="208" t="n">
        <v>0.39</v>
      </c>
      <c r="H1200" s="206"/>
      <c r="I1200" s="206"/>
      <c r="J1200" s="206"/>
      <c r="K1200" s="206"/>
      <c r="L1200" s="206"/>
      <c r="M1200" s="206"/>
      <c r="N1200" s="206"/>
      <c r="O1200" s="206"/>
      <c r="P1200" s="206"/>
      <c r="Q1200" s="206"/>
      <c r="R1200" s="206"/>
      <c r="S1200" s="206"/>
      <c r="T1200" s="206"/>
      <c r="U1200" s="206"/>
      <c r="V1200" s="206"/>
      <c r="W1200" s="206"/>
      <c r="X1200" s="206"/>
      <c r="Y1200" s="206"/>
      <c r="Z1200" s="206"/>
    </row>
    <row r="1201" customFormat="false" ht="15" hidden="false" customHeight="false" outlineLevel="0" collapsed="false">
      <c r="A1201" s="202" t="s">
        <v>1043</v>
      </c>
      <c r="B1201" s="203" t="s">
        <v>2074</v>
      </c>
      <c r="C1201" s="202" t="s">
        <v>2075</v>
      </c>
      <c r="D1201" s="203" t="s">
        <v>7</v>
      </c>
      <c r="E1201" s="204" t="n">
        <v>0.05</v>
      </c>
      <c r="F1201" s="208" t="n">
        <v>2.06</v>
      </c>
      <c r="G1201" s="208" t="n">
        <v>0.1</v>
      </c>
      <c r="H1201" s="206"/>
      <c r="I1201" s="206"/>
      <c r="J1201" s="206"/>
      <c r="K1201" s="206"/>
      <c r="L1201" s="206"/>
      <c r="M1201" s="206"/>
      <c r="N1201" s="206"/>
      <c r="O1201" s="206"/>
      <c r="P1201" s="206"/>
      <c r="Q1201" s="206"/>
      <c r="R1201" s="206"/>
      <c r="S1201" s="206"/>
      <c r="T1201" s="206"/>
      <c r="U1201" s="206"/>
      <c r="V1201" s="206"/>
      <c r="W1201" s="206"/>
      <c r="X1201" s="206"/>
      <c r="Y1201" s="206"/>
      <c r="Z1201" s="206"/>
    </row>
    <row r="1202" customFormat="false" ht="15" hidden="false" customHeight="false" outlineLevel="0" collapsed="false">
      <c r="A1202" s="202" t="s">
        <v>1043</v>
      </c>
      <c r="B1202" s="203" t="s">
        <v>2155</v>
      </c>
      <c r="C1202" s="202" t="s">
        <v>2156</v>
      </c>
      <c r="D1202" s="203" t="s">
        <v>7</v>
      </c>
      <c r="E1202" s="204" t="n">
        <v>1</v>
      </c>
      <c r="F1202" s="208" t="n">
        <v>1.05</v>
      </c>
      <c r="G1202" s="208" t="n">
        <v>1.05</v>
      </c>
      <c r="H1202" s="206"/>
      <c r="I1202" s="206"/>
      <c r="J1202" s="206"/>
      <c r="K1202" s="206"/>
      <c r="L1202" s="206"/>
      <c r="M1202" s="206"/>
      <c r="N1202" s="206"/>
      <c r="O1202" s="206"/>
      <c r="P1202" s="206"/>
      <c r="Q1202" s="206"/>
      <c r="R1202" s="206"/>
      <c r="S1202" s="206"/>
      <c r="T1202" s="206"/>
      <c r="U1202" s="206"/>
      <c r="V1202" s="206"/>
      <c r="W1202" s="206"/>
      <c r="X1202" s="206"/>
      <c r="Y1202" s="206"/>
      <c r="Z1202" s="206"/>
    </row>
    <row r="1203" customFormat="false" ht="15" hidden="false" customHeight="false" outlineLevel="0" collapsed="false">
      <c r="A1203" s="202" t="s">
        <v>1043</v>
      </c>
      <c r="B1203" s="203" t="s">
        <v>2076</v>
      </c>
      <c r="C1203" s="202" t="s">
        <v>2077</v>
      </c>
      <c r="D1203" s="203" t="s">
        <v>7</v>
      </c>
      <c r="E1203" s="204" t="n">
        <v>0.008</v>
      </c>
      <c r="F1203" s="208" t="n">
        <v>64.07</v>
      </c>
      <c r="G1203" s="208" t="n">
        <v>0.51</v>
      </c>
      <c r="H1203" s="206"/>
      <c r="I1203" s="206"/>
      <c r="J1203" s="206"/>
      <c r="K1203" s="206"/>
      <c r="L1203" s="206"/>
      <c r="M1203" s="206"/>
      <c r="N1203" s="206"/>
      <c r="O1203" s="206"/>
      <c r="P1203" s="206"/>
      <c r="Q1203" s="206"/>
      <c r="R1203" s="206"/>
      <c r="S1203" s="206"/>
      <c r="T1203" s="206"/>
      <c r="U1203" s="206"/>
      <c r="V1203" s="206"/>
      <c r="W1203" s="206"/>
      <c r="X1203" s="206"/>
      <c r="Y1203" s="206"/>
      <c r="Z1203" s="206"/>
    </row>
    <row r="1204" customFormat="false" ht="15" hidden="false" customHeight="false" outlineLevel="0" collapsed="false">
      <c r="A1204" s="193"/>
      <c r="B1204" s="194"/>
      <c r="C1204" s="193"/>
      <c r="D1204" s="193"/>
      <c r="E1204" s="195"/>
      <c r="F1204" s="193"/>
      <c r="G1204" s="193"/>
      <c r="H1204" s="206"/>
      <c r="I1204" s="206"/>
      <c r="J1204" s="206"/>
      <c r="K1204" s="206"/>
      <c r="L1204" s="206"/>
      <c r="M1204" s="206"/>
      <c r="N1204" s="206"/>
      <c r="O1204" s="206"/>
      <c r="P1204" s="206"/>
      <c r="Q1204" s="206"/>
      <c r="R1204" s="206"/>
      <c r="S1204" s="206"/>
      <c r="T1204" s="206"/>
      <c r="U1204" s="206"/>
      <c r="V1204" s="206"/>
      <c r="W1204" s="206"/>
      <c r="X1204" s="206"/>
      <c r="Y1204" s="206"/>
      <c r="Z1204" s="206"/>
    </row>
    <row r="1205" customFormat="false" ht="15" hidden="false" customHeight="false" outlineLevel="0" collapsed="false">
      <c r="A1205" s="183" t="s">
        <v>2157</v>
      </c>
      <c r="B1205" s="184" t="s">
        <v>1028</v>
      </c>
      <c r="C1205" s="183" t="s">
        <v>1029</v>
      </c>
      <c r="D1205" s="184" t="s">
        <v>1030</v>
      </c>
      <c r="E1205" s="185" t="s">
        <v>1031</v>
      </c>
      <c r="F1205" s="209" t="s">
        <v>1032</v>
      </c>
      <c r="G1205" s="209" t="s">
        <v>1033</v>
      </c>
      <c r="H1205" s="206"/>
      <c r="I1205" s="206"/>
      <c r="J1205" s="206"/>
      <c r="K1205" s="206"/>
      <c r="L1205" s="206"/>
      <c r="M1205" s="206"/>
      <c r="N1205" s="206"/>
      <c r="O1205" s="206"/>
      <c r="P1205" s="206"/>
      <c r="Q1205" s="206"/>
      <c r="R1205" s="206"/>
      <c r="S1205" s="206"/>
      <c r="T1205" s="206"/>
      <c r="U1205" s="206"/>
      <c r="V1205" s="206"/>
      <c r="W1205" s="206"/>
      <c r="X1205" s="206"/>
      <c r="Y1205" s="206"/>
      <c r="Z1205" s="206"/>
    </row>
    <row r="1206" customFormat="false" ht="15" hidden="false" customHeight="false" outlineLevel="0" collapsed="false">
      <c r="A1206" s="189" t="s">
        <v>1034</v>
      </c>
      <c r="B1206" s="190" t="s">
        <v>2158</v>
      </c>
      <c r="C1206" s="189" t="s">
        <v>2159</v>
      </c>
      <c r="D1206" s="190" t="s">
        <v>152</v>
      </c>
      <c r="E1206" s="191" t="n">
        <v>1</v>
      </c>
      <c r="F1206" s="279" t="n">
        <v>18.59</v>
      </c>
      <c r="G1206" s="279" t="n">
        <v>18.59</v>
      </c>
      <c r="H1206" s="206"/>
      <c r="I1206" s="206"/>
      <c r="J1206" s="206"/>
      <c r="K1206" s="206"/>
      <c r="L1206" s="206"/>
      <c r="M1206" s="206"/>
      <c r="N1206" s="206"/>
      <c r="O1206" s="206"/>
      <c r="P1206" s="206"/>
      <c r="Q1206" s="206"/>
      <c r="R1206" s="206"/>
      <c r="S1206" s="206"/>
      <c r="T1206" s="206"/>
      <c r="U1206" s="206"/>
      <c r="V1206" s="206"/>
      <c r="W1206" s="206"/>
      <c r="X1206" s="206"/>
      <c r="Y1206" s="206"/>
      <c r="Z1206" s="206"/>
    </row>
    <row r="1207" customFormat="false" ht="15" hidden="false" customHeight="false" outlineLevel="0" collapsed="false">
      <c r="A1207" s="198" t="s">
        <v>1040</v>
      </c>
      <c r="B1207" s="199" t="s">
        <v>1917</v>
      </c>
      <c r="C1207" s="198" t="s">
        <v>1918</v>
      </c>
      <c r="D1207" s="199" t="s">
        <v>25</v>
      </c>
      <c r="E1207" s="200" t="n">
        <v>0.369</v>
      </c>
      <c r="F1207" s="280" t="n">
        <v>15.43</v>
      </c>
      <c r="G1207" s="280" t="n">
        <v>5.69</v>
      </c>
      <c r="H1207" s="206"/>
      <c r="I1207" s="206"/>
      <c r="J1207" s="206"/>
      <c r="K1207" s="206"/>
      <c r="L1207" s="206"/>
      <c r="M1207" s="206"/>
      <c r="N1207" s="206"/>
      <c r="O1207" s="206"/>
      <c r="P1207" s="206"/>
      <c r="Q1207" s="206"/>
      <c r="R1207" s="206"/>
      <c r="S1207" s="206"/>
      <c r="T1207" s="206"/>
      <c r="U1207" s="206"/>
      <c r="V1207" s="206"/>
      <c r="W1207" s="206"/>
      <c r="X1207" s="206"/>
      <c r="Y1207" s="206"/>
      <c r="Z1207" s="206"/>
    </row>
    <row r="1208" customFormat="false" ht="15" hidden="false" customHeight="false" outlineLevel="0" collapsed="false">
      <c r="A1208" s="198" t="s">
        <v>1040</v>
      </c>
      <c r="B1208" s="199" t="s">
        <v>1812</v>
      </c>
      <c r="C1208" s="198" t="s">
        <v>1813</v>
      </c>
      <c r="D1208" s="199" t="s">
        <v>25</v>
      </c>
      <c r="E1208" s="200" t="n">
        <v>0.369</v>
      </c>
      <c r="F1208" s="280" t="n">
        <v>20</v>
      </c>
      <c r="G1208" s="280" t="n">
        <v>7.38</v>
      </c>
      <c r="H1208" s="206"/>
      <c r="I1208" s="206"/>
      <c r="J1208" s="206"/>
      <c r="K1208" s="206"/>
      <c r="L1208" s="206"/>
      <c r="M1208" s="206"/>
      <c r="N1208" s="206"/>
      <c r="O1208" s="206"/>
      <c r="P1208" s="206"/>
      <c r="Q1208" s="206"/>
      <c r="R1208" s="206"/>
      <c r="S1208" s="206"/>
      <c r="T1208" s="206"/>
      <c r="U1208" s="206"/>
      <c r="V1208" s="206"/>
      <c r="W1208" s="206"/>
      <c r="X1208" s="206"/>
      <c r="Y1208" s="206"/>
      <c r="Z1208" s="206"/>
    </row>
    <row r="1209" customFormat="false" ht="15" hidden="false" customHeight="false" outlineLevel="0" collapsed="false">
      <c r="A1209" s="202" t="s">
        <v>1043</v>
      </c>
      <c r="B1209" s="203" t="s">
        <v>2074</v>
      </c>
      <c r="C1209" s="202" t="s">
        <v>2075</v>
      </c>
      <c r="D1209" s="203" t="s">
        <v>7</v>
      </c>
      <c r="E1209" s="204" t="n">
        <v>0.123</v>
      </c>
      <c r="F1209" s="208" t="n">
        <v>2.06</v>
      </c>
      <c r="G1209" s="208" t="n">
        <v>0.25</v>
      </c>
      <c r="H1209" s="206"/>
      <c r="I1209" s="206"/>
      <c r="J1209" s="206"/>
      <c r="K1209" s="206"/>
      <c r="L1209" s="206"/>
      <c r="M1209" s="206"/>
      <c r="N1209" s="206"/>
      <c r="O1209" s="206"/>
      <c r="P1209" s="206"/>
      <c r="Q1209" s="206"/>
      <c r="R1209" s="206"/>
      <c r="S1209" s="206"/>
      <c r="T1209" s="206"/>
      <c r="U1209" s="206"/>
      <c r="V1209" s="206"/>
      <c r="W1209" s="206"/>
      <c r="X1209" s="206"/>
      <c r="Y1209" s="206"/>
      <c r="Z1209" s="206"/>
    </row>
    <row r="1210" customFormat="false" ht="15" hidden="false" customHeight="false" outlineLevel="0" collapsed="false">
      <c r="A1210" s="202" t="s">
        <v>1043</v>
      </c>
      <c r="B1210" s="203" t="s">
        <v>2160</v>
      </c>
      <c r="C1210" s="202" t="s">
        <v>2161</v>
      </c>
      <c r="D1210" s="203" t="s">
        <v>152</v>
      </c>
      <c r="E1210" s="204" t="n">
        <v>1.061</v>
      </c>
      <c r="F1210" s="208" t="n">
        <v>4.97</v>
      </c>
      <c r="G1210" s="208" t="n">
        <v>5.27</v>
      </c>
      <c r="H1210" s="206"/>
      <c r="I1210" s="206"/>
      <c r="J1210" s="206"/>
      <c r="K1210" s="206"/>
      <c r="L1210" s="206"/>
      <c r="M1210" s="206"/>
      <c r="N1210" s="206"/>
      <c r="O1210" s="206"/>
      <c r="P1210" s="206"/>
      <c r="Q1210" s="206"/>
      <c r="R1210" s="206"/>
      <c r="S1210" s="206"/>
      <c r="T1210" s="206"/>
      <c r="U1210" s="206"/>
      <c r="V1210" s="206"/>
      <c r="W1210" s="206"/>
      <c r="X1210" s="206"/>
      <c r="Y1210" s="206"/>
      <c r="Z1210" s="206"/>
    </row>
    <row r="1211" customFormat="false" ht="15" hidden="false" customHeight="false" outlineLevel="0" collapsed="false">
      <c r="A1211" s="193"/>
      <c r="B1211" s="194"/>
      <c r="C1211" s="193"/>
      <c r="D1211" s="193"/>
      <c r="E1211" s="195"/>
      <c r="F1211" s="193"/>
      <c r="G1211" s="193"/>
      <c r="H1211" s="206"/>
      <c r="I1211" s="206"/>
      <c r="J1211" s="206"/>
      <c r="K1211" s="206"/>
      <c r="L1211" s="206"/>
      <c r="M1211" s="206"/>
      <c r="N1211" s="206"/>
      <c r="O1211" s="206"/>
      <c r="P1211" s="206"/>
      <c r="Q1211" s="206"/>
      <c r="R1211" s="206"/>
      <c r="S1211" s="206"/>
      <c r="T1211" s="206"/>
      <c r="U1211" s="206"/>
      <c r="V1211" s="206"/>
      <c r="W1211" s="206"/>
      <c r="X1211" s="206"/>
      <c r="Y1211" s="206"/>
      <c r="Z1211" s="206"/>
    </row>
    <row r="1212" customFormat="false" ht="15" hidden="false" customHeight="false" outlineLevel="0" collapsed="false">
      <c r="A1212" s="183" t="s">
        <v>2162</v>
      </c>
      <c r="B1212" s="184" t="s">
        <v>1028</v>
      </c>
      <c r="C1212" s="183" t="s">
        <v>1029</v>
      </c>
      <c r="D1212" s="184" t="s">
        <v>1030</v>
      </c>
      <c r="E1212" s="185" t="s">
        <v>1031</v>
      </c>
      <c r="F1212" s="209" t="s">
        <v>1032</v>
      </c>
      <c r="G1212" s="209" t="s">
        <v>1033</v>
      </c>
      <c r="H1212" s="206"/>
      <c r="I1212" s="206"/>
      <c r="J1212" s="206"/>
      <c r="K1212" s="206"/>
      <c r="L1212" s="206"/>
      <c r="M1212" s="206"/>
      <c r="N1212" s="206"/>
      <c r="O1212" s="206"/>
      <c r="P1212" s="206"/>
      <c r="Q1212" s="206"/>
      <c r="R1212" s="206"/>
      <c r="S1212" s="206"/>
      <c r="T1212" s="206"/>
      <c r="U1212" s="206"/>
      <c r="V1212" s="206"/>
      <c r="W1212" s="206"/>
      <c r="X1212" s="206"/>
      <c r="Y1212" s="206"/>
      <c r="Z1212" s="206"/>
    </row>
    <row r="1213" customFormat="false" ht="15" hidden="false" customHeight="false" outlineLevel="0" collapsed="false">
      <c r="A1213" s="189" t="s">
        <v>1034</v>
      </c>
      <c r="B1213" s="190" t="s">
        <v>2163</v>
      </c>
      <c r="C1213" s="189" t="s">
        <v>2164</v>
      </c>
      <c r="D1213" s="190" t="s">
        <v>152</v>
      </c>
      <c r="E1213" s="191" t="n">
        <v>1</v>
      </c>
      <c r="F1213" s="279" t="n">
        <v>27.72</v>
      </c>
      <c r="G1213" s="279" t="n">
        <v>27.72</v>
      </c>
      <c r="H1213" s="206"/>
      <c r="I1213" s="206"/>
      <c r="J1213" s="206"/>
      <c r="K1213" s="206"/>
      <c r="L1213" s="206"/>
      <c r="M1213" s="206"/>
      <c r="N1213" s="206"/>
      <c r="O1213" s="206"/>
      <c r="P1213" s="206"/>
      <c r="Q1213" s="206"/>
      <c r="R1213" s="206"/>
      <c r="S1213" s="206"/>
      <c r="T1213" s="206"/>
      <c r="U1213" s="206"/>
      <c r="V1213" s="206"/>
      <c r="W1213" s="206"/>
      <c r="X1213" s="206"/>
      <c r="Y1213" s="206"/>
      <c r="Z1213" s="206"/>
    </row>
    <row r="1214" customFormat="false" ht="15" hidden="false" customHeight="false" outlineLevel="0" collapsed="false">
      <c r="A1214" s="198" t="s">
        <v>1040</v>
      </c>
      <c r="B1214" s="199" t="s">
        <v>1917</v>
      </c>
      <c r="C1214" s="198" t="s">
        <v>1918</v>
      </c>
      <c r="D1214" s="199" t="s">
        <v>25</v>
      </c>
      <c r="E1214" s="200" t="n">
        <v>0.44</v>
      </c>
      <c r="F1214" s="280" t="n">
        <v>15.43</v>
      </c>
      <c r="G1214" s="280" t="n">
        <v>6.78</v>
      </c>
      <c r="H1214" s="206"/>
      <c r="I1214" s="206"/>
      <c r="J1214" s="206"/>
      <c r="K1214" s="206"/>
      <c r="L1214" s="206"/>
      <c r="M1214" s="206"/>
      <c r="N1214" s="206"/>
      <c r="O1214" s="206"/>
      <c r="P1214" s="206"/>
      <c r="Q1214" s="206"/>
      <c r="R1214" s="206"/>
      <c r="S1214" s="206"/>
      <c r="T1214" s="206"/>
      <c r="U1214" s="206"/>
      <c r="V1214" s="206"/>
      <c r="W1214" s="206"/>
      <c r="X1214" s="206"/>
      <c r="Y1214" s="206"/>
      <c r="Z1214" s="206"/>
    </row>
    <row r="1215" customFormat="false" ht="15" hidden="false" customHeight="false" outlineLevel="0" collapsed="false">
      <c r="A1215" s="198" t="s">
        <v>1040</v>
      </c>
      <c r="B1215" s="199" t="s">
        <v>1812</v>
      </c>
      <c r="C1215" s="198" t="s">
        <v>1813</v>
      </c>
      <c r="D1215" s="199" t="s">
        <v>25</v>
      </c>
      <c r="E1215" s="200" t="n">
        <v>0.44</v>
      </c>
      <c r="F1215" s="280" t="n">
        <v>20</v>
      </c>
      <c r="G1215" s="280" t="n">
        <v>8.8</v>
      </c>
      <c r="H1215" s="206"/>
      <c r="I1215" s="206"/>
      <c r="J1215" s="206"/>
      <c r="K1215" s="206"/>
      <c r="L1215" s="206"/>
      <c r="M1215" s="206"/>
      <c r="N1215" s="206"/>
      <c r="O1215" s="206"/>
      <c r="P1215" s="206"/>
      <c r="Q1215" s="206"/>
      <c r="R1215" s="206"/>
      <c r="S1215" s="206"/>
      <c r="T1215" s="206"/>
      <c r="U1215" s="206"/>
      <c r="V1215" s="206"/>
      <c r="W1215" s="206"/>
      <c r="X1215" s="206"/>
      <c r="Y1215" s="206"/>
      <c r="Z1215" s="206"/>
    </row>
    <row r="1216" customFormat="false" ht="15" hidden="false" customHeight="false" outlineLevel="0" collapsed="false">
      <c r="A1216" s="202" t="s">
        <v>1043</v>
      </c>
      <c r="B1216" s="203" t="s">
        <v>2074</v>
      </c>
      <c r="C1216" s="202" t="s">
        <v>2075</v>
      </c>
      <c r="D1216" s="203" t="s">
        <v>7</v>
      </c>
      <c r="E1216" s="204" t="n">
        <v>0.147</v>
      </c>
      <c r="F1216" s="208" t="n">
        <v>2.06</v>
      </c>
      <c r="G1216" s="208" t="n">
        <v>0.3</v>
      </c>
      <c r="H1216" s="206"/>
      <c r="I1216" s="206"/>
      <c r="J1216" s="206"/>
      <c r="K1216" s="206"/>
      <c r="L1216" s="206"/>
      <c r="M1216" s="206"/>
      <c r="N1216" s="206"/>
      <c r="O1216" s="206"/>
      <c r="P1216" s="206"/>
      <c r="Q1216" s="206"/>
      <c r="R1216" s="206"/>
      <c r="S1216" s="206"/>
      <c r="T1216" s="206"/>
      <c r="U1216" s="206"/>
      <c r="V1216" s="206"/>
      <c r="W1216" s="206"/>
      <c r="X1216" s="206"/>
      <c r="Y1216" s="206"/>
      <c r="Z1216" s="206"/>
    </row>
    <row r="1217" customFormat="false" ht="15" hidden="false" customHeight="false" outlineLevel="0" collapsed="false">
      <c r="A1217" s="202" t="s">
        <v>1043</v>
      </c>
      <c r="B1217" s="203" t="s">
        <v>2165</v>
      </c>
      <c r="C1217" s="202" t="s">
        <v>2166</v>
      </c>
      <c r="D1217" s="203" t="s">
        <v>152</v>
      </c>
      <c r="E1217" s="204" t="n">
        <v>1.061</v>
      </c>
      <c r="F1217" s="208" t="n">
        <v>11.16</v>
      </c>
      <c r="G1217" s="208" t="n">
        <v>11.84</v>
      </c>
      <c r="H1217" s="206"/>
      <c r="I1217" s="206"/>
      <c r="J1217" s="206"/>
      <c r="K1217" s="206"/>
      <c r="L1217" s="206"/>
      <c r="M1217" s="206"/>
      <c r="N1217" s="206"/>
      <c r="O1217" s="206"/>
      <c r="P1217" s="206"/>
      <c r="Q1217" s="206"/>
      <c r="R1217" s="206"/>
      <c r="S1217" s="206"/>
      <c r="T1217" s="206"/>
      <c r="U1217" s="206"/>
      <c r="V1217" s="206"/>
      <c r="W1217" s="206"/>
      <c r="X1217" s="206"/>
      <c r="Y1217" s="206"/>
      <c r="Z1217" s="206"/>
    </row>
    <row r="1218" customFormat="false" ht="15" hidden="false" customHeight="false" outlineLevel="0" collapsed="false">
      <c r="A1218" s="193"/>
      <c r="B1218" s="194"/>
      <c r="C1218" s="193"/>
      <c r="D1218" s="193"/>
      <c r="E1218" s="195"/>
      <c r="F1218" s="193"/>
      <c r="G1218" s="193"/>
      <c r="H1218" s="206"/>
      <c r="I1218" s="206"/>
      <c r="J1218" s="206"/>
      <c r="K1218" s="206"/>
      <c r="L1218" s="206"/>
      <c r="M1218" s="206"/>
      <c r="N1218" s="206"/>
      <c r="O1218" s="206"/>
      <c r="P1218" s="206"/>
      <c r="Q1218" s="206"/>
      <c r="R1218" s="206"/>
      <c r="S1218" s="206"/>
      <c r="T1218" s="206"/>
      <c r="U1218" s="206"/>
      <c r="V1218" s="206"/>
      <c r="W1218" s="206"/>
      <c r="X1218" s="206"/>
      <c r="Y1218" s="206"/>
      <c r="Z1218" s="206"/>
    </row>
    <row r="1219" customFormat="false" ht="15" hidden="false" customHeight="false" outlineLevel="0" collapsed="false">
      <c r="A1219" s="183" t="s">
        <v>2167</v>
      </c>
      <c r="B1219" s="184" t="s">
        <v>1028</v>
      </c>
      <c r="C1219" s="183" t="s">
        <v>1029</v>
      </c>
      <c r="D1219" s="184" t="s">
        <v>1030</v>
      </c>
      <c r="E1219" s="185" t="s">
        <v>1031</v>
      </c>
      <c r="F1219" s="209" t="s">
        <v>1032</v>
      </c>
      <c r="G1219" s="209" t="s">
        <v>1033</v>
      </c>
      <c r="H1219" s="206"/>
      <c r="I1219" s="206"/>
      <c r="J1219" s="206"/>
      <c r="K1219" s="206"/>
      <c r="L1219" s="206"/>
      <c r="M1219" s="206"/>
      <c r="N1219" s="206"/>
      <c r="O1219" s="206"/>
      <c r="P1219" s="206"/>
      <c r="Q1219" s="206"/>
      <c r="R1219" s="206"/>
      <c r="S1219" s="206"/>
      <c r="T1219" s="206"/>
      <c r="U1219" s="206"/>
      <c r="V1219" s="206"/>
      <c r="W1219" s="206"/>
      <c r="X1219" s="206"/>
      <c r="Y1219" s="206"/>
      <c r="Z1219" s="206"/>
    </row>
    <row r="1220" customFormat="false" ht="15" hidden="false" customHeight="false" outlineLevel="0" collapsed="false">
      <c r="A1220" s="189" t="s">
        <v>1034</v>
      </c>
      <c r="B1220" s="190" t="s">
        <v>2168</v>
      </c>
      <c r="C1220" s="189" t="s">
        <v>2169</v>
      </c>
      <c r="D1220" s="190" t="s">
        <v>152</v>
      </c>
      <c r="E1220" s="191" t="n">
        <v>1</v>
      </c>
      <c r="F1220" s="279" t="n">
        <v>18.1</v>
      </c>
      <c r="G1220" s="279" t="n">
        <v>18.1</v>
      </c>
      <c r="H1220" s="206"/>
      <c r="I1220" s="206"/>
      <c r="J1220" s="206"/>
      <c r="K1220" s="206"/>
      <c r="L1220" s="206"/>
      <c r="M1220" s="206"/>
      <c r="N1220" s="206"/>
      <c r="O1220" s="206"/>
      <c r="P1220" s="206"/>
      <c r="Q1220" s="206"/>
      <c r="R1220" s="206"/>
      <c r="S1220" s="206"/>
      <c r="T1220" s="206"/>
      <c r="U1220" s="206"/>
      <c r="V1220" s="206"/>
      <c r="W1220" s="206"/>
      <c r="X1220" s="206"/>
      <c r="Y1220" s="206"/>
      <c r="Z1220" s="206"/>
    </row>
    <row r="1221" customFormat="false" ht="15" hidden="false" customHeight="false" outlineLevel="0" collapsed="false">
      <c r="A1221" s="198" t="s">
        <v>1040</v>
      </c>
      <c r="B1221" s="199" t="s">
        <v>1917</v>
      </c>
      <c r="C1221" s="198" t="s">
        <v>1918</v>
      </c>
      <c r="D1221" s="199" t="s">
        <v>25</v>
      </c>
      <c r="E1221" s="200" t="n">
        <v>0.024</v>
      </c>
      <c r="F1221" s="280" t="n">
        <v>15.43</v>
      </c>
      <c r="G1221" s="280" t="n">
        <v>0.37</v>
      </c>
      <c r="H1221" s="206"/>
      <c r="I1221" s="206"/>
      <c r="J1221" s="206"/>
      <c r="K1221" s="206"/>
      <c r="L1221" s="206"/>
      <c r="M1221" s="206"/>
      <c r="N1221" s="206"/>
      <c r="O1221" s="206"/>
      <c r="P1221" s="206"/>
      <c r="Q1221" s="206"/>
      <c r="R1221" s="206"/>
      <c r="S1221" s="206"/>
      <c r="T1221" s="206"/>
      <c r="U1221" s="206"/>
      <c r="V1221" s="206"/>
      <c r="W1221" s="206"/>
      <c r="X1221" s="206"/>
      <c r="Y1221" s="206"/>
      <c r="Z1221" s="206"/>
    </row>
    <row r="1222" customFormat="false" ht="15" hidden="false" customHeight="false" outlineLevel="0" collapsed="false">
      <c r="A1222" s="198" t="s">
        <v>1040</v>
      </c>
      <c r="B1222" s="199" t="s">
        <v>1812</v>
      </c>
      <c r="C1222" s="198" t="s">
        <v>1813</v>
      </c>
      <c r="D1222" s="199" t="s">
        <v>25</v>
      </c>
      <c r="E1222" s="200" t="n">
        <v>0.024</v>
      </c>
      <c r="F1222" s="280" t="n">
        <v>20</v>
      </c>
      <c r="G1222" s="280" t="n">
        <v>0.48</v>
      </c>
      <c r="H1222" s="206"/>
      <c r="I1222" s="206"/>
      <c r="J1222" s="206"/>
      <c r="K1222" s="206"/>
      <c r="L1222" s="206"/>
      <c r="M1222" s="206"/>
      <c r="N1222" s="206"/>
      <c r="O1222" s="206"/>
      <c r="P1222" s="206"/>
      <c r="Q1222" s="206"/>
      <c r="R1222" s="206"/>
      <c r="S1222" s="206"/>
      <c r="T1222" s="206"/>
      <c r="U1222" s="206"/>
      <c r="V1222" s="206"/>
      <c r="W1222" s="206"/>
      <c r="X1222" s="206"/>
      <c r="Y1222" s="206"/>
      <c r="Z1222" s="206"/>
    </row>
    <row r="1223" customFormat="false" ht="15" hidden="false" customHeight="false" outlineLevel="0" collapsed="false">
      <c r="A1223" s="202" t="s">
        <v>1043</v>
      </c>
      <c r="B1223" s="203" t="s">
        <v>2074</v>
      </c>
      <c r="C1223" s="202" t="s">
        <v>2075</v>
      </c>
      <c r="D1223" s="203" t="s">
        <v>7</v>
      </c>
      <c r="E1223" s="204" t="n">
        <v>0.008</v>
      </c>
      <c r="F1223" s="208" t="n">
        <v>2.06</v>
      </c>
      <c r="G1223" s="208" t="n">
        <v>0.01</v>
      </c>
      <c r="H1223" s="206"/>
      <c r="I1223" s="206"/>
      <c r="J1223" s="206"/>
      <c r="K1223" s="206"/>
      <c r="L1223" s="206"/>
      <c r="M1223" s="206"/>
      <c r="N1223" s="206"/>
      <c r="O1223" s="206"/>
      <c r="P1223" s="206"/>
      <c r="Q1223" s="206"/>
      <c r="R1223" s="206"/>
      <c r="S1223" s="206"/>
      <c r="T1223" s="206"/>
      <c r="U1223" s="206"/>
      <c r="V1223" s="206"/>
      <c r="W1223" s="206"/>
      <c r="X1223" s="206"/>
      <c r="Y1223" s="206"/>
      <c r="Z1223" s="206"/>
    </row>
    <row r="1224" customFormat="false" ht="15" hidden="false" customHeight="false" outlineLevel="0" collapsed="false">
      <c r="A1224" s="202" t="s">
        <v>1043</v>
      </c>
      <c r="B1224" s="203" t="s">
        <v>2170</v>
      </c>
      <c r="C1224" s="202" t="s">
        <v>2171</v>
      </c>
      <c r="D1224" s="203" t="s">
        <v>152</v>
      </c>
      <c r="E1224" s="204" t="n">
        <v>1.061</v>
      </c>
      <c r="F1224" s="208" t="n">
        <v>16.25</v>
      </c>
      <c r="G1224" s="208" t="n">
        <v>17.24</v>
      </c>
      <c r="H1224" s="206"/>
      <c r="I1224" s="206"/>
      <c r="J1224" s="206"/>
      <c r="K1224" s="206"/>
      <c r="L1224" s="206"/>
      <c r="M1224" s="206"/>
      <c r="N1224" s="206"/>
      <c r="O1224" s="206"/>
      <c r="P1224" s="206"/>
      <c r="Q1224" s="206"/>
      <c r="R1224" s="206"/>
      <c r="S1224" s="206"/>
      <c r="T1224" s="206"/>
      <c r="U1224" s="206"/>
      <c r="V1224" s="206"/>
      <c r="W1224" s="206"/>
      <c r="X1224" s="206"/>
      <c r="Y1224" s="206"/>
      <c r="Z1224" s="206"/>
    </row>
    <row r="1225" customFormat="false" ht="15" hidden="false" customHeight="false" outlineLevel="0" collapsed="false">
      <c r="A1225" s="193"/>
      <c r="B1225" s="194"/>
      <c r="C1225" s="193"/>
      <c r="D1225" s="193"/>
      <c r="E1225" s="195"/>
      <c r="F1225" s="193"/>
      <c r="G1225" s="193"/>
      <c r="H1225" s="206"/>
      <c r="I1225" s="206"/>
      <c r="J1225" s="206"/>
      <c r="K1225" s="206"/>
      <c r="L1225" s="206"/>
      <c r="M1225" s="206"/>
      <c r="N1225" s="206"/>
      <c r="O1225" s="206"/>
      <c r="P1225" s="206"/>
      <c r="Q1225" s="206"/>
      <c r="R1225" s="206"/>
      <c r="S1225" s="206"/>
      <c r="T1225" s="206"/>
      <c r="U1225" s="206"/>
      <c r="V1225" s="206"/>
      <c r="W1225" s="206"/>
      <c r="X1225" s="206"/>
      <c r="Y1225" s="206"/>
      <c r="Z1225" s="206"/>
    </row>
    <row r="1226" customFormat="false" ht="15" hidden="false" customHeight="false" outlineLevel="0" collapsed="false">
      <c r="A1226" s="183" t="s">
        <v>2172</v>
      </c>
      <c r="B1226" s="184" t="s">
        <v>1028</v>
      </c>
      <c r="C1226" s="183" t="s">
        <v>1029</v>
      </c>
      <c r="D1226" s="184" t="s">
        <v>1030</v>
      </c>
      <c r="E1226" s="185" t="s">
        <v>1031</v>
      </c>
      <c r="F1226" s="209" t="s">
        <v>1032</v>
      </c>
      <c r="G1226" s="209" t="s">
        <v>1033</v>
      </c>
      <c r="H1226" s="206"/>
      <c r="I1226" s="206"/>
      <c r="J1226" s="206"/>
      <c r="K1226" s="206"/>
      <c r="L1226" s="206"/>
      <c r="M1226" s="206"/>
      <c r="N1226" s="206"/>
      <c r="O1226" s="206"/>
      <c r="P1226" s="206"/>
      <c r="Q1226" s="206"/>
      <c r="R1226" s="206"/>
      <c r="S1226" s="206"/>
      <c r="T1226" s="206"/>
      <c r="U1226" s="206"/>
      <c r="V1226" s="206"/>
      <c r="W1226" s="206"/>
      <c r="X1226" s="206"/>
      <c r="Y1226" s="206"/>
      <c r="Z1226" s="206"/>
    </row>
    <row r="1227" customFormat="false" ht="15" hidden="false" customHeight="false" outlineLevel="0" collapsed="false">
      <c r="A1227" s="189" t="s">
        <v>1034</v>
      </c>
      <c r="B1227" s="190" t="s">
        <v>2173</v>
      </c>
      <c r="C1227" s="189" t="s">
        <v>2174</v>
      </c>
      <c r="D1227" s="190" t="s">
        <v>152</v>
      </c>
      <c r="E1227" s="191" t="n">
        <v>1</v>
      </c>
      <c r="F1227" s="279" t="n">
        <v>20.78</v>
      </c>
      <c r="G1227" s="279" t="n">
        <v>20.78</v>
      </c>
      <c r="H1227" s="206"/>
      <c r="I1227" s="206"/>
      <c r="J1227" s="206"/>
      <c r="K1227" s="206"/>
      <c r="L1227" s="206"/>
      <c r="M1227" s="206"/>
      <c r="N1227" s="206"/>
      <c r="O1227" s="206"/>
      <c r="P1227" s="206"/>
      <c r="Q1227" s="206"/>
      <c r="R1227" s="206"/>
      <c r="S1227" s="206"/>
      <c r="T1227" s="206"/>
      <c r="U1227" s="206"/>
      <c r="V1227" s="206"/>
      <c r="W1227" s="206"/>
      <c r="X1227" s="206"/>
      <c r="Y1227" s="206"/>
      <c r="Z1227" s="206"/>
    </row>
    <row r="1228" customFormat="false" ht="15" hidden="false" customHeight="false" outlineLevel="0" collapsed="false">
      <c r="A1228" s="198" t="s">
        <v>1040</v>
      </c>
      <c r="B1228" s="199" t="s">
        <v>1917</v>
      </c>
      <c r="C1228" s="198" t="s">
        <v>1918</v>
      </c>
      <c r="D1228" s="199" t="s">
        <v>25</v>
      </c>
      <c r="E1228" s="200" t="n">
        <v>0.029</v>
      </c>
      <c r="F1228" s="280" t="n">
        <v>15.43</v>
      </c>
      <c r="G1228" s="280" t="n">
        <v>0.44</v>
      </c>
      <c r="H1228" s="206"/>
      <c r="I1228" s="206"/>
      <c r="J1228" s="206"/>
      <c r="K1228" s="206"/>
      <c r="L1228" s="206"/>
      <c r="M1228" s="206"/>
      <c r="N1228" s="206"/>
      <c r="O1228" s="206"/>
      <c r="P1228" s="206"/>
      <c r="Q1228" s="206"/>
      <c r="R1228" s="206"/>
      <c r="S1228" s="206"/>
      <c r="T1228" s="206"/>
      <c r="U1228" s="206"/>
      <c r="V1228" s="206"/>
      <c r="W1228" s="206"/>
      <c r="X1228" s="206"/>
      <c r="Y1228" s="206"/>
      <c r="Z1228" s="206"/>
    </row>
    <row r="1229" customFormat="false" ht="15" hidden="false" customHeight="false" outlineLevel="0" collapsed="false">
      <c r="A1229" s="198" t="s">
        <v>1040</v>
      </c>
      <c r="B1229" s="199" t="s">
        <v>1812</v>
      </c>
      <c r="C1229" s="198" t="s">
        <v>1813</v>
      </c>
      <c r="D1229" s="199" t="s">
        <v>25</v>
      </c>
      <c r="E1229" s="200" t="n">
        <v>0.029</v>
      </c>
      <c r="F1229" s="280" t="n">
        <v>20</v>
      </c>
      <c r="G1229" s="280" t="n">
        <v>0.58</v>
      </c>
      <c r="H1229" s="206"/>
      <c r="I1229" s="206"/>
      <c r="J1229" s="206"/>
      <c r="K1229" s="206"/>
      <c r="L1229" s="206"/>
      <c r="M1229" s="206"/>
      <c r="N1229" s="206"/>
      <c r="O1229" s="206"/>
      <c r="P1229" s="206"/>
      <c r="Q1229" s="206"/>
      <c r="R1229" s="206"/>
      <c r="S1229" s="206"/>
      <c r="T1229" s="206"/>
      <c r="U1229" s="206"/>
      <c r="V1229" s="206"/>
      <c r="W1229" s="206"/>
      <c r="X1229" s="206"/>
      <c r="Y1229" s="206"/>
      <c r="Z1229" s="206"/>
    </row>
    <row r="1230" customFormat="false" ht="15" hidden="false" customHeight="false" outlineLevel="0" collapsed="false">
      <c r="A1230" s="202" t="s">
        <v>1043</v>
      </c>
      <c r="B1230" s="203" t="s">
        <v>2074</v>
      </c>
      <c r="C1230" s="202" t="s">
        <v>2075</v>
      </c>
      <c r="D1230" s="203" t="s">
        <v>7</v>
      </c>
      <c r="E1230" s="204" t="n">
        <v>0.01</v>
      </c>
      <c r="F1230" s="208" t="n">
        <v>2.06</v>
      </c>
      <c r="G1230" s="208" t="n">
        <v>0.02</v>
      </c>
      <c r="H1230" s="206"/>
      <c r="I1230" s="206"/>
      <c r="J1230" s="206"/>
      <c r="K1230" s="206"/>
      <c r="L1230" s="206"/>
      <c r="M1230" s="206"/>
      <c r="N1230" s="206"/>
      <c r="O1230" s="206"/>
      <c r="P1230" s="206"/>
      <c r="Q1230" s="206"/>
      <c r="R1230" s="206"/>
      <c r="S1230" s="206"/>
      <c r="T1230" s="206"/>
      <c r="U1230" s="206"/>
      <c r="V1230" s="206"/>
      <c r="W1230" s="206"/>
      <c r="X1230" s="206"/>
      <c r="Y1230" s="206"/>
      <c r="Z1230" s="206"/>
    </row>
    <row r="1231" customFormat="false" ht="15" hidden="false" customHeight="false" outlineLevel="0" collapsed="false">
      <c r="A1231" s="202" t="s">
        <v>1043</v>
      </c>
      <c r="B1231" s="203" t="s">
        <v>2175</v>
      </c>
      <c r="C1231" s="202" t="s">
        <v>2176</v>
      </c>
      <c r="D1231" s="203" t="s">
        <v>152</v>
      </c>
      <c r="E1231" s="204" t="n">
        <v>1.061</v>
      </c>
      <c r="F1231" s="208" t="n">
        <v>18.61</v>
      </c>
      <c r="G1231" s="208" t="n">
        <v>19.74</v>
      </c>
      <c r="H1231" s="206"/>
      <c r="I1231" s="206"/>
      <c r="J1231" s="206"/>
      <c r="K1231" s="206"/>
      <c r="L1231" s="206"/>
      <c r="M1231" s="206"/>
      <c r="N1231" s="206"/>
      <c r="O1231" s="206"/>
      <c r="P1231" s="206"/>
      <c r="Q1231" s="206"/>
      <c r="R1231" s="206"/>
      <c r="S1231" s="206"/>
      <c r="T1231" s="206"/>
      <c r="U1231" s="206"/>
      <c r="V1231" s="206"/>
      <c r="W1231" s="206"/>
      <c r="X1231" s="206"/>
      <c r="Y1231" s="206"/>
      <c r="Z1231" s="206"/>
    </row>
    <row r="1232" customFormat="false" ht="15" hidden="false" customHeight="false" outlineLevel="0" collapsed="false">
      <c r="A1232" s="193"/>
      <c r="B1232" s="194"/>
      <c r="C1232" s="193"/>
      <c r="D1232" s="193"/>
      <c r="E1232" s="195"/>
      <c r="F1232" s="193"/>
      <c r="G1232" s="193"/>
      <c r="H1232" s="206"/>
      <c r="I1232" s="206"/>
      <c r="J1232" s="206"/>
      <c r="K1232" s="206"/>
      <c r="L1232" s="206"/>
      <c r="M1232" s="206"/>
      <c r="N1232" s="206"/>
      <c r="O1232" s="206"/>
      <c r="P1232" s="206"/>
      <c r="Q1232" s="206"/>
      <c r="R1232" s="206"/>
      <c r="S1232" s="206"/>
      <c r="T1232" s="206"/>
      <c r="U1232" s="206"/>
      <c r="V1232" s="206"/>
      <c r="W1232" s="206"/>
      <c r="X1232" s="206"/>
      <c r="Y1232" s="206"/>
      <c r="Z1232" s="206"/>
    </row>
    <row r="1233" customFormat="false" ht="15" hidden="false" customHeight="false" outlineLevel="0" collapsed="false">
      <c r="A1233" s="183" t="s">
        <v>2177</v>
      </c>
      <c r="B1233" s="184" t="s">
        <v>1028</v>
      </c>
      <c r="C1233" s="183" t="s">
        <v>1029</v>
      </c>
      <c r="D1233" s="184" t="s">
        <v>1030</v>
      </c>
      <c r="E1233" s="185" t="s">
        <v>1031</v>
      </c>
      <c r="F1233" s="209" t="s">
        <v>1032</v>
      </c>
      <c r="G1233" s="209" t="s">
        <v>1033</v>
      </c>
      <c r="H1233" s="206"/>
      <c r="I1233" s="206"/>
      <c r="J1233" s="206"/>
      <c r="K1233" s="206"/>
      <c r="L1233" s="206"/>
      <c r="M1233" s="206"/>
      <c r="N1233" s="206"/>
      <c r="O1233" s="206"/>
      <c r="P1233" s="206"/>
      <c r="Q1233" s="206"/>
      <c r="R1233" s="206"/>
      <c r="S1233" s="206"/>
      <c r="T1233" s="206"/>
      <c r="U1233" s="206"/>
      <c r="V1233" s="206"/>
      <c r="W1233" s="206"/>
      <c r="X1233" s="206"/>
      <c r="Y1233" s="206"/>
      <c r="Z1233" s="206"/>
    </row>
    <row r="1234" customFormat="false" ht="15" hidden="false" customHeight="false" outlineLevel="0" collapsed="false">
      <c r="A1234" s="189" t="s">
        <v>1034</v>
      </c>
      <c r="B1234" s="190" t="s">
        <v>2178</v>
      </c>
      <c r="C1234" s="189" t="s">
        <v>2179</v>
      </c>
      <c r="D1234" s="190" t="s">
        <v>152</v>
      </c>
      <c r="E1234" s="191" t="n">
        <v>1</v>
      </c>
      <c r="F1234" s="279" t="n">
        <v>42.01</v>
      </c>
      <c r="G1234" s="279" t="n">
        <v>42.01</v>
      </c>
      <c r="H1234" s="206"/>
      <c r="I1234" s="206"/>
      <c r="J1234" s="206"/>
      <c r="K1234" s="206"/>
      <c r="L1234" s="206"/>
      <c r="M1234" s="206"/>
      <c r="N1234" s="206"/>
      <c r="O1234" s="206"/>
      <c r="P1234" s="206"/>
      <c r="Q1234" s="206"/>
      <c r="R1234" s="206"/>
      <c r="S1234" s="206"/>
      <c r="T1234" s="206"/>
      <c r="U1234" s="206"/>
      <c r="V1234" s="206"/>
      <c r="W1234" s="206"/>
      <c r="X1234" s="206"/>
      <c r="Y1234" s="206"/>
      <c r="Z1234" s="206"/>
    </row>
    <row r="1235" customFormat="false" ht="15" hidden="false" customHeight="false" outlineLevel="0" collapsed="false">
      <c r="A1235" s="198" t="s">
        <v>1040</v>
      </c>
      <c r="B1235" s="199" t="s">
        <v>1917</v>
      </c>
      <c r="C1235" s="198" t="s">
        <v>1918</v>
      </c>
      <c r="D1235" s="199" t="s">
        <v>25</v>
      </c>
      <c r="E1235" s="200" t="n">
        <v>0.307</v>
      </c>
      <c r="F1235" s="280" t="n">
        <v>15.43</v>
      </c>
      <c r="G1235" s="280" t="n">
        <v>4.73</v>
      </c>
      <c r="H1235" s="206"/>
      <c r="I1235" s="206"/>
      <c r="J1235" s="206"/>
      <c r="K1235" s="206"/>
      <c r="L1235" s="206"/>
      <c r="M1235" s="206"/>
      <c r="N1235" s="206"/>
      <c r="O1235" s="206"/>
      <c r="P1235" s="206"/>
      <c r="Q1235" s="206"/>
      <c r="R1235" s="206"/>
      <c r="S1235" s="206"/>
      <c r="T1235" s="206"/>
      <c r="U1235" s="206"/>
      <c r="V1235" s="206"/>
      <c r="W1235" s="206"/>
      <c r="X1235" s="206"/>
      <c r="Y1235" s="206"/>
      <c r="Z1235" s="206"/>
    </row>
    <row r="1236" customFormat="false" ht="15" hidden="false" customHeight="false" outlineLevel="0" collapsed="false">
      <c r="A1236" s="198" t="s">
        <v>1040</v>
      </c>
      <c r="B1236" s="199" t="s">
        <v>1812</v>
      </c>
      <c r="C1236" s="198" t="s">
        <v>1813</v>
      </c>
      <c r="D1236" s="199" t="s">
        <v>25</v>
      </c>
      <c r="E1236" s="200" t="n">
        <v>0.307</v>
      </c>
      <c r="F1236" s="280" t="n">
        <v>20</v>
      </c>
      <c r="G1236" s="280" t="n">
        <v>6.14</v>
      </c>
      <c r="H1236" s="206"/>
      <c r="I1236" s="206"/>
      <c r="J1236" s="206"/>
      <c r="K1236" s="206"/>
      <c r="L1236" s="206"/>
      <c r="M1236" s="206"/>
      <c r="N1236" s="206"/>
      <c r="O1236" s="206"/>
      <c r="P1236" s="206"/>
      <c r="Q1236" s="206"/>
      <c r="R1236" s="206"/>
      <c r="S1236" s="206"/>
      <c r="T1236" s="206"/>
      <c r="U1236" s="206"/>
      <c r="V1236" s="206"/>
      <c r="W1236" s="206"/>
      <c r="X1236" s="206"/>
      <c r="Y1236" s="206"/>
      <c r="Z1236" s="206"/>
    </row>
    <row r="1237" customFormat="false" ht="15" hidden="false" customHeight="false" outlineLevel="0" collapsed="false">
      <c r="A1237" s="202" t="s">
        <v>1043</v>
      </c>
      <c r="B1237" s="203" t="s">
        <v>2074</v>
      </c>
      <c r="C1237" s="202" t="s">
        <v>2075</v>
      </c>
      <c r="D1237" s="203" t="s">
        <v>7</v>
      </c>
      <c r="E1237" s="204" t="n">
        <v>0.017</v>
      </c>
      <c r="F1237" s="208" t="n">
        <v>2.06</v>
      </c>
      <c r="G1237" s="208" t="n">
        <v>0.03</v>
      </c>
      <c r="H1237" s="206"/>
      <c r="I1237" s="206"/>
      <c r="J1237" s="206"/>
      <c r="K1237" s="206"/>
      <c r="L1237" s="206"/>
      <c r="M1237" s="206"/>
      <c r="N1237" s="206"/>
      <c r="O1237" s="206"/>
      <c r="P1237" s="206"/>
      <c r="Q1237" s="206"/>
      <c r="R1237" s="206"/>
      <c r="S1237" s="206"/>
      <c r="T1237" s="206"/>
      <c r="U1237" s="206"/>
      <c r="V1237" s="206"/>
      <c r="W1237" s="206"/>
      <c r="X1237" s="206"/>
      <c r="Y1237" s="206"/>
      <c r="Z1237" s="206"/>
    </row>
    <row r="1238" customFormat="false" ht="15" hidden="false" customHeight="false" outlineLevel="0" collapsed="false">
      <c r="A1238" s="202" t="s">
        <v>1043</v>
      </c>
      <c r="B1238" s="203" t="s">
        <v>2180</v>
      </c>
      <c r="C1238" s="202" t="s">
        <v>2181</v>
      </c>
      <c r="D1238" s="203" t="s">
        <v>152</v>
      </c>
      <c r="E1238" s="204" t="n">
        <v>0.991</v>
      </c>
      <c r="F1238" s="208" t="n">
        <v>31.4</v>
      </c>
      <c r="G1238" s="208" t="n">
        <v>31.11</v>
      </c>
      <c r="H1238" s="206"/>
      <c r="I1238" s="206"/>
      <c r="J1238" s="206"/>
      <c r="K1238" s="206"/>
      <c r="L1238" s="206"/>
      <c r="M1238" s="206"/>
      <c r="N1238" s="206"/>
      <c r="O1238" s="206"/>
      <c r="P1238" s="206"/>
      <c r="Q1238" s="206"/>
      <c r="R1238" s="206"/>
      <c r="S1238" s="206"/>
      <c r="T1238" s="206"/>
      <c r="U1238" s="206"/>
      <c r="V1238" s="206"/>
      <c r="W1238" s="206"/>
      <c r="X1238" s="206"/>
      <c r="Y1238" s="206"/>
      <c r="Z1238" s="206"/>
    </row>
    <row r="1239" customFormat="false" ht="15" hidden="false" customHeight="false" outlineLevel="0" collapsed="false">
      <c r="A1239" s="193"/>
      <c r="B1239" s="194"/>
      <c r="C1239" s="193"/>
      <c r="D1239" s="193"/>
      <c r="E1239" s="195"/>
      <c r="F1239" s="193"/>
      <c r="G1239" s="193"/>
      <c r="H1239" s="206"/>
      <c r="I1239" s="206"/>
      <c r="J1239" s="206"/>
      <c r="K1239" s="206"/>
      <c r="L1239" s="206"/>
      <c r="M1239" s="206"/>
      <c r="N1239" s="206"/>
      <c r="O1239" s="206"/>
      <c r="P1239" s="206"/>
      <c r="Q1239" s="206"/>
      <c r="R1239" s="206"/>
      <c r="S1239" s="206"/>
      <c r="T1239" s="206"/>
      <c r="U1239" s="206"/>
      <c r="V1239" s="206"/>
      <c r="W1239" s="206"/>
      <c r="X1239" s="206"/>
      <c r="Y1239" s="206"/>
      <c r="Z1239" s="206"/>
    </row>
    <row r="1240" customFormat="false" ht="15" hidden="false" customHeight="false" outlineLevel="0" collapsed="false">
      <c r="A1240" s="183" t="s">
        <v>2182</v>
      </c>
      <c r="B1240" s="184" t="s">
        <v>1028</v>
      </c>
      <c r="C1240" s="183" t="s">
        <v>1029</v>
      </c>
      <c r="D1240" s="184" t="s">
        <v>1030</v>
      </c>
      <c r="E1240" s="185" t="s">
        <v>1031</v>
      </c>
      <c r="F1240" s="209" t="s">
        <v>1032</v>
      </c>
      <c r="G1240" s="209" t="s">
        <v>1033</v>
      </c>
      <c r="H1240" s="206"/>
      <c r="I1240" s="206"/>
      <c r="J1240" s="206"/>
      <c r="K1240" s="206"/>
      <c r="L1240" s="206"/>
      <c r="M1240" s="206"/>
      <c r="N1240" s="206"/>
      <c r="O1240" s="206"/>
      <c r="P1240" s="206"/>
      <c r="Q1240" s="206"/>
      <c r="R1240" s="206"/>
      <c r="S1240" s="206"/>
      <c r="T1240" s="206"/>
      <c r="U1240" s="206"/>
      <c r="V1240" s="206"/>
      <c r="W1240" s="206"/>
      <c r="X1240" s="206"/>
      <c r="Y1240" s="206"/>
      <c r="Z1240" s="206"/>
    </row>
    <row r="1241" customFormat="false" ht="15" hidden="false" customHeight="false" outlineLevel="0" collapsed="false">
      <c r="A1241" s="189" t="s">
        <v>1034</v>
      </c>
      <c r="B1241" s="190" t="s">
        <v>2183</v>
      </c>
      <c r="C1241" s="189" t="s">
        <v>461</v>
      </c>
      <c r="D1241" s="190" t="s">
        <v>7</v>
      </c>
      <c r="E1241" s="191" t="n">
        <v>1</v>
      </c>
      <c r="F1241" s="279" t="n">
        <v>6.33</v>
      </c>
      <c r="G1241" s="279" t="n">
        <v>6.33</v>
      </c>
      <c r="H1241" s="206"/>
      <c r="I1241" s="206"/>
      <c r="J1241" s="206"/>
      <c r="K1241" s="206"/>
      <c r="L1241" s="206"/>
      <c r="M1241" s="206"/>
      <c r="N1241" s="206"/>
      <c r="O1241" s="206"/>
      <c r="P1241" s="206"/>
      <c r="Q1241" s="206"/>
      <c r="R1241" s="206"/>
      <c r="S1241" s="206"/>
      <c r="T1241" s="206"/>
      <c r="U1241" s="206"/>
      <c r="V1241" s="206"/>
      <c r="W1241" s="206"/>
      <c r="X1241" s="206"/>
      <c r="Y1241" s="206"/>
      <c r="Z1241" s="206"/>
    </row>
    <row r="1242" customFormat="false" ht="15" hidden="false" customHeight="false" outlineLevel="0" collapsed="false">
      <c r="A1242" s="198" t="s">
        <v>1040</v>
      </c>
      <c r="B1242" s="199" t="s">
        <v>1917</v>
      </c>
      <c r="C1242" s="198" t="s">
        <v>1918</v>
      </c>
      <c r="D1242" s="199" t="s">
        <v>25</v>
      </c>
      <c r="E1242" s="200" t="n">
        <v>0.085</v>
      </c>
      <c r="F1242" s="280" t="n">
        <v>15.43</v>
      </c>
      <c r="G1242" s="280" t="n">
        <v>1.31</v>
      </c>
      <c r="H1242" s="206"/>
      <c r="I1242" s="206"/>
      <c r="J1242" s="206"/>
      <c r="K1242" s="206"/>
      <c r="L1242" s="206"/>
      <c r="M1242" s="206"/>
      <c r="N1242" s="206"/>
      <c r="O1242" s="206"/>
      <c r="P1242" s="206"/>
      <c r="Q1242" s="206"/>
      <c r="R1242" s="206"/>
      <c r="S1242" s="206"/>
      <c r="T1242" s="206"/>
      <c r="U1242" s="206"/>
      <c r="V1242" s="206"/>
      <c r="W1242" s="206"/>
      <c r="X1242" s="206"/>
      <c r="Y1242" s="206"/>
      <c r="Z1242" s="206"/>
    </row>
    <row r="1243" customFormat="false" ht="15" hidden="false" customHeight="false" outlineLevel="0" collapsed="false">
      <c r="A1243" s="198" t="s">
        <v>1040</v>
      </c>
      <c r="B1243" s="199" t="s">
        <v>1812</v>
      </c>
      <c r="C1243" s="198" t="s">
        <v>1813</v>
      </c>
      <c r="D1243" s="199" t="s">
        <v>25</v>
      </c>
      <c r="E1243" s="200" t="n">
        <v>0.085</v>
      </c>
      <c r="F1243" s="280" t="n">
        <v>20</v>
      </c>
      <c r="G1243" s="280" t="n">
        <v>1.7</v>
      </c>
      <c r="H1243" s="206"/>
      <c r="I1243" s="206"/>
      <c r="J1243" s="206"/>
      <c r="K1243" s="206"/>
      <c r="L1243" s="206"/>
      <c r="M1243" s="206"/>
      <c r="N1243" s="206"/>
      <c r="O1243" s="206"/>
      <c r="P1243" s="206"/>
      <c r="Q1243" s="206"/>
      <c r="R1243" s="206"/>
      <c r="S1243" s="206"/>
      <c r="T1243" s="206"/>
      <c r="U1243" s="206"/>
      <c r="V1243" s="206"/>
      <c r="W1243" s="206"/>
      <c r="X1243" s="206"/>
      <c r="Y1243" s="206"/>
      <c r="Z1243" s="206"/>
    </row>
    <row r="1244" customFormat="false" ht="15" hidden="false" customHeight="false" outlineLevel="0" collapsed="false">
      <c r="A1244" s="202" t="s">
        <v>1043</v>
      </c>
      <c r="B1244" s="203" t="s">
        <v>2070</v>
      </c>
      <c r="C1244" s="202" t="s">
        <v>2071</v>
      </c>
      <c r="D1244" s="203" t="s">
        <v>7</v>
      </c>
      <c r="E1244" s="204" t="n">
        <v>0.024</v>
      </c>
      <c r="F1244" s="208" t="n">
        <v>56.55</v>
      </c>
      <c r="G1244" s="208" t="n">
        <v>1.35</v>
      </c>
      <c r="H1244" s="206"/>
      <c r="I1244" s="206"/>
      <c r="J1244" s="206"/>
      <c r="K1244" s="206"/>
      <c r="L1244" s="206"/>
      <c r="M1244" s="206"/>
      <c r="N1244" s="206"/>
      <c r="O1244" s="206"/>
      <c r="P1244" s="206"/>
      <c r="Q1244" s="206"/>
      <c r="R1244" s="206"/>
      <c r="S1244" s="206"/>
      <c r="T1244" s="206"/>
      <c r="U1244" s="206"/>
      <c r="V1244" s="206"/>
      <c r="W1244" s="206"/>
      <c r="X1244" s="206"/>
      <c r="Y1244" s="206"/>
      <c r="Z1244" s="206"/>
    </row>
    <row r="1245" customFormat="false" ht="15" hidden="false" customHeight="false" outlineLevel="0" collapsed="false">
      <c r="A1245" s="202" t="s">
        <v>1043</v>
      </c>
      <c r="B1245" s="203" t="s">
        <v>2076</v>
      </c>
      <c r="C1245" s="202" t="s">
        <v>2077</v>
      </c>
      <c r="D1245" s="203" t="s">
        <v>7</v>
      </c>
      <c r="E1245" s="204" t="n">
        <v>0.03</v>
      </c>
      <c r="F1245" s="208" t="n">
        <v>64.07</v>
      </c>
      <c r="G1245" s="208" t="n">
        <v>1.92</v>
      </c>
      <c r="H1245" s="206"/>
      <c r="I1245" s="206"/>
      <c r="J1245" s="206"/>
      <c r="K1245" s="206"/>
      <c r="L1245" s="206"/>
      <c r="M1245" s="206"/>
      <c r="N1245" s="206"/>
      <c r="O1245" s="206"/>
      <c r="P1245" s="206"/>
      <c r="Q1245" s="206"/>
      <c r="R1245" s="206"/>
      <c r="S1245" s="206"/>
      <c r="T1245" s="206"/>
      <c r="U1245" s="206"/>
      <c r="V1245" s="206"/>
      <c r="W1245" s="206"/>
      <c r="X1245" s="206"/>
      <c r="Y1245" s="206"/>
      <c r="Z1245" s="206"/>
    </row>
    <row r="1246" customFormat="false" ht="15" hidden="false" customHeight="false" outlineLevel="0" collapsed="false">
      <c r="A1246" s="202" t="s">
        <v>1043</v>
      </c>
      <c r="B1246" s="203" t="s">
        <v>2074</v>
      </c>
      <c r="C1246" s="202" t="s">
        <v>2075</v>
      </c>
      <c r="D1246" s="203" t="s">
        <v>7</v>
      </c>
      <c r="E1246" s="204" t="n">
        <v>0.028</v>
      </c>
      <c r="F1246" s="208" t="n">
        <v>2.06</v>
      </c>
      <c r="G1246" s="208" t="n">
        <v>0.05</v>
      </c>
      <c r="H1246" s="206"/>
      <c r="I1246" s="206"/>
      <c r="J1246" s="206"/>
      <c r="K1246" s="206"/>
      <c r="L1246" s="206"/>
      <c r="M1246" s="206"/>
      <c r="N1246" s="206"/>
      <c r="O1246" s="206"/>
      <c r="P1246" s="206"/>
      <c r="Q1246" s="206"/>
      <c r="R1246" s="206"/>
      <c r="S1246" s="206"/>
      <c r="T1246" s="206"/>
      <c r="U1246" s="206"/>
      <c r="V1246" s="206"/>
      <c r="W1246" s="206"/>
      <c r="X1246" s="206"/>
      <c r="Y1246" s="206"/>
      <c r="Z1246" s="206"/>
    </row>
    <row r="1247" customFormat="false" ht="15" hidden="false" customHeight="false" outlineLevel="0" collapsed="false">
      <c r="A1247" s="193"/>
      <c r="B1247" s="194"/>
      <c r="C1247" s="193"/>
      <c r="D1247" s="193"/>
      <c r="E1247" s="195"/>
      <c r="F1247" s="193"/>
      <c r="G1247" s="193"/>
      <c r="H1247" s="206"/>
      <c r="I1247" s="206"/>
      <c r="J1247" s="206"/>
      <c r="K1247" s="206"/>
      <c r="L1247" s="206"/>
      <c r="M1247" s="206"/>
      <c r="N1247" s="206"/>
      <c r="O1247" s="206"/>
      <c r="P1247" s="206"/>
      <c r="Q1247" s="206"/>
      <c r="R1247" s="206"/>
      <c r="S1247" s="206"/>
      <c r="T1247" s="206"/>
      <c r="U1247" s="206"/>
      <c r="V1247" s="206"/>
      <c r="W1247" s="206"/>
      <c r="X1247" s="206"/>
      <c r="Y1247" s="206"/>
      <c r="Z1247" s="206"/>
    </row>
    <row r="1248" customFormat="false" ht="15" hidden="false" customHeight="false" outlineLevel="0" collapsed="false">
      <c r="A1248" s="183" t="s">
        <v>2184</v>
      </c>
      <c r="B1248" s="184" t="s">
        <v>1028</v>
      </c>
      <c r="C1248" s="183" t="s">
        <v>1029</v>
      </c>
      <c r="D1248" s="184" t="s">
        <v>1030</v>
      </c>
      <c r="E1248" s="185" t="s">
        <v>1031</v>
      </c>
      <c r="F1248" s="209" t="s">
        <v>1032</v>
      </c>
      <c r="G1248" s="209" t="s">
        <v>1033</v>
      </c>
      <c r="H1248" s="206"/>
      <c r="I1248" s="206"/>
      <c r="J1248" s="206"/>
      <c r="K1248" s="206"/>
      <c r="L1248" s="206"/>
      <c r="M1248" s="206"/>
      <c r="N1248" s="206"/>
      <c r="O1248" s="206"/>
      <c r="P1248" s="206"/>
      <c r="Q1248" s="206"/>
      <c r="R1248" s="206"/>
      <c r="S1248" s="206"/>
      <c r="T1248" s="206"/>
      <c r="U1248" s="206"/>
      <c r="V1248" s="206"/>
      <c r="W1248" s="206"/>
      <c r="X1248" s="206"/>
      <c r="Y1248" s="206"/>
      <c r="Z1248" s="206"/>
    </row>
    <row r="1249" customFormat="false" ht="15" hidden="false" customHeight="false" outlineLevel="0" collapsed="false">
      <c r="A1249" s="189" t="s">
        <v>1034</v>
      </c>
      <c r="B1249" s="190" t="s">
        <v>2185</v>
      </c>
      <c r="C1249" s="189" t="s">
        <v>465</v>
      </c>
      <c r="D1249" s="190" t="s">
        <v>7</v>
      </c>
      <c r="E1249" s="191" t="n">
        <v>1</v>
      </c>
      <c r="F1249" s="279" t="n">
        <v>18.39</v>
      </c>
      <c r="G1249" s="279" t="n">
        <v>18.39</v>
      </c>
      <c r="H1249" s="206"/>
      <c r="I1249" s="206"/>
      <c r="J1249" s="206"/>
      <c r="K1249" s="206"/>
      <c r="L1249" s="206"/>
      <c r="M1249" s="206"/>
      <c r="N1249" s="206"/>
      <c r="O1249" s="206"/>
      <c r="P1249" s="206"/>
      <c r="Q1249" s="206"/>
      <c r="R1249" s="206"/>
      <c r="S1249" s="206"/>
      <c r="T1249" s="206"/>
      <c r="U1249" s="206"/>
      <c r="V1249" s="206"/>
      <c r="W1249" s="206"/>
      <c r="X1249" s="206"/>
      <c r="Y1249" s="206"/>
      <c r="Z1249" s="206"/>
    </row>
    <row r="1250" customFormat="false" ht="15" hidden="false" customHeight="false" outlineLevel="0" collapsed="false">
      <c r="A1250" s="198" t="s">
        <v>1040</v>
      </c>
      <c r="B1250" s="199" t="s">
        <v>1917</v>
      </c>
      <c r="C1250" s="198" t="s">
        <v>1918</v>
      </c>
      <c r="D1250" s="199" t="s">
        <v>25</v>
      </c>
      <c r="E1250" s="200" t="n">
        <v>0.085</v>
      </c>
      <c r="F1250" s="280" t="n">
        <v>15.43</v>
      </c>
      <c r="G1250" s="280" t="n">
        <v>1.31</v>
      </c>
      <c r="H1250" s="206"/>
      <c r="I1250" s="206"/>
      <c r="J1250" s="206"/>
      <c r="K1250" s="206"/>
      <c r="L1250" s="206"/>
      <c r="M1250" s="206"/>
      <c r="N1250" s="206"/>
      <c r="O1250" s="206"/>
      <c r="P1250" s="206"/>
      <c r="Q1250" s="206"/>
      <c r="R1250" s="206"/>
      <c r="S1250" s="206"/>
      <c r="T1250" s="206"/>
      <c r="U1250" s="206"/>
      <c r="V1250" s="206"/>
      <c r="W1250" s="206"/>
      <c r="X1250" s="206"/>
      <c r="Y1250" s="206"/>
      <c r="Z1250" s="206"/>
    </row>
    <row r="1251" customFormat="false" ht="15" hidden="false" customHeight="false" outlineLevel="0" collapsed="false">
      <c r="A1251" s="198" t="s">
        <v>1040</v>
      </c>
      <c r="B1251" s="199" t="s">
        <v>1812</v>
      </c>
      <c r="C1251" s="198" t="s">
        <v>1813</v>
      </c>
      <c r="D1251" s="199" t="s">
        <v>25</v>
      </c>
      <c r="E1251" s="200" t="n">
        <v>0.085</v>
      </c>
      <c r="F1251" s="280" t="n">
        <v>20</v>
      </c>
      <c r="G1251" s="280" t="n">
        <v>1.7</v>
      </c>
      <c r="H1251" s="206"/>
      <c r="I1251" s="206"/>
      <c r="J1251" s="206"/>
      <c r="K1251" s="206"/>
      <c r="L1251" s="206"/>
      <c r="M1251" s="206"/>
      <c r="N1251" s="206"/>
      <c r="O1251" s="206"/>
      <c r="P1251" s="206"/>
      <c r="Q1251" s="206"/>
      <c r="R1251" s="206"/>
      <c r="S1251" s="206"/>
      <c r="T1251" s="206"/>
      <c r="U1251" s="206"/>
      <c r="V1251" s="206"/>
      <c r="W1251" s="206"/>
      <c r="X1251" s="206"/>
      <c r="Y1251" s="206"/>
      <c r="Z1251" s="206"/>
    </row>
    <row r="1252" customFormat="false" ht="15" hidden="false" customHeight="false" outlineLevel="0" collapsed="false">
      <c r="A1252" s="202" t="s">
        <v>1043</v>
      </c>
      <c r="B1252" s="203" t="s">
        <v>2070</v>
      </c>
      <c r="C1252" s="202" t="s">
        <v>2071</v>
      </c>
      <c r="D1252" s="203" t="s">
        <v>7</v>
      </c>
      <c r="E1252" s="204" t="n">
        <v>0.024</v>
      </c>
      <c r="F1252" s="208" t="n">
        <v>56.55</v>
      </c>
      <c r="G1252" s="208" t="n">
        <v>1.35</v>
      </c>
      <c r="H1252" s="206"/>
      <c r="I1252" s="206"/>
      <c r="J1252" s="206"/>
      <c r="K1252" s="206"/>
      <c r="L1252" s="206"/>
      <c r="M1252" s="206"/>
      <c r="N1252" s="206"/>
      <c r="O1252" s="206"/>
      <c r="P1252" s="206"/>
      <c r="Q1252" s="206"/>
      <c r="R1252" s="206"/>
      <c r="S1252" s="206"/>
      <c r="T1252" s="206"/>
      <c r="U1252" s="206"/>
      <c r="V1252" s="206"/>
      <c r="W1252" s="206"/>
      <c r="X1252" s="206"/>
      <c r="Y1252" s="206"/>
      <c r="Z1252" s="206"/>
    </row>
    <row r="1253" customFormat="false" ht="15" hidden="false" customHeight="false" outlineLevel="0" collapsed="false">
      <c r="A1253" s="202" t="s">
        <v>1043</v>
      </c>
      <c r="B1253" s="203" t="s">
        <v>2076</v>
      </c>
      <c r="C1253" s="202" t="s">
        <v>2077</v>
      </c>
      <c r="D1253" s="203" t="s">
        <v>7</v>
      </c>
      <c r="E1253" s="204" t="n">
        <v>0.03</v>
      </c>
      <c r="F1253" s="208" t="n">
        <v>64.07</v>
      </c>
      <c r="G1253" s="208" t="n">
        <v>1.92</v>
      </c>
      <c r="H1253" s="206"/>
      <c r="I1253" s="206"/>
      <c r="J1253" s="206"/>
      <c r="K1253" s="206"/>
      <c r="L1253" s="206"/>
      <c r="M1253" s="206"/>
      <c r="N1253" s="206"/>
      <c r="O1253" s="206"/>
      <c r="P1253" s="206"/>
      <c r="Q1253" s="206"/>
      <c r="R1253" s="206"/>
      <c r="S1253" s="206"/>
      <c r="T1253" s="206"/>
      <c r="U1253" s="206"/>
      <c r="V1253" s="206"/>
      <c r="W1253" s="206"/>
      <c r="X1253" s="206"/>
      <c r="Y1253" s="206"/>
      <c r="Z1253" s="206"/>
    </row>
    <row r="1254" customFormat="false" ht="15" hidden="false" customHeight="false" outlineLevel="0" collapsed="false">
      <c r="A1254" s="202" t="s">
        <v>1043</v>
      </c>
      <c r="B1254" s="203" t="s">
        <v>2074</v>
      </c>
      <c r="C1254" s="202" t="s">
        <v>2075</v>
      </c>
      <c r="D1254" s="203" t="s">
        <v>7</v>
      </c>
      <c r="E1254" s="204" t="n">
        <v>0.028</v>
      </c>
      <c r="F1254" s="208" t="n">
        <v>2.06</v>
      </c>
      <c r="G1254" s="208" t="n">
        <v>0.05</v>
      </c>
      <c r="H1254" s="206"/>
      <c r="I1254" s="206"/>
      <c r="J1254" s="206"/>
      <c r="K1254" s="206"/>
      <c r="L1254" s="206"/>
      <c r="M1254" s="206"/>
      <c r="N1254" s="206"/>
      <c r="O1254" s="206"/>
      <c r="P1254" s="206"/>
      <c r="Q1254" s="206"/>
      <c r="R1254" s="206"/>
      <c r="S1254" s="206"/>
      <c r="T1254" s="206"/>
      <c r="U1254" s="206"/>
      <c r="V1254" s="206"/>
      <c r="W1254" s="206"/>
      <c r="X1254" s="206"/>
      <c r="Y1254" s="206"/>
      <c r="Z1254" s="206"/>
    </row>
    <row r="1255" customFormat="false" ht="15" hidden="false" customHeight="false" outlineLevel="0" collapsed="false">
      <c r="A1255" s="202" t="s">
        <v>1043</v>
      </c>
      <c r="B1255" s="203" t="s">
        <v>2186</v>
      </c>
      <c r="C1255" s="202" t="s">
        <v>2187</v>
      </c>
      <c r="D1255" s="203" t="s">
        <v>7</v>
      </c>
      <c r="E1255" s="204" t="n">
        <v>1</v>
      </c>
      <c r="F1255" s="208" t="n">
        <v>12.06</v>
      </c>
      <c r="G1255" s="208" t="n">
        <v>12.06</v>
      </c>
      <c r="H1255" s="206"/>
      <c r="I1255" s="206"/>
      <c r="J1255" s="206"/>
      <c r="K1255" s="206"/>
      <c r="L1255" s="206"/>
      <c r="M1255" s="206"/>
      <c r="N1255" s="206"/>
      <c r="O1255" s="206"/>
      <c r="P1255" s="206"/>
      <c r="Q1255" s="206"/>
      <c r="R1255" s="206"/>
      <c r="S1255" s="206"/>
      <c r="T1255" s="206"/>
      <c r="U1255" s="206"/>
      <c r="V1255" s="206"/>
      <c r="W1255" s="206"/>
      <c r="X1255" s="206"/>
      <c r="Y1255" s="206"/>
      <c r="Z1255" s="206"/>
    </row>
    <row r="1256" customFormat="false" ht="15" hidden="false" customHeight="false" outlineLevel="0" collapsed="false">
      <c r="A1256" s="193"/>
      <c r="B1256" s="194"/>
      <c r="C1256" s="193"/>
      <c r="D1256" s="193"/>
      <c r="E1256" s="195"/>
      <c r="F1256" s="193"/>
      <c r="G1256" s="193"/>
      <c r="H1256" s="206"/>
      <c r="I1256" s="206"/>
      <c r="J1256" s="206"/>
      <c r="K1256" s="206"/>
      <c r="L1256" s="206"/>
      <c r="M1256" s="206"/>
      <c r="N1256" s="206"/>
      <c r="O1256" s="206"/>
      <c r="P1256" s="206"/>
      <c r="Q1256" s="206"/>
      <c r="R1256" s="206"/>
      <c r="S1256" s="206"/>
      <c r="T1256" s="206"/>
      <c r="U1256" s="206"/>
      <c r="V1256" s="206"/>
      <c r="W1256" s="206"/>
      <c r="X1256" s="206"/>
      <c r="Y1256" s="206"/>
      <c r="Z1256" s="206"/>
    </row>
    <row r="1257" customFormat="false" ht="15" hidden="false" customHeight="false" outlineLevel="0" collapsed="false">
      <c r="A1257" s="183" t="s">
        <v>2188</v>
      </c>
      <c r="B1257" s="184" t="s">
        <v>1028</v>
      </c>
      <c r="C1257" s="183" t="s">
        <v>1029</v>
      </c>
      <c r="D1257" s="184" t="s">
        <v>1030</v>
      </c>
      <c r="E1257" s="185" t="s">
        <v>1031</v>
      </c>
      <c r="F1257" s="209" t="s">
        <v>1032</v>
      </c>
      <c r="G1257" s="209" t="s">
        <v>1033</v>
      </c>
      <c r="H1257" s="206"/>
      <c r="I1257" s="206"/>
      <c r="J1257" s="206"/>
      <c r="K1257" s="206"/>
      <c r="L1257" s="206"/>
      <c r="M1257" s="206"/>
      <c r="N1257" s="206"/>
      <c r="O1257" s="206"/>
      <c r="P1257" s="206"/>
      <c r="Q1257" s="206"/>
      <c r="R1257" s="206"/>
      <c r="S1257" s="206"/>
      <c r="T1257" s="206"/>
      <c r="U1257" s="206"/>
      <c r="V1257" s="206"/>
      <c r="W1257" s="206"/>
      <c r="X1257" s="206"/>
      <c r="Y1257" s="206"/>
      <c r="Z1257" s="206"/>
    </row>
    <row r="1258" customFormat="false" ht="15" hidden="false" customHeight="false" outlineLevel="0" collapsed="false">
      <c r="A1258" s="189" t="s">
        <v>1034</v>
      </c>
      <c r="B1258" s="190" t="s">
        <v>2189</v>
      </c>
      <c r="C1258" s="189" t="s">
        <v>468</v>
      </c>
      <c r="D1258" s="190" t="s">
        <v>7</v>
      </c>
      <c r="E1258" s="191" t="n">
        <v>1</v>
      </c>
      <c r="F1258" s="279" t="n">
        <v>20.9</v>
      </c>
      <c r="G1258" s="279" t="n">
        <v>20.9</v>
      </c>
      <c r="H1258" s="206"/>
      <c r="I1258" s="206"/>
      <c r="J1258" s="206"/>
      <c r="K1258" s="206"/>
      <c r="L1258" s="206"/>
      <c r="M1258" s="206"/>
      <c r="N1258" s="206"/>
      <c r="O1258" s="206"/>
      <c r="P1258" s="206"/>
      <c r="Q1258" s="206"/>
      <c r="R1258" s="206"/>
      <c r="S1258" s="206"/>
      <c r="T1258" s="206"/>
      <c r="U1258" s="206"/>
      <c r="V1258" s="206"/>
      <c r="W1258" s="206"/>
      <c r="X1258" s="206"/>
      <c r="Y1258" s="206"/>
      <c r="Z1258" s="206"/>
    </row>
    <row r="1259" customFormat="false" ht="15" hidden="false" customHeight="false" outlineLevel="0" collapsed="false">
      <c r="A1259" s="198" t="s">
        <v>1040</v>
      </c>
      <c r="B1259" s="199" t="s">
        <v>1917</v>
      </c>
      <c r="C1259" s="198" t="s">
        <v>1918</v>
      </c>
      <c r="D1259" s="199" t="s">
        <v>25</v>
      </c>
      <c r="E1259" s="200" t="n">
        <v>0.085</v>
      </c>
      <c r="F1259" s="280" t="n">
        <v>15.43</v>
      </c>
      <c r="G1259" s="280" t="n">
        <v>1.31</v>
      </c>
      <c r="H1259" s="206"/>
      <c r="I1259" s="206"/>
      <c r="J1259" s="206"/>
      <c r="K1259" s="206"/>
      <c r="L1259" s="206"/>
      <c r="M1259" s="206"/>
      <c r="N1259" s="206"/>
      <c r="O1259" s="206"/>
      <c r="P1259" s="206"/>
      <c r="Q1259" s="206"/>
      <c r="R1259" s="206"/>
      <c r="S1259" s="206"/>
      <c r="T1259" s="206"/>
      <c r="U1259" s="206"/>
      <c r="V1259" s="206"/>
      <c r="W1259" s="206"/>
      <c r="X1259" s="206"/>
      <c r="Y1259" s="206"/>
      <c r="Z1259" s="206"/>
    </row>
    <row r="1260" customFormat="false" ht="15" hidden="false" customHeight="false" outlineLevel="0" collapsed="false">
      <c r="A1260" s="198" t="s">
        <v>1040</v>
      </c>
      <c r="B1260" s="199" t="s">
        <v>1812</v>
      </c>
      <c r="C1260" s="198" t="s">
        <v>1813</v>
      </c>
      <c r="D1260" s="199" t="s">
        <v>25</v>
      </c>
      <c r="E1260" s="200" t="n">
        <v>0.085</v>
      </c>
      <c r="F1260" s="280" t="n">
        <v>20</v>
      </c>
      <c r="G1260" s="280" t="n">
        <v>1.7</v>
      </c>
      <c r="H1260" s="206"/>
      <c r="I1260" s="206"/>
      <c r="J1260" s="206"/>
      <c r="K1260" s="206"/>
      <c r="L1260" s="206"/>
      <c r="M1260" s="206"/>
      <c r="N1260" s="206"/>
      <c r="O1260" s="206"/>
      <c r="P1260" s="206"/>
      <c r="Q1260" s="206"/>
      <c r="R1260" s="206"/>
      <c r="S1260" s="206"/>
      <c r="T1260" s="206"/>
      <c r="U1260" s="206"/>
      <c r="V1260" s="206"/>
      <c r="W1260" s="206"/>
      <c r="X1260" s="206"/>
      <c r="Y1260" s="206"/>
      <c r="Z1260" s="206"/>
    </row>
    <row r="1261" customFormat="false" ht="15" hidden="false" customHeight="false" outlineLevel="0" collapsed="false">
      <c r="A1261" s="202" t="s">
        <v>1043</v>
      </c>
      <c r="B1261" s="203" t="s">
        <v>2070</v>
      </c>
      <c r="C1261" s="202" t="s">
        <v>2071</v>
      </c>
      <c r="D1261" s="203" t="s">
        <v>7</v>
      </c>
      <c r="E1261" s="204" t="n">
        <v>0.024</v>
      </c>
      <c r="F1261" s="208" t="n">
        <v>56.55</v>
      </c>
      <c r="G1261" s="208" t="n">
        <v>1.35</v>
      </c>
      <c r="H1261" s="206"/>
      <c r="I1261" s="206"/>
      <c r="J1261" s="206"/>
      <c r="K1261" s="206"/>
      <c r="L1261" s="206"/>
      <c r="M1261" s="206"/>
      <c r="N1261" s="206"/>
      <c r="O1261" s="206"/>
      <c r="P1261" s="206"/>
      <c r="Q1261" s="206"/>
      <c r="R1261" s="206"/>
      <c r="S1261" s="206"/>
      <c r="T1261" s="206"/>
      <c r="U1261" s="206"/>
      <c r="V1261" s="206"/>
      <c r="W1261" s="206"/>
      <c r="X1261" s="206"/>
      <c r="Y1261" s="206"/>
      <c r="Z1261" s="206"/>
    </row>
    <row r="1262" customFormat="false" ht="15" hidden="false" customHeight="false" outlineLevel="0" collapsed="false">
      <c r="A1262" s="202" t="s">
        <v>1043</v>
      </c>
      <c r="B1262" s="203" t="s">
        <v>2076</v>
      </c>
      <c r="C1262" s="202" t="s">
        <v>2077</v>
      </c>
      <c r="D1262" s="203" t="s">
        <v>7</v>
      </c>
      <c r="E1262" s="204" t="n">
        <v>0.03</v>
      </c>
      <c r="F1262" s="208" t="n">
        <v>64.07</v>
      </c>
      <c r="G1262" s="208" t="n">
        <v>1.92</v>
      </c>
      <c r="H1262" s="206"/>
      <c r="I1262" s="206"/>
      <c r="J1262" s="206"/>
      <c r="K1262" s="206"/>
      <c r="L1262" s="206"/>
      <c r="M1262" s="206"/>
      <c r="N1262" s="206"/>
      <c r="O1262" s="206"/>
      <c r="P1262" s="206"/>
      <c r="Q1262" s="206"/>
      <c r="R1262" s="206"/>
      <c r="S1262" s="206"/>
      <c r="T1262" s="206"/>
      <c r="U1262" s="206"/>
      <c r="V1262" s="206"/>
      <c r="W1262" s="206"/>
      <c r="X1262" s="206"/>
      <c r="Y1262" s="206"/>
      <c r="Z1262" s="206"/>
    </row>
    <row r="1263" customFormat="false" ht="15" hidden="false" customHeight="false" outlineLevel="0" collapsed="false">
      <c r="A1263" s="202" t="s">
        <v>1043</v>
      </c>
      <c r="B1263" s="203" t="s">
        <v>2074</v>
      </c>
      <c r="C1263" s="202" t="s">
        <v>2075</v>
      </c>
      <c r="D1263" s="203" t="s">
        <v>7</v>
      </c>
      <c r="E1263" s="204" t="n">
        <v>0.028</v>
      </c>
      <c r="F1263" s="208" t="n">
        <v>2.06</v>
      </c>
      <c r="G1263" s="208" t="n">
        <v>0.05</v>
      </c>
      <c r="H1263" s="206"/>
      <c r="I1263" s="206"/>
      <c r="J1263" s="206"/>
      <c r="K1263" s="206"/>
      <c r="L1263" s="206"/>
      <c r="M1263" s="206"/>
      <c r="N1263" s="206"/>
      <c r="O1263" s="206"/>
      <c r="P1263" s="206"/>
      <c r="Q1263" s="206"/>
      <c r="R1263" s="206"/>
      <c r="S1263" s="206"/>
      <c r="T1263" s="206"/>
      <c r="U1263" s="206"/>
      <c r="V1263" s="206"/>
      <c r="W1263" s="206"/>
      <c r="X1263" s="206"/>
      <c r="Y1263" s="206"/>
      <c r="Z1263" s="206"/>
    </row>
    <row r="1264" customFormat="false" ht="15" hidden="false" customHeight="false" outlineLevel="0" collapsed="false">
      <c r="A1264" s="202" t="s">
        <v>1043</v>
      </c>
      <c r="B1264" s="203" t="s">
        <v>2190</v>
      </c>
      <c r="C1264" s="202" t="s">
        <v>2191</v>
      </c>
      <c r="D1264" s="203" t="s">
        <v>7</v>
      </c>
      <c r="E1264" s="204" t="n">
        <v>1</v>
      </c>
      <c r="F1264" s="208" t="n">
        <v>14.57</v>
      </c>
      <c r="G1264" s="208" t="n">
        <v>14.57</v>
      </c>
      <c r="H1264" s="206"/>
      <c r="I1264" s="206"/>
      <c r="J1264" s="206"/>
      <c r="K1264" s="206"/>
      <c r="L1264" s="206"/>
      <c r="M1264" s="206"/>
      <c r="N1264" s="206"/>
      <c r="O1264" s="206"/>
      <c r="P1264" s="206"/>
      <c r="Q1264" s="206"/>
      <c r="R1264" s="206"/>
      <c r="S1264" s="206"/>
      <c r="T1264" s="206"/>
      <c r="U1264" s="206"/>
      <c r="V1264" s="206"/>
      <c r="W1264" s="206"/>
      <c r="X1264" s="206"/>
      <c r="Y1264" s="206"/>
      <c r="Z1264" s="206"/>
    </row>
    <row r="1265" customFormat="false" ht="15" hidden="false" customHeight="false" outlineLevel="0" collapsed="false">
      <c r="A1265" s="193"/>
      <c r="B1265" s="194"/>
      <c r="C1265" s="193"/>
      <c r="D1265" s="193"/>
      <c r="E1265" s="195"/>
      <c r="F1265" s="193"/>
      <c r="G1265" s="193"/>
      <c r="H1265" s="206"/>
      <c r="I1265" s="206"/>
      <c r="J1265" s="206"/>
      <c r="K1265" s="206"/>
      <c r="L1265" s="206"/>
      <c r="M1265" s="206"/>
      <c r="N1265" s="206"/>
      <c r="O1265" s="206"/>
      <c r="P1265" s="206"/>
      <c r="Q1265" s="206"/>
      <c r="R1265" s="206"/>
      <c r="S1265" s="206"/>
      <c r="T1265" s="206"/>
      <c r="U1265" s="206"/>
      <c r="V1265" s="206"/>
      <c r="W1265" s="206"/>
      <c r="X1265" s="206"/>
      <c r="Y1265" s="206"/>
      <c r="Z1265" s="206"/>
    </row>
    <row r="1266" customFormat="false" ht="15" hidden="false" customHeight="false" outlineLevel="0" collapsed="false">
      <c r="A1266" s="183" t="s">
        <v>2192</v>
      </c>
      <c r="B1266" s="184" t="s">
        <v>1028</v>
      </c>
      <c r="C1266" s="183" t="s">
        <v>1029</v>
      </c>
      <c r="D1266" s="184" t="s">
        <v>1030</v>
      </c>
      <c r="E1266" s="185" t="s">
        <v>1031</v>
      </c>
      <c r="F1266" s="209" t="s">
        <v>1032</v>
      </c>
      <c r="G1266" s="209" t="s">
        <v>1033</v>
      </c>
      <c r="H1266" s="206"/>
      <c r="I1266" s="206"/>
      <c r="J1266" s="206"/>
      <c r="K1266" s="206"/>
      <c r="L1266" s="206"/>
      <c r="M1266" s="206"/>
      <c r="N1266" s="206"/>
      <c r="O1266" s="206"/>
      <c r="P1266" s="206"/>
      <c r="Q1266" s="206"/>
      <c r="R1266" s="206"/>
      <c r="S1266" s="206"/>
      <c r="T1266" s="206"/>
      <c r="U1266" s="206"/>
      <c r="V1266" s="206"/>
      <c r="W1266" s="206"/>
      <c r="X1266" s="206"/>
      <c r="Y1266" s="206"/>
      <c r="Z1266" s="206"/>
    </row>
    <row r="1267" customFormat="false" ht="15" hidden="false" customHeight="false" outlineLevel="0" collapsed="false">
      <c r="A1267" s="189" t="s">
        <v>1034</v>
      </c>
      <c r="B1267" s="190" t="s">
        <v>2193</v>
      </c>
      <c r="C1267" s="189" t="s">
        <v>2194</v>
      </c>
      <c r="D1267" s="190" t="s">
        <v>7</v>
      </c>
      <c r="E1267" s="191" t="n">
        <v>1</v>
      </c>
      <c r="F1267" s="279" t="n">
        <v>22.07</v>
      </c>
      <c r="G1267" s="279" t="n">
        <v>22.07</v>
      </c>
      <c r="H1267" s="206"/>
      <c r="I1267" s="206"/>
      <c r="J1267" s="206"/>
      <c r="K1267" s="206"/>
      <c r="L1267" s="206"/>
      <c r="M1267" s="206"/>
      <c r="N1267" s="206"/>
      <c r="O1267" s="206"/>
      <c r="P1267" s="206"/>
      <c r="Q1267" s="206"/>
      <c r="R1267" s="206"/>
      <c r="S1267" s="206"/>
      <c r="T1267" s="206"/>
      <c r="U1267" s="206"/>
      <c r="V1267" s="206"/>
      <c r="W1267" s="206"/>
      <c r="X1267" s="206"/>
      <c r="Y1267" s="206"/>
      <c r="Z1267" s="206"/>
    </row>
    <row r="1268" customFormat="false" ht="15" hidden="false" customHeight="false" outlineLevel="0" collapsed="false">
      <c r="A1268" s="198" t="s">
        <v>1040</v>
      </c>
      <c r="B1268" s="199" t="s">
        <v>1917</v>
      </c>
      <c r="C1268" s="198" t="s">
        <v>1918</v>
      </c>
      <c r="D1268" s="199" t="s">
        <v>25</v>
      </c>
      <c r="E1268" s="200" t="n">
        <v>0.085</v>
      </c>
      <c r="F1268" s="280" t="n">
        <v>15.43</v>
      </c>
      <c r="G1268" s="280" t="n">
        <v>1.31</v>
      </c>
      <c r="H1268" s="206"/>
      <c r="I1268" s="206"/>
      <c r="J1268" s="206"/>
      <c r="K1268" s="206"/>
      <c r="L1268" s="206"/>
      <c r="M1268" s="206"/>
      <c r="N1268" s="206"/>
      <c r="O1268" s="206"/>
      <c r="P1268" s="206"/>
      <c r="Q1268" s="206"/>
      <c r="R1268" s="206"/>
      <c r="S1268" s="206"/>
      <c r="T1268" s="206"/>
      <c r="U1268" s="206"/>
      <c r="V1268" s="206"/>
      <c r="W1268" s="206"/>
      <c r="X1268" s="206"/>
      <c r="Y1268" s="206"/>
      <c r="Z1268" s="206"/>
    </row>
    <row r="1269" customFormat="false" ht="15" hidden="false" customHeight="false" outlineLevel="0" collapsed="false">
      <c r="A1269" s="198" t="s">
        <v>1040</v>
      </c>
      <c r="B1269" s="199" t="s">
        <v>1812</v>
      </c>
      <c r="C1269" s="198" t="s">
        <v>1813</v>
      </c>
      <c r="D1269" s="199" t="s">
        <v>25</v>
      </c>
      <c r="E1269" s="200" t="n">
        <v>0.085</v>
      </c>
      <c r="F1269" s="280" t="n">
        <v>20</v>
      </c>
      <c r="G1269" s="280" t="n">
        <v>1.7</v>
      </c>
      <c r="H1269" s="206"/>
      <c r="I1269" s="206"/>
      <c r="J1269" s="206"/>
      <c r="K1269" s="206"/>
      <c r="L1269" s="206"/>
      <c r="M1269" s="206"/>
      <c r="N1269" s="206"/>
      <c r="O1269" s="206"/>
      <c r="P1269" s="206"/>
      <c r="Q1269" s="206"/>
      <c r="R1269" s="206"/>
      <c r="S1269" s="206"/>
      <c r="T1269" s="206"/>
      <c r="U1269" s="206"/>
      <c r="V1269" s="206"/>
      <c r="W1269" s="206"/>
      <c r="X1269" s="206"/>
      <c r="Y1269" s="206"/>
      <c r="Z1269" s="206"/>
    </row>
    <row r="1270" customFormat="false" ht="15" hidden="false" customHeight="false" outlineLevel="0" collapsed="false">
      <c r="A1270" s="202" t="s">
        <v>1043</v>
      </c>
      <c r="B1270" s="203" t="s">
        <v>2070</v>
      </c>
      <c r="C1270" s="202" t="s">
        <v>2071</v>
      </c>
      <c r="D1270" s="203" t="s">
        <v>7</v>
      </c>
      <c r="E1270" s="204" t="n">
        <v>0.024</v>
      </c>
      <c r="F1270" s="208" t="n">
        <v>56.55</v>
      </c>
      <c r="G1270" s="208" t="n">
        <v>1.35</v>
      </c>
      <c r="H1270" s="206"/>
      <c r="I1270" s="206"/>
      <c r="J1270" s="206"/>
      <c r="K1270" s="206"/>
      <c r="L1270" s="206"/>
      <c r="M1270" s="206"/>
      <c r="N1270" s="206"/>
      <c r="O1270" s="206"/>
      <c r="P1270" s="206"/>
      <c r="Q1270" s="206"/>
      <c r="R1270" s="206"/>
      <c r="S1270" s="206"/>
      <c r="T1270" s="206"/>
      <c r="U1270" s="206"/>
      <c r="V1270" s="206"/>
      <c r="W1270" s="206"/>
      <c r="X1270" s="206"/>
      <c r="Y1270" s="206"/>
      <c r="Z1270" s="206"/>
    </row>
    <row r="1271" customFormat="false" ht="15" hidden="false" customHeight="false" outlineLevel="0" collapsed="false">
      <c r="A1271" s="202" t="s">
        <v>1043</v>
      </c>
      <c r="B1271" s="203" t="s">
        <v>2076</v>
      </c>
      <c r="C1271" s="202" t="s">
        <v>2077</v>
      </c>
      <c r="D1271" s="203" t="s">
        <v>7</v>
      </c>
      <c r="E1271" s="204" t="n">
        <v>0.03</v>
      </c>
      <c r="F1271" s="208" t="n">
        <v>64.07</v>
      </c>
      <c r="G1271" s="208" t="n">
        <v>1.92</v>
      </c>
      <c r="H1271" s="206"/>
      <c r="I1271" s="206"/>
      <c r="J1271" s="206"/>
      <c r="K1271" s="206"/>
      <c r="L1271" s="206"/>
      <c r="M1271" s="206"/>
      <c r="N1271" s="206"/>
      <c r="O1271" s="206"/>
      <c r="P1271" s="206"/>
      <c r="Q1271" s="206"/>
      <c r="R1271" s="206"/>
      <c r="S1271" s="206"/>
      <c r="T1271" s="206"/>
      <c r="U1271" s="206"/>
      <c r="V1271" s="206"/>
      <c r="W1271" s="206"/>
      <c r="X1271" s="206"/>
      <c r="Y1271" s="206"/>
      <c r="Z1271" s="206"/>
    </row>
    <row r="1272" customFormat="false" ht="15" hidden="false" customHeight="false" outlineLevel="0" collapsed="false">
      <c r="A1272" s="202" t="s">
        <v>1043</v>
      </c>
      <c r="B1272" s="203" t="s">
        <v>2074</v>
      </c>
      <c r="C1272" s="202" t="s">
        <v>2075</v>
      </c>
      <c r="D1272" s="203" t="s">
        <v>7</v>
      </c>
      <c r="E1272" s="204" t="n">
        <v>0.028</v>
      </c>
      <c r="F1272" s="208" t="n">
        <v>2.06</v>
      </c>
      <c r="G1272" s="208" t="n">
        <v>0.05</v>
      </c>
      <c r="H1272" s="206"/>
      <c r="I1272" s="206"/>
      <c r="J1272" s="206"/>
      <c r="K1272" s="206"/>
      <c r="L1272" s="206"/>
      <c r="M1272" s="206"/>
      <c r="N1272" s="206"/>
      <c r="O1272" s="206"/>
      <c r="P1272" s="206"/>
      <c r="Q1272" s="206"/>
      <c r="R1272" s="206"/>
      <c r="S1272" s="206"/>
      <c r="T1272" s="206"/>
      <c r="U1272" s="206"/>
      <c r="V1272" s="206"/>
      <c r="W1272" s="206"/>
      <c r="X1272" s="206"/>
      <c r="Y1272" s="206"/>
      <c r="Z1272" s="206"/>
    </row>
    <row r="1273" customFormat="false" ht="15" hidden="false" customHeight="false" outlineLevel="0" collapsed="false">
      <c r="A1273" s="202" t="s">
        <v>1043</v>
      </c>
      <c r="B1273" s="203" t="s">
        <v>2195</v>
      </c>
      <c r="C1273" s="202" t="s">
        <v>2196</v>
      </c>
      <c r="D1273" s="203" t="s">
        <v>7</v>
      </c>
      <c r="E1273" s="204" t="n">
        <v>1</v>
      </c>
      <c r="F1273" s="208" t="n">
        <v>15.74</v>
      </c>
      <c r="G1273" s="208" t="n">
        <v>15.74</v>
      </c>
      <c r="H1273" s="206"/>
      <c r="I1273" s="206"/>
      <c r="J1273" s="206"/>
      <c r="K1273" s="206"/>
      <c r="L1273" s="206"/>
      <c r="M1273" s="206"/>
      <c r="N1273" s="206"/>
      <c r="O1273" s="206"/>
      <c r="P1273" s="206"/>
      <c r="Q1273" s="206"/>
      <c r="R1273" s="206"/>
      <c r="S1273" s="206"/>
      <c r="T1273" s="206"/>
      <c r="U1273" s="206"/>
      <c r="V1273" s="206"/>
      <c r="W1273" s="206"/>
      <c r="X1273" s="206"/>
      <c r="Y1273" s="206"/>
      <c r="Z1273" s="206"/>
    </row>
    <row r="1274" customFormat="false" ht="15" hidden="false" customHeight="false" outlineLevel="0" collapsed="false">
      <c r="A1274" s="193"/>
      <c r="B1274" s="194"/>
      <c r="C1274" s="193"/>
      <c r="D1274" s="193"/>
      <c r="E1274" s="195"/>
      <c r="F1274" s="193"/>
      <c r="G1274" s="193"/>
      <c r="H1274" s="206"/>
      <c r="I1274" s="206"/>
      <c r="J1274" s="206"/>
      <c r="K1274" s="206"/>
      <c r="L1274" s="206"/>
      <c r="M1274" s="206"/>
      <c r="N1274" s="206"/>
      <c r="O1274" s="206"/>
      <c r="P1274" s="206"/>
      <c r="Q1274" s="206"/>
      <c r="R1274" s="206"/>
      <c r="S1274" s="206"/>
      <c r="T1274" s="206"/>
      <c r="U1274" s="206"/>
      <c r="V1274" s="206"/>
      <c r="W1274" s="206"/>
      <c r="X1274" s="206"/>
      <c r="Y1274" s="206"/>
      <c r="Z1274" s="206"/>
    </row>
    <row r="1275" customFormat="false" ht="15" hidden="false" customHeight="false" outlineLevel="0" collapsed="false">
      <c r="A1275" s="183" t="s">
        <v>2197</v>
      </c>
      <c r="B1275" s="184" t="s">
        <v>1028</v>
      </c>
      <c r="C1275" s="183" t="s">
        <v>1029</v>
      </c>
      <c r="D1275" s="184" t="s">
        <v>1030</v>
      </c>
      <c r="E1275" s="185" t="s">
        <v>1031</v>
      </c>
      <c r="F1275" s="209" t="s">
        <v>1032</v>
      </c>
      <c r="G1275" s="209" t="s">
        <v>1033</v>
      </c>
      <c r="H1275" s="206"/>
      <c r="I1275" s="206"/>
      <c r="J1275" s="206"/>
      <c r="K1275" s="206"/>
      <c r="L1275" s="206"/>
      <c r="M1275" s="206"/>
      <c r="N1275" s="206"/>
      <c r="O1275" s="206"/>
      <c r="P1275" s="206"/>
      <c r="Q1275" s="206"/>
      <c r="R1275" s="206"/>
      <c r="S1275" s="206"/>
      <c r="T1275" s="206"/>
      <c r="U1275" s="206"/>
      <c r="V1275" s="206"/>
      <c r="W1275" s="206"/>
      <c r="X1275" s="206"/>
      <c r="Y1275" s="206"/>
      <c r="Z1275" s="206"/>
    </row>
    <row r="1276" customFormat="false" ht="15" hidden="false" customHeight="false" outlineLevel="0" collapsed="false">
      <c r="A1276" s="189" t="s">
        <v>1034</v>
      </c>
      <c r="B1276" s="190" t="s">
        <v>2198</v>
      </c>
      <c r="C1276" s="189" t="s">
        <v>473</v>
      </c>
      <c r="D1276" s="190" t="s">
        <v>7</v>
      </c>
      <c r="E1276" s="191" t="n">
        <v>1</v>
      </c>
      <c r="F1276" s="279" t="n">
        <v>10.27</v>
      </c>
      <c r="G1276" s="279" t="n">
        <v>10.27</v>
      </c>
      <c r="H1276" s="206"/>
      <c r="I1276" s="206"/>
      <c r="J1276" s="206"/>
      <c r="K1276" s="206"/>
      <c r="L1276" s="206"/>
      <c r="M1276" s="206"/>
      <c r="N1276" s="206"/>
      <c r="O1276" s="206"/>
      <c r="P1276" s="206"/>
      <c r="Q1276" s="206"/>
      <c r="R1276" s="206"/>
      <c r="S1276" s="206"/>
      <c r="T1276" s="206"/>
      <c r="U1276" s="206"/>
      <c r="V1276" s="206"/>
      <c r="W1276" s="206"/>
      <c r="X1276" s="206"/>
      <c r="Y1276" s="206"/>
      <c r="Z1276" s="206"/>
    </row>
    <row r="1277" customFormat="false" ht="15" hidden="false" customHeight="false" outlineLevel="0" collapsed="false">
      <c r="A1277" s="198" t="s">
        <v>1040</v>
      </c>
      <c r="B1277" s="199" t="s">
        <v>1917</v>
      </c>
      <c r="C1277" s="198" t="s">
        <v>1918</v>
      </c>
      <c r="D1277" s="199" t="s">
        <v>25</v>
      </c>
      <c r="E1277" s="200" t="n">
        <v>0.2</v>
      </c>
      <c r="F1277" s="280" t="n">
        <v>15.43</v>
      </c>
      <c r="G1277" s="280" t="n">
        <v>3.08</v>
      </c>
      <c r="H1277" s="206"/>
      <c r="I1277" s="206"/>
      <c r="J1277" s="206"/>
      <c r="K1277" s="206"/>
      <c r="L1277" s="206"/>
      <c r="M1277" s="206"/>
      <c r="N1277" s="206"/>
      <c r="O1277" s="206"/>
      <c r="P1277" s="206"/>
      <c r="Q1277" s="206"/>
      <c r="R1277" s="206"/>
      <c r="S1277" s="206"/>
      <c r="T1277" s="206"/>
      <c r="U1277" s="206"/>
      <c r="V1277" s="206"/>
      <c r="W1277" s="206"/>
      <c r="X1277" s="206"/>
      <c r="Y1277" s="206"/>
      <c r="Z1277" s="206"/>
    </row>
    <row r="1278" customFormat="false" ht="15" hidden="false" customHeight="false" outlineLevel="0" collapsed="false">
      <c r="A1278" s="198" t="s">
        <v>1040</v>
      </c>
      <c r="B1278" s="199" t="s">
        <v>1812</v>
      </c>
      <c r="C1278" s="198" t="s">
        <v>1813</v>
      </c>
      <c r="D1278" s="199" t="s">
        <v>25</v>
      </c>
      <c r="E1278" s="200" t="n">
        <v>0.2</v>
      </c>
      <c r="F1278" s="280" t="n">
        <v>20</v>
      </c>
      <c r="G1278" s="280" t="n">
        <v>4</v>
      </c>
      <c r="H1278" s="206"/>
      <c r="I1278" s="206"/>
      <c r="J1278" s="206"/>
      <c r="K1278" s="206"/>
      <c r="L1278" s="206"/>
      <c r="M1278" s="206"/>
      <c r="N1278" s="206"/>
      <c r="O1278" s="206"/>
      <c r="P1278" s="206"/>
      <c r="Q1278" s="206"/>
      <c r="R1278" s="206"/>
      <c r="S1278" s="206"/>
      <c r="T1278" s="206"/>
      <c r="U1278" s="206"/>
      <c r="V1278" s="206"/>
      <c r="W1278" s="206"/>
      <c r="X1278" s="206"/>
      <c r="Y1278" s="206"/>
      <c r="Z1278" s="206"/>
    </row>
    <row r="1279" customFormat="false" ht="15" hidden="false" customHeight="false" outlineLevel="0" collapsed="false">
      <c r="A1279" s="202" t="s">
        <v>1043</v>
      </c>
      <c r="B1279" s="203" t="s">
        <v>2070</v>
      </c>
      <c r="C1279" s="202" t="s">
        <v>2071</v>
      </c>
      <c r="D1279" s="203" t="s">
        <v>7</v>
      </c>
      <c r="E1279" s="204" t="n">
        <v>0.011</v>
      </c>
      <c r="F1279" s="208" t="n">
        <v>56.55</v>
      </c>
      <c r="G1279" s="208" t="n">
        <v>0.62</v>
      </c>
      <c r="H1279" s="206"/>
      <c r="I1279" s="206"/>
      <c r="J1279" s="206"/>
      <c r="K1279" s="206"/>
      <c r="L1279" s="206"/>
      <c r="M1279" s="206"/>
      <c r="N1279" s="206"/>
      <c r="O1279" s="206"/>
      <c r="P1279" s="206"/>
      <c r="Q1279" s="206"/>
      <c r="R1279" s="206"/>
      <c r="S1279" s="206"/>
      <c r="T1279" s="206"/>
      <c r="U1279" s="206"/>
      <c r="V1279" s="206"/>
      <c r="W1279" s="206"/>
      <c r="X1279" s="206"/>
      <c r="Y1279" s="206"/>
      <c r="Z1279" s="206"/>
    </row>
    <row r="1280" customFormat="false" ht="15" hidden="false" customHeight="false" outlineLevel="0" collapsed="false">
      <c r="A1280" s="202" t="s">
        <v>1043</v>
      </c>
      <c r="B1280" s="203" t="s">
        <v>2074</v>
      </c>
      <c r="C1280" s="202" t="s">
        <v>2075</v>
      </c>
      <c r="D1280" s="203" t="s">
        <v>7</v>
      </c>
      <c r="E1280" s="204" t="n">
        <v>0.075</v>
      </c>
      <c r="F1280" s="208" t="n">
        <v>2.06</v>
      </c>
      <c r="G1280" s="208" t="n">
        <v>0.15</v>
      </c>
      <c r="H1280" s="206"/>
      <c r="I1280" s="206"/>
      <c r="J1280" s="206"/>
      <c r="K1280" s="206"/>
      <c r="L1280" s="206"/>
      <c r="M1280" s="206"/>
      <c r="N1280" s="206"/>
      <c r="O1280" s="206"/>
      <c r="P1280" s="206"/>
      <c r="Q1280" s="206"/>
      <c r="R1280" s="206"/>
      <c r="S1280" s="206"/>
      <c r="T1280" s="206"/>
      <c r="U1280" s="206"/>
      <c r="V1280" s="206"/>
      <c r="W1280" s="206"/>
      <c r="X1280" s="206"/>
      <c r="Y1280" s="206"/>
      <c r="Z1280" s="206"/>
    </row>
    <row r="1281" customFormat="false" ht="15" hidden="false" customHeight="false" outlineLevel="0" collapsed="false">
      <c r="A1281" s="202" t="s">
        <v>1043</v>
      </c>
      <c r="B1281" s="203" t="s">
        <v>2076</v>
      </c>
      <c r="C1281" s="202" t="s">
        <v>2077</v>
      </c>
      <c r="D1281" s="203" t="s">
        <v>7</v>
      </c>
      <c r="E1281" s="204" t="n">
        <v>0.012</v>
      </c>
      <c r="F1281" s="208" t="n">
        <v>64.07</v>
      </c>
      <c r="G1281" s="208" t="n">
        <v>0.76</v>
      </c>
      <c r="H1281" s="206"/>
      <c r="I1281" s="206"/>
      <c r="J1281" s="206"/>
      <c r="K1281" s="206"/>
      <c r="L1281" s="206"/>
      <c r="M1281" s="206"/>
      <c r="N1281" s="206"/>
      <c r="O1281" s="206"/>
      <c r="P1281" s="206"/>
      <c r="Q1281" s="206"/>
      <c r="R1281" s="206"/>
      <c r="S1281" s="206"/>
      <c r="T1281" s="206"/>
      <c r="U1281" s="206"/>
      <c r="V1281" s="206"/>
      <c r="W1281" s="206"/>
      <c r="X1281" s="206"/>
      <c r="Y1281" s="206"/>
      <c r="Z1281" s="206"/>
    </row>
    <row r="1282" customFormat="false" ht="15" hidden="false" customHeight="false" outlineLevel="0" collapsed="false">
      <c r="A1282" s="202" t="s">
        <v>1043</v>
      </c>
      <c r="B1282" s="203" t="s">
        <v>2199</v>
      </c>
      <c r="C1282" s="202" t="s">
        <v>2200</v>
      </c>
      <c r="D1282" s="203" t="s">
        <v>7</v>
      </c>
      <c r="E1282" s="204" t="n">
        <v>1</v>
      </c>
      <c r="F1282" s="208" t="n">
        <v>1.66</v>
      </c>
      <c r="G1282" s="208" t="n">
        <v>1.66</v>
      </c>
      <c r="H1282" s="206"/>
      <c r="I1282" s="206"/>
      <c r="J1282" s="206"/>
      <c r="K1282" s="206"/>
      <c r="L1282" s="206"/>
      <c r="M1282" s="206"/>
      <c r="N1282" s="206"/>
      <c r="O1282" s="206"/>
      <c r="P1282" s="206"/>
      <c r="Q1282" s="206"/>
      <c r="R1282" s="206"/>
      <c r="S1282" s="206"/>
      <c r="T1282" s="206"/>
      <c r="U1282" s="206"/>
      <c r="V1282" s="206"/>
      <c r="W1282" s="206"/>
      <c r="X1282" s="206"/>
      <c r="Y1282" s="206"/>
      <c r="Z1282" s="206"/>
    </row>
    <row r="1283" customFormat="false" ht="15" hidden="false" customHeight="false" outlineLevel="0" collapsed="false">
      <c r="A1283" s="193"/>
      <c r="B1283" s="194"/>
      <c r="C1283" s="193"/>
      <c r="D1283" s="193"/>
      <c r="E1283" s="195"/>
      <c r="F1283" s="193"/>
      <c r="G1283" s="193"/>
      <c r="H1283" s="206"/>
      <c r="I1283" s="206"/>
      <c r="J1283" s="206"/>
      <c r="K1283" s="206"/>
      <c r="L1283" s="206"/>
      <c r="M1283" s="206"/>
      <c r="N1283" s="206"/>
      <c r="O1283" s="206"/>
      <c r="P1283" s="206"/>
      <c r="Q1283" s="206"/>
      <c r="R1283" s="206"/>
      <c r="S1283" s="206"/>
      <c r="T1283" s="206"/>
      <c r="U1283" s="206"/>
      <c r="V1283" s="206"/>
      <c r="W1283" s="206"/>
      <c r="X1283" s="206"/>
      <c r="Y1283" s="206"/>
      <c r="Z1283" s="206"/>
    </row>
    <row r="1284" customFormat="false" ht="15" hidden="false" customHeight="false" outlineLevel="0" collapsed="false">
      <c r="A1284" s="183" t="s">
        <v>2201</v>
      </c>
      <c r="B1284" s="184" t="s">
        <v>1028</v>
      </c>
      <c r="C1284" s="183" t="s">
        <v>1029</v>
      </c>
      <c r="D1284" s="184" t="s">
        <v>1030</v>
      </c>
      <c r="E1284" s="185" t="s">
        <v>1031</v>
      </c>
      <c r="F1284" s="209" t="s">
        <v>1032</v>
      </c>
      <c r="G1284" s="209" t="s">
        <v>1033</v>
      </c>
      <c r="H1284" s="206"/>
      <c r="I1284" s="206"/>
      <c r="J1284" s="206"/>
      <c r="K1284" s="206"/>
      <c r="L1284" s="206"/>
      <c r="M1284" s="206"/>
      <c r="N1284" s="206"/>
      <c r="O1284" s="206"/>
      <c r="P1284" s="206"/>
      <c r="Q1284" s="206"/>
      <c r="R1284" s="206"/>
      <c r="S1284" s="206"/>
      <c r="T1284" s="206"/>
      <c r="U1284" s="206"/>
      <c r="V1284" s="206"/>
      <c r="W1284" s="206"/>
      <c r="X1284" s="206"/>
      <c r="Y1284" s="206"/>
      <c r="Z1284" s="206"/>
    </row>
    <row r="1285" customFormat="false" ht="15" hidden="false" customHeight="false" outlineLevel="0" collapsed="false">
      <c r="A1285" s="189" t="s">
        <v>1034</v>
      </c>
      <c r="B1285" s="190" t="s">
        <v>2202</v>
      </c>
      <c r="C1285" s="189" t="s">
        <v>475</v>
      </c>
      <c r="D1285" s="190" t="s">
        <v>7</v>
      </c>
      <c r="E1285" s="191" t="n">
        <v>1</v>
      </c>
      <c r="F1285" s="279" t="n">
        <v>16.01</v>
      </c>
      <c r="G1285" s="279" t="n">
        <v>16.01</v>
      </c>
      <c r="H1285" s="206"/>
      <c r="I1285" s="206"/>
      <c r="J1285" s="206"/>
      <c r="K1285" s="206"/>
      <c r="L1285" s="206"/>
      <c r="M1285" s="206"/>
      <c r="N1285" s="206"/>
      <c r="O1285" s="206"/>
      <c r="P1285" s="206"/>
      <c r="Q1285" s="206"/>
      <c r="R1285" s="206"/>
      <c r="S1285" s="206"/>
      <c r="T1285" s="206"/>
      <c r="U1285" s="206"/>
      <c r="V1285" s="206"/>
      <c r="W1285" s="206"/>
      <c r="X1285" s="206"/>
      <c r="Y1285" s="206"/>
      <c r="Z1285" s="206"/>
    </row>
    <row r="1286" customFormat="false" ht="15" hidden="false" customHeight="false" outlineLevel="0" collapsed="false">
      <c r="A1286" s="198" t="s">
        <v>1040</v>
      </c>
      <c r="B1286" s="199" t="s">
        <v>1917</v>
      </c>
      <c r="C1286" s="198" t="s">
        <v>1918</v>
      </c>
      <c r="D1286" s="199" t="s">
        <v>25</v>
      </c>
      <c r="E1286" s="200" t="n">
        <v>0.238</v>
      </c>
      <c r="F1286" s="280" t="n">
        <v>15.43</v>
      </c>
      <c r="G1286" s="280" t="n">
        <v>3.67</v>
      </c>
      <c r="H1286" s="206"/>
      <c r="I1286" s="206"/>
      <c r="J1286" s="206"/>
      <c r="K1286" s="206"/>
      <c r="L1286" s="206"/>
      <c r="M1286" s="206"/>
      <c r="N1286" s="206"/>
      <c r="O1286" s="206"/>
      <c r="P1286" s="206"/>
      <c r="Q1286" s="206"/>
      <c r="R1286" s="206"/>
      <c r="S1286" s="206"/>
      <c r="T1286" s="206"/>
      <c r="U1286" s="206"/>
      <c r="V1286" s="206"/>
      <c r="W1286" s="206"/>
      <c r="X1286" s="206"/>
      <c r="Y1286" s="206"/>
      <c r="Z1286" s="206"/>
    </row>
    <row r="1287" customFormat="false" ht="15" hidden="false" customHeight="false" outlineLevel="0" collapsed="false">
      <c r="A1287" s="198" t="s">
        <v>1040</v>
      </c>
      <c r="B1287" s="199" t="s">
        <v>1812</v>
      </c>
      <c r="C1287" s="198" t="s">
        <v>1813</v>
      </c>
      <c r="D1287" s="199" t="s">
        <v>25</v>
      </c>
      <c r="E1287" s="200" t="n">
        <v>0.238</v>
      </c>
      <c r="F1287" s="280" t="n">
        <v>20</v>
      </c>
      <c r="G1287" s="280" t="n">
        <v>4.76</v>
      </c>
      <c r="H1287" s="206"/>
      <c r="I1287" s="206"/>
      <c r="J1287" s="206"/>
      <c r="K1287" s="206"/>
      <c r="L1287" s="206"/>
      <c r="M1287" s="206"/>
      <c r="N1287" s="206"/>
      <c r="O1287" s="206"/>
      <c r="P1287" s="206"/>
      <c r="Q1287" s="206"/>
      <c r="R1287" s="206"/>
      <c r="S1287" s="206"/>
      <c r="T1287" s="206"/>
      <c r="U1287" s="206"/>
      <c r="V1287" s="206"/>
      <c r="W1287" s="206"/>
      <c r="X1287" s="206"/>
      <c r="Y1287" s="206"/>
      <c r="Z1287" s="206"/>
    </row>
    <row r="1288" customFormat="false" ht="15" hidden="false" customHeight="false" outlineLevel="0" collapsed="false">
      <c r="A1288" s="202" t="s">
        <v>1043</v>
      </c>
      <c r="B1288" s="203" t="s">
        <v>2070</v>
      </c>
      <c r="C1288" s="202" t="s">
        <v>2071</v>
      </c>
      <c r="D1288" s="203" t="s">
        <v>7</v>
      </c>
      <c r="E1288" s="204" t="n">
        <v>0.014</v>
      </c>
      <c r="F1288" s="208" t="n">
        <v>56.55</v>
      </c>
      <c r="G1288" s="208" t="n">
        <v>0.79</v>
      </c>
      <c r="H1288" s="206"/>
      <c r="I1288" s="206"/>
      <c r="J1288" s="206"/>
      <c r="K1288" s="206"/>
      <c r="L1288" s="206"/>
      <c r="M1288" s="206"/>
      <c r="N1288" s="206"/>
      <c r="O1288" s="206"/>
      <c r="P1288" s="206"/>
      <c r="Q1288" s="206"/>
      <c r="R1288" s="206"/>
      <c r="S1288" s="206"/>
      <c r="T1288" s="206"/>
      <c r="U1288" s="206"/>
      <c r="V1288" s="206"/>
      <c r="W1288" s="206"/>
      <c r="X1288" s="206"/>
      <c r="Y1288" s="206"/>
      <c r="Z1288" s="206"/>
    </row>
    <row r="1289" customFormat="false" ht="15" hidden="false" customHeight="false" outlineLevel="0" collapsed="false">
      <c r="A1289" s="202" t="s">
        <v>1043</v>
      </c>
      <c r="B1289" s="203" t="s">
        <v>2074</v>
      </c>
      <c r="C1289" s="202" t="s">
        <v>2075</v>
      </c>
      <c r="D1289" s="203" t="s">
        <v>7</v>
      </c>
      <c r="E1289" s="204" t="n">
        <v>0.089</v>
      </c>
      <c r="F1289" s="208" t="n">
        <v>2.06</v>
      </c>
      <c r="G1289" s="208" t="n">
        <v>0.18</v>
      </c>
      <c r="H1289" s="206"/>
      <c r="I1289" s="206"/>
      <c r="J1289" s="206"/>
      <c r="K1289" s="206"/>
      <c r="L1289" s="206"/>
      <c r="M1289" s="206"/>
      <c r="N1289" s="206"/>
      <c r="O1289" s="206"/>
      <c r="P1289" s="206"/>
      <c r="Q1289" s="206"/>
      <c r="R1289" s="206"/>
      <c r="S1289" s="206"/>
      <c r="T1289" s="206"/>
      <c r="U1289" s="206"/>
      <c r="V1289" s="206"/>
      <c r="W1289" s="206"/>
      <c r="X1289" s="206"/>
      <c r="Y1289" s="206"/>
      <c r="Z1289" s="206"/>
    </row>
    <row r="1290" customFormat="false" ht="15" hidden="false" customHeight="false" outlineLevel="0" collapsed="false">
      <c r="A1290" s="202" t="s">
        <v>1043</v>
      </c>
      <c r="B1290" s="203" t="s">
        <v>2076</v>
      </c>
      <c r="C1290" s="202" t="s">
        <v>2077</v>
      </c>
      <c r="D1290" s="203" t="s">
        <v>7</v>
      </c>
      <c r="E1290" s="204" t="n">
        <v>0.017</v>
      </c>
      <c r="F1290" s="208" t="n">
        <v>64.07</v>
      </c>
      <c r="G1290" s="208" t="n">
        <v>1.08</v>
      </c>
      <c r="H1290" s="206"/>
      <c r="I1290" s="206"/>
      <c r="J1290" s="206"/>
      <c r="K1290" s="206"/>
      <c r="L1290" s="206"/>
      <c r="M1290" s="206"/>
      <c r="N1290" s="206"/>
      <c r="O1290" s="206"/>
      <c r="P1290" s="206"/>
      <c r="Q1290" s="206"/>
      <c r="R1290" s="206"/>
      <c r="S1290" s="206"/>
      <c r="T1290" s="206"/>
      <c r="U1290" s="206"/>
      <c r="V1290" s="206"/>
      <c r="W1290" s="206"/>
      <c r="X1290" s="206"/>
      <c r="Y1290" s="206"/>
      <c r="Z1290" s="206"/>
    </row>
    <row r="1291" customFormat="false" ht="15" hidden="false" customHeight="false" outlineLevel="0" collapsed="false">
      <c r="A1291" s="202" t="s">
        <v>1043</v>
      </c>
      <c r="B1291" s="203" t="s">
        <v>2203</v>
      </c>
      <c r="C1291" s="202" t="s">
        <v>2204</v>
      </c>
      <c r="D1291" s="203" t="s">
        <v>7</v>
      </c>
      <c r="E1291" s="204" t="n">
        <v>1</v>
      </c>
      <c r="F1291" s="208" t="n">
        <v>5.53</v>
      </c>
      <c r="G1291" s="208" t="n">
        <v>5.53</v>
      </c>
      <c r="H1291" s="206"/>
      <c r="I1291" s="206"/>
      <c r="J1291" s="206"/>
      <c r="K1291" s="206"/>
      <c r="L1291" s="206"/>
      <c r="M1291" s="206"/>
      <c r="N1291" s="206"/>
      <c r="O1291" s="206"/>
      <c r="P1291" s="206"/>
      <c r="Q1291" s="206"/>
      <c r="R1291" s="206"/>
      <c r="S1291" s="206"/>
      <c r="T1291" s="206"/>
      <c r="U1291" s="206"/>
      <c r="V1291" s="206"/>
      <c r="W1291" s="206"/>
      <c r="X1291" s="206"/>
      <c r="Y1291" s="206"/>
      <c r="Z1291" s="206"/>
    </row>
    <row r="1292" customFormat="false" ht="15" hidden="false" customHeight="false" outlineLevel="0" collapsed="false">
      <c r="A1292" s="193"/>
      <c r="B1292" s="194"/>
      <c r="C1292" s="193"/>
      <c r="D1292" s="193"/>
      <c r="E1292" s="195"/>
      <c r="F1292" s="193"/>
      <c r="G1292" s="193"/>
      <c r="H1292" s="206"/>
      <c r="I1292" s="206"/>
      <c r="J1292" s="206"/>
      <c r="K1292" s="206"/>
      <c r="L1292" s="206"/>
      <c r="M1292" s="206"/>
      <c r="N1292" s="206"/>
      <c r="O1292" s="206"/>
      <c r="P1292" s="206"/>
      <c r="Q1292" s="206"/>
      <c r="R1292" s="206"/>
      <c r="S1292" s="206"/>
      <c r="T1292" s="206"/>
      <c r="U1292" s="206"/>
      <c r="V1292" s="206"/>
      <c r="W1292" s="206"/>
      <c r="X1292" s="206"/>
      <c r="Y1292" s="206"/>
      <c r="Z1292" s="206"/>
    </row>
    <row r="1293" customFormat="false" ht="15" hidden="false" customHeight="false" outlineLevel="0" collapsed="false">
      <c r="A1293" s="183" t="s">
        <v>2205</v>
      </c>
      <c r="B1293" s="184" t="s">
        <v>1028</v>
      </c>
      <c r="C1293" s="183" t="s">
        <v>1029</v>
      </c>
      <c r="D1293" s="184" t="s">
        <v>1030</v>
      </c>
      <c r="E1293" s="185" t="s">
        <v>1031</v>
      </c>
      <c r="F1293" s="209" t="s">
        <v>1032</v>
      </c>
      <c r="G1293" s="209" t="s">
        <v>1033</v>
      </c>
      <c r="H1293" s="206"/>
      <c r="I1293" s="206"/>
      <c r="J1293" s="206"/>
      <c r="K1293" s="206"/>
      <c r="L1293" s="206"/>
      <c r="M1293" s="206"/>
      <c r="N1293" s="206"/>
      <c r="O1293" s="206"/>
      <c r="P1293" s="206"/>
      <c r="Q1293" s="206"/>
      <c r="R1293" s="206"/>
      <c r="S1293" s="206"/>
      <c r="T1293" s="206"/>
      <c r="U1293" s="206"/>
      <c r="V1293" s="206"/>
      <c r="W1293" s="206"/>
      <c r="X1293" s="206"/>
      <c r="Y1293" s="206"/>
      <c r="Z1293" s="206"/>
    </row>
    <row r="1294" customFormat="false" ht="15" hidden="false" customHeight="false" outlineLevel="0" collapsed="false">
      <c r="A1294" s="189" t="s">
        <v>1034</v>
      </c>
      <c r="B1294" s="190" t="s">
        <v>2206</v>
      </c>
      <c r="C1294" s="189" t="s">
        <v>2207</v>
      </c>
      <c r="D1294" s="190" t="s">
        <v>7</v>
      </c>
      <c r="E1294" s="191" t="n">
        <v>1</v>
      </c>
      <c r="F1294" s="279" t="n">
        <v>51.25</v>
      </c>
      <c r="G1294" s="279" t="n">
        <v>51.25</v>
      </c>
      <c r="H1294" s="206"/>
      <c r="I1294" s="206"/>
      <c r="J1294" s="206"/>
      <c r="K1294" s="206"/>
      <c r="L1294" s="206"/>
      <c r="M1294" s="206"/>
      <c r="N1294" s="206"/>
      <c r="O1294" s="206"/>
      <c r="P1294" s="206"/>
      <c r="Q1294" s="206"/>
      <c r="R1294" s="206"/>
      <c r="S1294" s="206"/>
      <c r="T1294" s="206"/>
      <c r="U1294" s="206"/>
      <c r="V1294" s="206"/>
      <c r="W1294" s="206"/>
      <c r="X1294" s="206"/>
      <c r="Y1294" s="206"/>
      <c r="Z1294" s="206"/>
    </row>
    <row r="1295" customFormat="false" ht="15" hidden="false" customHeight="false" outlineLevel="0" collapsed="false">
      <c r="A1295" s="198" t="s">
        <v>1040</v>
      </c>
      <c r="B1295" s="199" t="s">
        <v>1917</v>
      </c>
      <c r="C1295" s="198" t="s">
        <v>1918</v>
      </c>
      <c r="D1295" s="199" t="s">
        <v>25</v>
      </c>
      <c r="E1295" s="200" t="n">
        <v>0.17</v>
      </c>
      <c r="F1295" s="280" t="n">
        <v>15.43</v>
      </c>
      <c r="G1295" s="280" t="n">
        <v>2.62</v>
      </c>
      <c r="H1295" s="206"/>
      <c r="I1295" s="206"/>
      <c r="J1295" s="206"/>
      <c r="K1295" s="206"/>
      <c r="L1295" s="206"/>
      <c r="M1295" s="206"/>
      <c r="N1295" s="206"/>
      <c r="O1295" s="206"/>
      <c r="P1295" s="206"/>
      <c r="Q1295" s="206"/>
      <c r="R1295" s="206"/>
      <c r="S1295" s="206"/>
      <c r="T1295" s="206"/>
      <c r="U1295" s="206"/>
      <c r="V1295" s="206"/>
      <c r="W1295" s="206"/>
      <c r="X1295" s="206"/>
      <c r="Y1295" s="206"/>
      <c r="Z1295" s="206"/>
    </row>
    <row r="1296" customFormat="false" ht="15" hidden="false" customHeight="false" outlineLevel="0" collapsed="false">
      <c r="A1296" s="198" t="s">
        <v>1040</v>
      </c>
      <c r="B1296" s="199" t="s">
        <v>1812</v>
      </c>
      <c r="C1296" s="198" t="s">
        <v>1813</v>
      </c>
      <c r="D1296" s="199" t="s">
        <v>25</v>
      </c>
      <c r="E1296" s="200" t="n">
        <v>0.17</v>
      </c>
      <c r="F1296" s="280" t="n">
        <v>20</v>
      </c>
      <c r="G1296" s="280" t="n">
        <v>3.4</v>
      </c>
      <c r="H1296" s="206"/>
      <c r="I1296" s="206"/>
      <c r="J1296" s="206"/>
      <c r="K1296" s="206"/>
      <c r="L1296" s="206"/>
      <c r="M1296" s="206"/>
      <c r="N1296" s="206"/>
      <c r="O1296" s="206"/>
      <c r="P1296" s="206"/>
      <c r="Q1296" s="206"/>
      <c r="R1296" s="206"/>
      <c r="S1296" s="206"/>
      <c r="T1296" s="206"/>
      <c r="U1296" s="206"/>
      <c r="V1296" s="206"/>
      <c r="W1296" s="206"/>
      <c r="X1296" s="206"/>
      <c r="Y1296" s="206"/>
      <c r="Z1296" s="206"/>
    </row>
    <row r="1297" customFormat="false" ht="15" hidden="false" customHeight="false" outlineLevel="0" collapsed="false">
      <c r="A1297" s="202" t="s">
        <v>1043</v>
      </c>
      <c r="B1297" s="203" t="s">
        <v>2070</v>
      </c>
      <c r="C1297" s="202" t="s">
        <v>2071</v>
      </c>
      <c r="D1297" s="203" t="s">
        <v>7</v>
      </c>
      <c r="E1297" s="204" t="n">
        <v>0.035</v>
      </c>
      <c r="F1297" s="208" t="n">
        <v>56.55</v>
      </c>
      <c r="G1297" s="208" t="n">
        <v>1.97</v>
      </c>
      <c r="H1297" s="206"/>
      <c r="I1297" s="206"/>
      <c r="J1297" s="206"/>
      <c r="K1297" s="206"/>
      <c r="L1297" s="206"/>
      <c r="M1297" s="206"/>
      <c r="N1297" s="206"/>
      <c r="O1297" s="206"/>
      <c r="P1297" s="206"/>
      <c r="Q1297" s="206"/>
      <c r="R1297" s="206"/>
      <c r="S1297" s="206"/>
      <c r="T1297" s="206"/>
      <c r="U1297" s="206"/>
      <c r="V1297" s="206"/>
      <c r="W1297" s="206"/>
      <c r="X1297" s="206"/>
      <c r="Y1297" s="206"/>
      <c r="Z1297" s="206"/>
    </row>
    <row r="1298" customFormat="false" ht="15" hidden="false" customHeight="false" outlineLevel="0" collapsed="false">
      <c r="A1298" s="202" t="s">
        <v>1043</v>
      </c>
      <c r="B1298" s="203" t="s">
        <v>2074</v>
      </c>
      <c r="C1298" s="202" t="s">
        <v>2075</v>
      </c>
      <c r="D1298" s="203" t="s">
        <v>7</v>
      </c>
      <c r="E1298" s="204" t="n">
        <v>0.043</v>
      </c>
      <c r="F1298" s="208" t="n">
        <v>2.06</v>
      </c>
      <c r="G1298" s="208" t="n">
        <v>0.08</v>
      </c>
      <c r="H1298" s="206"/>
      <c r="I1298" s="206"/>
      <c r="J1298" s="206"/>
      <c r="K1298" s="206"/>
      <c r="L1298" s="206"/>
      <c r="M1298" s="206"/>
      <c r="N1298" s="206"/>
      <c r="O1298" s="206"/>
      <c r="P1298" s="206"/>
      <c r="Q1298" s="206"/>
      <c r="R1298" s="206"/>
      <c r="S1298" s="206"/>
      <c r="T1298" s="206"/>
      <c r="U1298" s="206"/>
      <c r="V1298" s="206"/>
      <c r="W1298" s="206"/>
      <c r="X1298" s="206"/>
      <c r="Y1298" s="206"/>
      <c r="Z1298" s="206"/>
    </row>
    <row r="1299" customFormat="false" ht="15" hidden="false" customHeight="false" outlineLevel="0" collapsed="false">
      <c r="A1299" s="202" t="s">
        <v>1043</v>
      </c>
      <c r="B1299" s="203" t="s">
        <v>2076</v>
      </c>
      <c r="C1299" s="202" t="s">
        <v>2077</v>
      </c>
      <c r="D1299" s="203" t="s">
        <v>7</v>
      </c>
      <c r="E1299" s="204" t="n">
        <v>0.045</v>
      </c>
      <c r="F1299" s="208" t="n">
        <v>64.07</v>
      </c>
      <c r="G1299" s="208" t="n">
        <v>2.88</v>
      </c>
      <c r="H1299" s="206"/>
      <c r="I1299" s="206"/>
      <c r="J1299" s="206"/>
      <c r="K1299" s="206"/>
      <c r="L1299" s="206"/>
      <c r="M1299" s="206"/>
      <c r="N1299" s="206"/>
      <c r="O1299" s="206"/>
      <c r="P1299" s="206"/>
      <c r="Q1299" s="206"/>
      <c r="R1299" s="206"/>
      <c r="S1299" s="206"/>
      <c r="T1299" s="206"/>
      <c r="U1299" s="206"/>
      <c r="V1299" s="206"/>
      <c r="W1299" s="206"/>
      <c r="X1299" s="206"/>
      <c r="Y1299" s="206"/>
      <c r="Z1299" s="206"/>
    </row>
    <row r="1300" customFormat="false" ht="15" hidden="false" customHeight="false" outlineLevel="0" collapsed="false">
      <c r="A1300" s="202" t="s">
        <v>1043</v>
      </c>
      <c r="B1300" s="203" t="s">
        <v>2208</v>
      </c>
      <c r="C1300" s="202" t="s">
        <v>2209</v>
      </c>
      <c r="D1300" s="203" t="s">
        <v>7</v>
      </c>
      <c r="E1300" s="204" t="n">
        <v>1</v>
      </c>
      <c r="F1300" s="208" t="n">
        <v>40.3</v>
      </c>
      <c r="G1300" s="208" t="n">
        <v>40.3</v>
      </c>
      <c r="H1300" s="206"/>
      <c r="I1300" s="206"/>
      <c r="J1300" s="206"/>
      <c r="K1300" s="206"/>
      <c r="L1300" s="206"/>
      <c r="M1300" s="206"/>
      <c r="N1300" s="206"/>
      <c r="O1300" s="206"/>
      <c r="P1300" s="206"/>
      <c r="Q1300" s="206"/>
      <c r="R1300" s="206"/>
      <c r="S1300" s="206"/>
      <c r="T1300" s="206"/>
      <c r="U1300" s="206"/>
      <c r="V1300" s="206"/>
      <c r="W1300" s="206"/>
      <c r="X1300" s="206"/>
      <c r="Y1300" s="206"/>
      <c r="Z1300" s="206"/>
    </row>
    <row r="1301" customFormat="false" ht="15" hidden="false" customHeight="false" outlineLevel="0" collapsed="false">
      <c r="A1301" s="193"/>
      <c r="B1301" s="194"/>
      <c r="C1301" s="193"/>
      <c r="D1301" s="193"/>
      <c r="E1301" s="195"/>
      <c r="F1301" s="193"/>
      <c r="G1301" s="193"/>
      <c r="H1301" s="206"/>
      <c r="I1301" s="206"/>
      <c r="J1301" s="206"/>
      <c r="K1301" s="206"/>
      <c r="L1301" s="206"/>
      <c r="M1301" s="206"/>
      <c r="N1301" s="206"/>
      <c r="O1301" s="206"/>
      <c r="P1301" s="206"/>
      <c r="Q1301" s="206"/>
      <c r="R1301" s="206"/>
      <c r="S1301" s="206"/>
      <c r="T1301" s="206"/>
      <c r="U1301" s="206"/>
      <c r="V1301" s="206"/>
      <c r="W1301" s="206"/>
      <c r="X1301" s="206"/>
      <c r="Y1301" s="206"/>
      <c r="Z1301" s="206"/>
    </row>
    <row r="1302" customFormat="false" ht="15" hidden="false" customHeight="false" outlineLevel="0" collapsed="false">
      <c r="A1302" s="183" t="s">
        <v>2210</v>
      </c>
      <c r="B1302" s="184" t="s">
        <v>1028</v>
      </c>
      <c r="C1302" s="183" t="s">
        <v>1029</v>
      </c>
      <c r="D1302" s="184" t="s">
        <v>1030</v>
      </c>
      <c r="E1302" s="185" t="s">
        <v>1031</v>
      </c>
      <c r="F1302" s="209" t="s">
        <v>1032</v>
      </c>
      <c r="G1302" s="209" t="s">
        <v>1033</v>
      </c>
      <c r="H1302" s="206"/>
      <c r="I1302" s="206"/>
      <c r="J1302" s="206"/>
      <c r="K1302" s="206"/>
      <c r="L1302" s="206"/>
      <c r="M1302" s="206"/>
      <c r="N1302" s="206"/>
      <c r="O1302" s="206"/>
      <c r="P1302" s="206"/>
      <c r="Q1302" s="206"/>
      <c r="R1302" s="206"/>
      <c r="S1302" s="206"/>
      <c r="T1302" s="206"/>
      <c r="U1302" s="206"/>
      <c r="V1302" s="206"/>
      <c r="W1302" s="206"/>
      <c r="X1302" s="206"/>
      <c r="Y1302" s="206"/>
      <c r="Z1302" s="206"/>
    </row>
    <row r="1303" customFormat="false" ht="15" hidden="false" customHeight="false" outlineLevel="0" collapsed="false">
      <c r="A1303" s="189" t="s">
        <v>1034</v>
      </c>
      <c r="B1303" s="190" t="s">
        <v>2211</v>
      </c>
      <c r="C1303" s="189" t="s">
        <v>479</v>
      </c>
      <c r="D1303" s="190" t="s">
        <v>7</v>
      </c>
      <c r="E1303" s="191" t="n">
        <v>1</v>
      </c>
      <c r="F1303" s="279" t="n">
        <v>18.69</v>
      </c>
      <c r="G1303" s="279" t="n">
        <v>18.69</v>
      </c>
      <c r="H1303" s="206"/>
      <c r="I1303" s="206"/>
      <c r="J1303" s="206"/>
      <c r="K1303" s="206"/>
      <c r="L1303" s="206"/>
      <c r="M1303" s="206"/>
      <c r="N1303" s="206"/>
      <c r="O1303" s="206"/>
      <c r="P1303" s="206"/>
      <c r="Q1303" s="206"/>
      <c r="R1303" s="206"/>
      <c r="S1303" s="206"/>
      <c r="T1303" s="206"/>
      <c r="U1303" s="206"/>
      <c r="V1303" s="206"/>
      <c r="W1303" s="206"/>
      <c r="X1303" s="206"/>
      <c r="Y1303" s="206"/>
      <c r="Z1303" s="206"/>
    </row>
    <row r="1304" customFormat="false" ht="15" hidden="false" customHeight="false" outlineLevel="0" collapsed="false">
      <c r="A1304" s="198" t="s">
        <v>1040</v>
      </c>
      <c r="B1304" s="199" t="s">
        <v>1917</v>
      </c>
      <c r="C1304" s="198" t="s">
        <v>1918</v>
      </c>
      <c r="D1304" s="199" t="s">
        <v>25</v>
      </c>
      <c r="E1304" s="200" t="n">
        <v>0.238</v>
      </c>
      <c r="F1304" s="280" t="n">
        <v>15.43</v>
      </c>
      <c r="G1304" s="280" t="n">
        <v>3.67</v>
      </c>
      <c r="H1304" s="206"/>
      <c r="I1304" s="206"/>
      <c r="J1304" s="206"/>
      <c r="K1304" s="206"/>
      <c r="L1304" s="206"/>
      <c r="M1304" s="206"/>
      <c r="N1304" s="206"/>
      <c r="O1304" s="206"/>
      <c r="P1304" s="206"/>
      <c r="Q1304" s="206"/>
      <c r="R1304" s="206"/>
      <c r="S1304" s="206"/>
      <c r="T1304" s="206"/>
      <c r="U1304" s="206"/>
      <c r="V1304" s="206"/>
      <c r="W1304" s="206"/>
      <c r="X1304" s="206"/>
      <c r="Y1304" s="206"/>
      <c r="Z1304" s="206"/>
    </row>
    <row r="1305" customFormat="false" ht="15" hidden="false" customHeight="false" outlineLevel="0" collapsed="false">
      <c r="A1305" s="198" t="s">
        <v>1040</v>
      </c>
      <c r="B1305" s="199" t="s">
        <v>1812</v>
      </c>
      <c r="C1305" s="198" t="s">
        <v>1813</v>
      </c>
      <c r="D1305" s="199" t="s">
        <v>25</v>
      </c>
      <c r="E1305" s="200" t="n">
        <v>0.238</v>
      </c>
      <c r="F1305" s="280" t="n">
        <v>20</v>
      </c>
      <c r="G1305" s="280" t="n">
        <v>4.76</v>
      </c>
      <c r="H1305" s="206"/>
      <c r="I1305" s="206"/>
      <c r="J1305" s="206"/>
      <c r="K1305" s="206"/>
      <c r="L1305" s="206"/>
      <c r="M1305" s="206"/>
      <c r="N1305" s="206"/>
      <c r="O1305" s="206"/>
      <c r="P1305" s="206"/>
      <c r="Q1305" s="206"/>
      <c r="R1305" s="206"/>
      <c r="S1305" s="206"/>
      <c r="T1305" s="206"/>
      <c r="U1305" s="206"/>
      <c r="V1305" s="206"/>
      <c r="W1305" s="206"/>
      <c r="X1305" s="206"/>
      <c r="Y1305" s="206"/>
      <c r="Z1305" s="206"/>
    </row>
    <row r="1306" customFormat="false" ht="15" hidden="false" customHeight="false" outlineLevel="0" collapsed="false">
      <c r="A1306" s="202" t="s">
        <v>1043</v>
      </c>
      <c r="B1306" s="203" t="s">
        <v>2070</v>
      </c>
      <c r="C1306" s="202" t="s">
        <v>2071</v>
      </c>
      <c r="D1306" s="203" t="s">
        <v>7</v>
      </c>
      <c r="E1306" s="204" t="n">
        <v>0.014</v>
      </c>
      <c r="F1306" s="208" t="n">
        <v>56.55</v>
      </c>
      <c r="G1306" s="208" t="n">
        <v>0.79</v>
      </c>
      <c r="H1306" s="206"/>
      <c r="I1306" s="206"/>
      <c r="J1306" s="206"/>
      <c r="K1306" s="206"/>
      <c r="L1306" s="206"/>
      <c r="M1306" s="206"/>
      <c r="N1306" s="206"/>
      <c r="O1306" s="206"/>
      <c r="P1306" s="206"/>
      <c r="Q1306" s="206"/>
      <c r="R1306" s="206"/>
      <c r="S1306" s="206"/>
      <c r="T1306" s="206"/>
      <c r="U1306" s="206"/>
      <c r="V1306" s="206"/>
      <c r="W1306" s="206"/>
      <c r="X1306" s="206"/>
      <c r="Y1306" s="206"/>
      <c r="Z1306" s="206"/>
    </row>
    <row r="1307" customFormat="false" ht="15" hidden="false" customHeight="false" outlineLevel="0" collapsed="false">
      <c r="A1307" s="202" t="s">
        <v>1043</v>
      </c>
      <c r="B1307" s="203" t="s">
        <v>2074</v>
      </c>
      <c r="C1307" s="202" t="s">
        <v>2075</v>
      </c>
      <c r="D1307" s="203" t="s">
        <v>7</v>
      </c>
      <c r="E1307" s="204" t="n">
        <v>0.089</v>
      </c>
      <c r="F1307" s="208" t="n">
        <v>2.06</v>
      </c>
      <c r="G1307" s="208" t="n">
        <v>0.18</v>
      </c>
      <c r="H1307" s="206"/>
      <c r="I1307" s="206"/>
      <c r="J1307" s="206"/>
      <c r="K1307" s="206"/>
      <c r="L1307" s="206"/>
      <c r="M1307" s="206"/>
      <c r="N1307" s="206"/>
      <c r="O1307" s="206"/>
      <c r="P1307" s="206"/>
      <c r="Q1307" s="206"/>
      <c r="R1307" s="206"/>
      <c r="S1307" s="206"/>
      <c r="T1307" s="206"/>
      <c r="U1307" s="206"/>
      <c r="V1307" s="206"/>
      <c r="W1307" s="206"/>
      <c r="X1307" s="206"/>
      <c r="Y1307" s="206"/>
      <c r="Z1307" s="206"/>
    </row>
    <row r="1308" customFormat="false" ht="15" hidden="false" customHeight="false" outlineLevel="0" collapsed="false">
      <c r="A1308" s="202" t="s">
        <v>1043</v>
      </c>
      <c r="B1308" s="203" t="s">
        <v>2076</v>
      </c>
      <c r="C1308" s="202" t="s">
        <v>2077</v>
      </c>
      <c r="D1308" s="203" t="s">
        <v>7</v>
      </c>
      <c r="E1308" s="204" t="n">
        <v>0.017</v>
      </c>
      <c r="F1308" s="208" t="n">
        <v>64.07</v>
      </c>
      <c r="G1308" s="208" t="n">
        <v>1.08</v>
      </c>
      <c r="H1308" s="206"/>
      <c r="I1308" s="206"/>
      <c r="J1308" s="206"/>
      <c r="K1308" s="206"/>
      <c r="L1308" s="206"/>
      <c r="M1308" s="206"/>
      <c r="N1308" s="206"/>
      <c r="O1308" s="206"/>
      <c r="P1308" s="206"/>
      <c r="Q1308" s="206"/>
      <c r="R1308" s="206"/>
      <c r="S1308" s="206"/>
      <c r="T1308" s="206"/>
      <c r="U1308" s="206"/>
      <c r="V1308" s="206"/>
      <c r="W1308" s="206"/>
      <c r="X1308" s="206"/>
      <c r="Y1308" s="206"/>
      <c r="Z1308" s="206"/>
    </row>
    <row r="1309" customFormat="false" ht="15" hidden="false" customHeight="false" outlineLevel="0" collapsed="false">
      <c r="A1309" s="202" t="s">
        <v>1043</v>
      </c>
      <c r="B1309" s="203" t="s">
        <v>2212</v>
      </c>
      <c r="C1309" s="202" t="s">
        <v>2213</v>
      </c>
      <c r="D1309" s="203" t="s">
        <v>7</v>
      </c>
      <c r="E1309" s="204" t="n">
        <v>1</v>
      </c>
      <c r="F1309" s="208" t="n">
        <v>8.21</v>
      </c>
      <c r="G1309" s="208" t="n">
        <v>8.21</v>
      </c>
      <c r="H1309" s="206"/>
      <c r="I1309" s="206"/>
      <c r="J1309" s="206"/>
      <c r="K1309" s="206"/>
      <c r="L1309" s="206"/>
      <c r="M1309" s="206"/>
      <c r="N1309" s="206"/>
      <c r="O1309" s="206"/>
      <c r="P1309" s="206"/>
      <c r="Q1309" s="206"/>
      <c r="R1309" s="206"/>
      <c r="S1309" s="206"/>
      <c r="T1309" s="206"/>
      <c r="U1309" s="206"/>
      <c r="V1309" s="206"/>
      <c r="W1309" s="206"/>
      <c r="X1309" s="206"/>
      <c r="Y1309" s="206"/>
      <c r="Z1309" s="206"/>
    </row>
    <row r="1310" customFormat="false" ht="15" hidden="false" customHeight="false" outlineLevel="0" collapsed="false">
      <c r="A1310" s="193"/>
      <c r="B1310" s="194"/>
      <c r="C1310" s="193"/>
      <c r="D1310" s="193"/>
      <c r="E1310" s="195"/>
      <c r="F1310" s="193"/>
      <c r="G1310" s="193"/>
      <c r="H1310" s="206"/>
      <c r="I1310" s="206"/>
      <c r="J1310" s="206"/>
      <c r="K1310" s="206"/>
      <c r="L1310" s="206"/>
      <c r="M1310" s="206"/>
      <c r="N1310" s="206"/>
      <c r="O1310" s="206"/>
      <c r="P1310" s="206"/>
      <c r="Q1310" s="206"/>
      <c r="R1310" s="206"/>
      <c r="S1310" s="206"/>
      <c r="T1310" s="206"/>
      <c r="U1310" s="206"/>
      <c r="V1310" s="206"/>
      <c r="W1310" s="206"/>
      <c r="X1310" s="206"/>
      <c r="Y1310" s="206"/>
      <c r="Z1310" s="206"/>
    </row>
    <row r="1311" customFormat="false" ht="15" hidden="false" customHeight="false" outlineLevel="0" collapsed="false">
      <c r="A1311" s="183" t="s">
        <v>2214</v>
      </c>
      <c r="B1311" s="184" t="s">
        <v>1028</v>
      </c>
      <c r="C1311" s="183" t="s">
        <v>1029</v>
      </c>
      <c r="D1311" s="184" t="s">
        <v>1030</v>
      </c>
      <c r="E1311" s="185" t="s">
        <v>1031</v>
      </c>
      <c r="F1311" s="209" t="s">
        <v>1032</v>
      </c>
      <c r="G1311" s="209" t="s">
        <v>1033</v>
      </c>
      <c r="H1311" s="206"/>
      <c r="I1311" s="206"/>
      <c r="J1311" s="206"/>
      <c r="K1311" s="206"/>
      <c r="L1311" s="206"/>
      <c r="M1311" s="206"/>
      <c r="N1311" s="206"/>
      <c r="O1311" s="206"/>
      <c r="P1311" s="206"/>
      <c r="Q1311" s="206"/>
      <c r="R1311" s="206"/>
      <c r="S1311" s="206"/>
      <c r="T1311" s="206"/>
      <c r="U1311" s="206"/>
      <c r="V1311" s="206"/>
      <c r="W1311" s="206"/>
      <c r="X1311" s="206"/>
      <c r="Y1311" s="206"/>
      <c r="Z1311" s="206"/>
    </row>
    <row r="1312" customFormat="false" ht="15" hidden="false" customHeight="false" outlineLevel="0" collapsed="false">
      <c r="A1312" s="189" t="s">
        <v>1034</v>
      </c>
      <c r="B1312" s="190" t="s">
        <v>2215</v>
      </c>
      <c r="C1312" s="189" t="s">
        <v>482</v>
      </c>
      <c r="D1312" s="190" t="s">
        <v>7</v>
      </c>
      <c r="E1312" s="191" t="n">
        <v>1</v>
      </c>
      <c r="F1312" s="279" t="n">
        <v>28.2</v>
      </c>
      <c r="G1312" s="279" t="n">
        <v>28.2</v>
      </c>
      <c r="H1312" s="206"/>
      <c r="I1312" s="206"/>
      <c r="J1312" s="206"/>
      <c r="K1312" s="206"/>
      <c r="L1312" s="206"/>
      <c r="M1312" s="206"/>
      <c r="N1312" s="206"/>
      <c r="O1312" s="206"/>
      <c r="P1312" s="206"/>
      <c r="Q1312" s="206"/>
      <c r="R1312" s="206"/>
      <c r="S1312" s="206"/>
      <c r="T1312" s="206"/>
      <c r="U1312" s="206"/>
      <c r="V1312" s="206"/>
      <c r="W1312" s="206"/>
      <c r="X1312" s="206"/>
      <c r="Y1312" s="206"/>
      <c r="Z1312" s="206"/>
    </row>
    <row r="1313" customFormat="false" ht="15" hidden="false" customHeight="false" outlineLevel="0" collapsed="false">
      <c r="A1313" s="198" t="s">
        <v>1040</v>
      </c>
      <c r="B1313" s="199" t="s">
        <v>1812</v>
      </c>
      <c r="C1313" s="198" t="s">
        <v>1813</v>
      </c>
      <c r="D1313" s="199" t="s">
        <v>25</v>
      </c>
      <c r="E1313" s="200" t="n">
        <v>0.144</v>
      </c>
      <c r="F1313" s="280" t="n">
        <v>20</v>
      </c>
      <c r="G1313" s="280" t="n">
        <v>2.88</v>
      </c>
      <c r="H1313" s="206"/>
      <c r="I1313" s="206"/>
      <c r="J1313" s="206"/>
      <c r="K1313" s="206"/>
      <c r="L1313" s="206"/>
      <c r="M1313" s="206"/>
      <c r="N1313" s="206"/>
      <c r="O1313" s="206"/>
      <c r="P1313" s="206"/>
      <c r="Q1313" s="206"/>
      <c r="R1313" s="206"/>
      <c r="S1313" s="206"/>
      <c r="T1313" s="206"/>
      <c r="U1313" s="206"/>
      <c r="V1313" s="206"/>
      <c r="W1313" s="206"/>
      <c r="X1313" s="206"/>
      <c r="Y1313" s="206"/>
      <c r="Z1313" s="206"/>
    </row>
    <row r="1314" customFormat="false" ht="15" hidden="false" customHeight="false" outlineLevel="0" collapsed="false">
      <c r="A1314" s="198" t="s">
        <v>1040</v>
      </c>
      <c r="B1314" s="199" t="s">
        <v>1274</v>
      </c>
      <c r="C1314" s="198" t="s">
        <v>1249</v>
      </c>
      <c r="D1314" s="199" t="s">
        <v>25</v>
      </c>
      <c r="E1314" s="200" t="n">
        <v>0.144</v>
      </c>
      <c r="F1314" s="280" t="n">
        <v>15.05</v>
      </c>
      <c r="G1314" s="280" t="n">
        <v>2.16</v>
      </c>
      <c r="H1314" s="206"/>
      <c r="I1314" s="206"/>
      <c r="J1314" s="206"/>
      <c r="K1314" s="206"/>
      <c r="L1314" s="206"/>
      <c r="M1314" s="206"/>
      <c r="N1314" s="206"/>
      <c r="O1314" s="206"/>
      <c r="P1314" s="206"/>
      <c r="Q1314" s="206"/>
      <c r="R1314" s="206"/>
      <c r="S1314" s="206"/>
      <c r="T1314" s="206"/>
      <c r="U1314" s="206"/>
      <c r="V1314" s="206"/>
      <c r="W1314" s="206"/>
      <c r="X1314" s="206"/>
      <c r="Y1314" s="206"/>
      <c r="Z1314" s="206"/>
    </row>
    <row r="1315" customFormat="false" ht="15" hidden="false" customHeight="false" outlineLevel="0" collapsed="false">
      <c r="A1315" s="202" t="s">
        <v>1043</v>
      </c>
      <c r="B1315" s="203" t="s">
        <v>2070</v>
      </c>
      <c r="C1315" s="202" t="s">
        <v>2071</v>
      </c>
      <c r="D1315" s="203" t="s">
        <v>7</v>
      </c>
      <c r="E1315" s="204" t="n">
        <v>0.026</v>
      </c>
      <c r="F1315" s="208" t="n">
        <v>56.55</v>
      </c>
      <c r="G1315" s="208" t="n">
        <v>1.47</v>
      </c>
      <c r="H1315" s="206"/>
      <c r="I1315" s="206"/>
      <c r="J1315" s="206"/>
      <c r="K1315" s="206"/>
      <c r="L1315" s="206"/>
      <c r="M1315" s="206"/>
      <c r="N1315" s="206"/>
      <c r="O1315" s="206"/>
      <c r="P1315" s="206"/>
      <c r="Q1315" s="206"/>
      <c r="R1315" s="206"/>
      <c r="S1315" s="206"/>
      <c r="T1315" s="206"/>
      <c r="U1315" s="206"/>
      <c r="V1315" s="206"/>
      <c r="W1315" s="206"/>
      <c r="X1315" s="206"/>
      <c r="Y1315" s="206"/>
      <c r="Z1315" s="206"/>
    </row>
    <row r="1316" customFormat="false" ht="15" hidden="false" customHeight="false" outlineLevel="0" collapsed="false">
      <c r="A1316" s="202" t="s">
        <v>1043</v>
      </c>
      <c r="B1316" s="203" t="s">
        <v>2216</v>
      </c>
      <c r="C1316" s="202" t="s">
        <v>2217</v>
      </c>
      <c r="D1316" s="203" t="s">
        <v>7</v>
      </c>
      <c r="E1316" s="204" t="n">
        <v>1</v>
      </c>
      <c r="F1316" s="208" t="n">
        <v>19.51</v>
      </c>
      <c r="G1316" s="208" t="n">
        <v>19.51</v>
      </c>
      <c r="H1316" s="206"/>
      <c r="I1316" s="206"/>
      <c r="J1316" s="206"/>
      <c r="K1316" s="206"/>
      <c r="L1316" s="206"/>
      <c r="M1316" s="206"/>
      <c r="N1316" s="206"/>
      <c r="O1316" s="206"/>
      <c r="P1316" s="206"/>
      <c r="Q1316" s="206"/>
      <c r="R1316" s="206"/>
      <c r="S1316" s="206"/>
      <c r="T1316" s="206"/>
      <c r="U1316" s="206"/>
      <c r="V1316" s="206"/>
      <c r="W1316" s="206"/>
      <c r="X1316" s="206"/>
      <c r="Y1316" s="206"/>
      <c r="Z1316" s="206"/>
    </row>
    <row r="1317" customFormat="false" ht="15" hidden="false" customHeight="false" outlineLevel="0" collapsed="false">
      <c r="A1317" s="202" t="s">
        <v>1043</v>
      </c>
      <c r="B1317" s="203" t="s">
        <v>2076</v>
      </c>
      <c r="C1317" s="202" t="s">
        <v>2077</v>
      </c>
      <c r="D1317" s="203" t="s">
        <v>7</v>
      </c>
      <c r="E1317" s="204" t="n">
        <v>0.033</v>
      </c>
      <c r="F1317" s="208" t="n">
        <v>64.07</v>
      </c>
      <c r="G1317" s="208" t="n">
        <v>2.11</v>
      </c>
      <c r="H1317" s="206"/>
      <c r="I1317" s="206"/>
      <c r="J1317" s="206"/>
      <c r="K1317" s="206"/>
      <c r="L1317" s="206"/>
      <c r="M1317" s="206"/>
      <c r="N1317" s="206"/>
      <c r="O1317" s="206"/>
      <c r="P1317" s="206"/>
      <c r="Q1317" s="206"/>
      <c r="R1317" s="206"/>
      <c r="S1317" s="206"/>
      <c r="T1317" s="206"/>
      <c r="U1317" s="206"/>
      <c r="V1317" s="206"/>
      <c r="W1317" s="206"/>
      <c r="X1317" s="206"/>
      <c r="Y1317" s="206"/>
      <c r="Z1317" s="206"/>
    </row>
    <row r="1318" customFormat="false" ht="15" hidden="false" customHeight="false" outlineLevel="0" collapsed="false">
      <c r="A1318" s="202" t="s">
        <v>1043</v>
      </c>
      <c r="B1318" s="203" t="s">
        <v>2074</v>
      </c>
      <c r="C1318" s="202" t="s">
        <v>2075</v>
      </c>
      <c r="D1318" s="203" t="s">
        <v>7</v>
      </c>
      <c r="E1318" s="204" t="n">
        <v>0.036</v>
      </c>
      <c r="F1318" s="208" t="n">
        <v>2.06</v>
      </c>
      <c r="G1318" s="208" t="n">
        <v>0.07</v>
      </c>
      <c r="H1318" s="206"/>
      <c r="I1318" s="206"/>
      <c r="J1318" s="206"/>
      <c r="K1318" s="206"/>
      <c r="L1318" s="206"/>
      <c r="M1318" s="206"/>
      <c r="N1318" s="206"/>
      <c r="O1318" s="206"/>
      <c r="P1318" s="206"/>
      <c r="Q1318" s="206"/>
      <c r="R1318" s="206"/>
      <c r="S1318" s="206"/>
      <c r="T1318" s="206"/>
      <c r="U1318" s="206"/>
      <c r="V1318" s="206"/>
      <c r="W1318" s="206"/>
      <c r="X1318" s="206"/>
      <c r="Y1318" s="206"/>
      <c r="Z1318" s="206"/>
    </row>
    <row r="1319" customFormat="false" ht="15" hidden="false" customHeight="false" outlineLevel="0" collapsed="false">
      <c r="A1319" s="193"/>
      <c r="B1319" s="194"/>
      <c r="C1319" s="193"/>
      <c r="D1319" s="193"/>
      <c r="E1319" s="195"/>
      <c r="F1319" s="193"/>
      <c r="G1319" s="193"/>
      <c r="H1319" s="206"/>
      <c r="I1319" s="206"/>
      <c r="J1319" s="206"/>
      <c r="K1319" s="206"/>
      <c r="L1319" s="206"/>
      <c r="M1319" s="206"/>
      <c r="N1319" s="206"/>
      <c r="O1319" s="206"/>
      <c r="P1319" s="206"/>
      <c r="Q1319" s="206"/>
      <c r="R1319" s="206"/>
      <c r="S1319" s="206"/>
      <c r="T1319" s="206"/>
      <c r="U1319" s="206"/>
      <c r="V1319" s="206"/>
      <c r="W1319" s="206"/>
      <c r="X1319" s="206"/>
      <c r="Y1319" s="206"/>
      <c r="Z1319" s="206"/>
    </row>
    <row r="1320" customFormat="false" ht="15" hidden="false" customHeight="false" outlineLevel="0" collapsed="false">
      <c r="A1320" s="183" t="s">
        <v>2218</v>
      </c>
      <c r="B1320" s="184" t="s">
        <v>1028</v>
      </c>
      <c r="C1320" s="183" t="s">
        <v>1029</v>
      </c>
      <c r="D1320" s="184" t="s">
        <v>1030</v>
      </c>
      <c r="E1320" s="185" t="s">
        <v>1031</v>
      </c>
      <c r="F1320" s="209" t="s">
        <v>1032</v>
      </c>
      <c r="G1320" s="209" t="s">
        <v>1033</v>
      </c>
      <c r="H1320" s="206"/>
      <c r="I1320" s="206"/>
      <c r="J1320" s="206"/>
      <c r="K1320" s="206"/>
      <c r="L1320" s="206"/>
      <c r="M1320" s="206"/>
      <c r="N1320" s="206"/>
      <c r="O1320" s="206"/>
      <c r="P1320" s="206"/>
      <c r="Q1320" s="206"/>
      <c r="R1320" s="206"/>
      <c r="S1320" s="206"/>
      <c r="T1320" s="206"/>
      <c r="U1320" s="206"/>
      <c r="V1320" s="206"/>
      <c r="W1320" s="206"/>
      <c r="X1320" s="206"/>
      <c r="Y1320" s="206"/>
      <c r="Z1320" s="206"/>
    </row>
    <row r="1321" customFormat="false" ht="15" hidden="false" customHeight="false" outlineLevel="0" collapsed="false">
      <c r="A1321" s="189" t="s">
        <v>1034</v>
      </c>
      <c r="B1321" s="190" t="s">
        <v>2219</v>
      </c>
      <c r="C1321" s="189" t="s">
        <v>2220</v>
      </c>
      <c r="D1321" s="190" t="s">
        <v>7</v>
      </c>
      <c r="E1321" s="191" t="n">
        <v>1</v>
      </c>
      <c r="F1321" s="279" t="n">
        <v>25.98</v>
      </c>
      <c r="G1321" s="279" t="n">
        <v>25.98</v>
      </c>
      <c r="H1321" s="206"/>
      <c r="I1321" s="206"/>
      <c r="J1321" s="206"/>
      <c r="K1321" s="206"/>
      <c r="L1321" s="206"/>
      <c r="M1321" s="206"/>
      <c r="N1321" s="206"/>
      <c r="O1321" s="206"/>
      <c r="P1321" s="206"/>
      <c r="Q1321" s="206"/>
      <c r="R1321" s="206"/>
      <c r="S1321" s="206"/>
      <c r="T1321" s="206"/>
      <c r="U1321" s="206"/>
      <c r="V1321" s="206"/>
      <c r="W1321" s="206"/>
      <c r="X1321" s="206"/>
      <c r="Y1321" s="206"/>
      <c r="Z1321" s="206"/>
    </row>
    <row r="1322" customFormat="false" ht="15" hidden="false" customHeight="false" outlineLevel="0" collapsed="false">
      <c r="A1322" s="198" t="s">
        <v>1040</v>
      </c>
      <c r="B1322" s="199" t="s">
        <v>1917</v>
      </c>
      <c r="C1322" s="198" t="s">
        <v>1918</v>
      </c>
      <c r="D1322" s="199" t="s">
        <v>25</v>
      </c>
      <c r="E1322" s="200" t="n">
        <v>0.0795</v>
      </c>
      <c r="F1322" s="280" t="n">
        <v>15.43</v>
      </c>
      <c r="G1322" s="280" t="n">
        <v>1.22</v>
      </c>
      <c r="H1322" s="206"/>
      <c r="I1322" s="206"/>
      <c r="J1322" s="206"/>
      <c r="K1322" s="206"/>
      <c r="L1322" s="206"/>
      <c r="M1322" s="206"/>
      <c r="N1322" s="206"/>
      <c r="O1322" s="206"/>
      <c r="P1322" s="206"/>
      <c r="Q1322" s="206"/>
      <c r="R1322" s="206"/>
      <c r="S1322" s="206"/>
      <c r="T1322" s="206"/>
      <c r="U1322" s="206"/>
      <c r="V1322" s="206"/>
      <c r="W1322" s="206"/>
      <c r="X1322" s="206"/>
      <c r="Y1322" s="206"/>
      <c r="Z1322" s="206"/>
    </row>
    <row r="1323" customFormat="false" ht="15" hidden="false" customHeight="false" outlineLevel="0" collapsed="false">
      <c r="A1323" s="198" t="s">
        <v>1040</v>
      </c>
      <c r="B1323" s="199" t="s">
        <v>1812</v>
      </c>
      <c r="C1323" s="198" t="s">
        <v>1813</v>
      </c>
      <c r="D1323" s="199" t="s">
        <v>25</v>
      </c>
      <c r="E1323" s="200" t="n">
        <v>0.0795</v>
      </c>
      <c r="F1323" s="280" t="n">
        <v>20</v>
      </c>
      <c r="G1323" s="280" t="n">
        <v>1.59</v>
      </c>
      <c r="H1323" s="206"/>
      <c r="I1323" s="206"/>
      <c r="J1323" s="206"/>
      <c r="K1323" s="206"/>
      <c r="L1323" s="206"/>
      <c r="M1323" s="206"/>
      <c r="N1323" s="206"/>
      <c r="O1323" s="206"/>
      <c r="P1323" s="206"/>
      <c r="Q1323" s="206"/>
      <c r="R1323" s="206"/>
      <c r="S1323" s="206"/>
      <c r="T1323" s="206"/>
      <c r="U1323" s="206"/>
      <c r="V1323" s="206"/>
      <c r="W1323" s="206"/>
      <c r="X1323" s="206"/>
      <c r="Y1323" s="206"/>
      <c r="Z1323" s="206"/>
    </row>
    <row r="1324" customFormat="false" ht="15" hidden="false" customHeight="false" outlineLevel="0" collapsed="false">
      <c r="A1324" s="202" t="s">
        <v>1043</v>
      </c>
      <c r="B1324" s="203" t="s">
        <v>2112</v>
      </c>
      <c r="C1324" s="202" t="s">
        <v>2113</v>
      </c>
      <c r="D1324" s="203" t="s">
        <v>7</v>
      </c>
      <c r="E1324" s="204" t="n">
        <v>0.04</v>
      </c>
      <c r="F1324" s="208" t="n">
        <v>18.45</v>
      </c>
      <c r="G1324" s="208" t="n">
        <v>0.73</v>
      </c>
      <c r="H1324" s="206"/>
      <c r="I1324" s="206"/>
      <c r="J1324" s="206"/>
      <c r="K1324" s="206"/>
      <c r="L1324" s="206"/>
      <c r="M1324" s="206"/>
      <c r="N1324" s="206"/>
      <c r="O1324" s="206"/>
      <c r="P1324" s="206"/>
      <c r="Q1324" s="206"/>
      <c r="R1324" s="206"/>
      <c r="S1324" s="206"/>
      <c r="T1324" s="206"/>
      <c r="U1324" s="206"/>
      <c r="V1324" s="206"/>
      <c r="W1324" s="206"/>
      <c r="X1324" s="206"/>
      <c r="Y1324" s="206"/>
      <c r="Z1324" s="206"/>
    </row>
    <row r="1325" customFormat="false" ht="15" hidden="false" customHeight="false" outlineLevel="0" collapsed="false">
      <c r="A1325" s="202" t="s">
        <v>1043</v>
      </c>
      <c r="B1325" s="203" t="s">
        <v>2074</v>
      </c>
      <c r="C1325" s="202" t="s">
        <v>2075</v>
      </c>
      <c r="D1325" s="203" t="s">
        <v>7</v>
      </c>
      <c r="E1325" s="204" t="n">
        <v>0.008</v>
      </c>
      <c r="F1325" s="208" t="n">
        <v>2.06</v>
      </c>
      <c r="G1325" s="208" t="n">
        <v>0.01</v>
      </c>
      <c r="H1325" s="206"/>
      <c r="I1325" s="206"/>
      <c r="J1325" s="206"/>
      <c r="K1325" s="206"/>
      <c r="L1325" s="206"/>
      <c r="M1325" s="206"/>
      <c r="N1325" s="206"/>
      <c r="O1325" s="206"/>
      <c r="P1325" s="206"/>
      <c r="Q1325" s="206"/>
      <c r="R1325" s="206"/>
      <c r="S1325" s="206"/>
      <c r="T1325" s="206"/>
      <c r="U1325" s="206"/>
      <c r="V1325" s="206"/>
      <c r="W1325" s="206"/>
      <c r="X1325" s="206"/>
      <c r="Y1325" s="206"/>
      <c r="Z1325" s="206"/>
    </row>
    <row r="1326" customFormat="false" ht="15" hidden="false" customHeight="false" outlineLevel="0" collapsed="false">
      <c r="A1326" s="202" t="s">
        <v>1043</v>
      </c>
      <c r="B1326" s="203" t="s">
        <v>2221</v>
      </c>
      <c r="C1326" s="202" t="s">
        <v>2222</v>
      </c>
      <c r="D1326" s="203" t="s">
        <v>7</v>
      </c>
      <c r="E1326" s="204" t="n">
        <v>1</v>
      </c>
      <c r="F1326" s="208" t="n">
        <v>21.83</v>
      </c>
      <c r="G1326" s="208" t="n">
        <v>21.83</v>
      </c>
      <c r="H1326" s="206"/>
      <c r="I1326" s="206"/>
      <c r="J1326" s="206"/>
      <c r="K1326" s="206"/>
      <c r="L1326" s="206"/>
      <c r="M1326" s="206"/>
      <c r="N1326" s="206"/>
      <c r="O1326" s="206"/>
      <c r="P1326" s="206"/>
      <c r="Q1326" s="206"/>
      <c r="R1326" s="206"/>
      <c r="S1326" s="206"/>
      <c r="T1326" s="206"/>
      <c r="U1326" s="206"/>
      <c r="V1326" s="206"/>
      <c r="W1326" s="206"/>
      <c r="X1326" s="206"/>
      <c r="Y1326" s="206"/>
      <c r="Z1326" s="206"/>
    </row>
    <row r="1327" customFormat="false" ht="15" hidden="false" customHeight="false" outlineLevel="0" collapsed="false">
      <c r="A1327" s="202" t="s">
        <v>1043</v>
      </c>
      <c r="B1327" s="203" t="s">
        <v>2076</v>
      </c>
      <c r="C1327" s="202" t="s">
        <v>2077</v>
      </c>
      <c r="D1327" s="203" t="s">
        <v>7</v>
      </c>
      <c r="E1327" s="204" t="n">
        <v>0.0095</v>
      </c>
      <c r="F1327" s="208" t="n">
        <v>64.07</v>
      </c>
      <c r="G1327" s="208" t="n">
        <v>0.6</v>
      </c>
      <c r="H1327" s="206"/>
      <c r="I1327" s="206"/>
      <c r="J1327" s="206"/>
      <c r="K1327" s="206"/>
      <c r="L1327" s="206"/>
      <c r="M1327" s="206"/>
      <c r="N1327" s="206"/>
      <c r="O1327" s="206"/>
      <c r="P1327" s="206"/>
      <c r="Q1327" s="206"/>
      <c r="R1327" s="206"/>
      <c r="S1327" s="206"/>
      <c r="T1327" s="206"/>
      <c r="U1327" s="206"/>
      <c r="V1327" s="206"/>
      <c r="W1327" s="206"/>
      <c r="X1327" s="206"/>
      <c r="Y1327" s="206"/>
      <c r="Z1327" s="206"/>
    </row>
    <row r="1328" customFormat="false" ht="15" hidden="false" customHeight="false" outlineLevel="0" collapsed="false">
      <c r="A1328" s="193"/>
      <c r="B1328" s="194"/>
      <c r="C1328" s="193"/>
      <c r="D1328" s="193"/>
      <c r="E1328" s="195"/>
      <c r="F1328" s="193"/>
      <c r="G1328" s="193"/>
      <c r="H1328" s="206"/>
      <c r="I1328" s="206"/>
      <c r="J1328" s="206"/>
      <c r="K1328" s="206"/>
      <c r="L1328" s="206"/>
      <c r="M1328" s="206"/>
      <c r="N1328" s="206"/>
      <c r="O1328" s="206"/>
      <c r="P1328" s="206"/>
      <c r="Q1328" s="206"/>
      <c r="R1328" s="206"/>
      <c r="S1328" s="206"/>
      <c r="T1328" s="206"/>
      <c r="U1328" s="206"/>
      <c r="V1328" s="206"/>
      <c r="W1328" s="206"/>
      <c r="X1328" s="206"/>
      <c r="Y1328" s="206"/>
      <c r="Z1328" s="206"/>
    </row>
    <row r="1329" customFormat="false" ht="15" hidden="false" customHeight="false" outlineLevel="0" collapsed="false">
      <c r="A1329" s="183" t="s">
        <v>2223</v>
      </c>
      <c r="B1329" s="184" t="s">
        <v>1028</v>
      </c>
      <c r="C1329" s="183" t="s">
        <v>1029</v>
      </c>
      <c r="D1329" s="184" t="s">
        <v>1030</v>
      </c>
      <c r="E1329" s="185" t="s">
        <v>1031</v>
      </c>
      <c r="F1329" s="209" t="s">
        <v>1032</v>
      </c>
      <c r="G1329" s="209" t="s">
        <v>1033</v>
      </c>
      <c r="H1329" s="206"/>
      <c r="I1329" s="206"/>
      <c r="J1329" s="206"/>
      <c r="K1329" s="206"/>
      <c r="L1329" s="206"/>
      <c r="M1329" s="206"/>
      <c r="N1329" s="206"/>
      <c r="O1329" s="206"/>
      <c r="P1329" s="206"/>
      <c r="Q1329" s="206"/>
      <c r="R1329" s="206"/>
      <c r="S1329" s="206"/>
      <c r="T1329" s="206"/>
      <c r="U1329" s="206"/>
      <c r="V1329" s="206"/>
      <c r="W1329" s="206"/>
      <c r="X1329" s="206"/>
      <c r="Y1329" s="206"/>
      <c r="Z1329" s="206"/>
    </row>
    <row r="1330" customFormat="false" ht="15" hidden="false" customHeight="false" outlineLevel="0" collapsed="false">
      <c r="A1330" s="189" t="s">
        <v>1034</v>
      </c>
      <c r="B1330" s="190" t="s">
        <v>2224</v>
      </c>
      <c r="C1330" s="189" t="s">
        <v>2225</v>
      </c>
      <c r="D1330" s="190" t="s">
        <v>7</v>
      </c>
      <c r="E1330" s="191" t="n">
        <v>1</v>
      </c>
      <c r="F1330" s="279" t="n">
        <v>38.81</v>
      </c>
      <c r="G1330" s="279" t="n">
        <v>38.81</v>
      </c>
      <c r="H1330" s="206"/>
      <c r="I1330" s="206"/>
      <c r="J1330" s="206"/>
      <c r="K1330" s="206"/>
      <c r="L1330" s="206"/>
      <c r="M1330" s="206"/>
      <c r="N1330" s="206"/>
      <c r="O1330" s="206"/>
      <c r="P1330" s="206"/>
      <c r="Q1330" s="206"/>
      <c r="R1330" s="206"/>
      <c r="S1330" s="206"/>
      <c r="T1330" s="206"/>
      <c r="U1330" s="206"/>
      <c r="V1330" s="206"/>
      <c r="W1330" s="206"/>
      <c r="X1330" s="206"/>
      <c r="Y1330" s="206"/>
      <c r="Z1330" s="206"/>
    </row>
    <row r="1331" customFormat="false" ht="15" hidden="false" customHeight="false" outlineLevel="0" collapsed="false">
      <c r="A1331" s="198" t="s">
        <v>1040</v>
      </c>
      <c r="B1331" s="199" t="s">
        <v>1917</v>
      </c>
      <c r="C1331" s="198" t="s">
        <v>1918</v>
      </c>
      <c r="D1331" s="199" t="s">
        <v>25</v>
      </c>
      <c r="E1331" s="200" t="n">
        <v>0.0795</v>
      </c>
      <c r="F1331" s="280" t="n">
        <v>15.43</v>
      </c>
      <c r="G1331" s="280" t="n">
        <v>1.22</v>
      </c>
      <c r="H1331" s="206"/>
      <c r="I1331" s="206"/>
      <c r="J1331" s="206"/>
      <c r="K1331" s="206"/>
      <c r="L1331" s="206"/>
      <c r="M1331" s="206"/>
      <c r="N1331" s="206"/>
      <c r="O1331" s="206"/>
      <c r="P1331" s="206"/>
      <c r="Q1331" s="206"/>
      <c r="R1331" s="206"/>
      <c r="S1331" s="206"/>
      <c r="T1331" s="206"/>
      <c r="U1331" s="206"/>
      <c r="V1331" s="206"/>
      <c r="W1331" s="206"/>
      <c r="X1331" s="206"/>
      <c r="Y1331" s="206"/>
      <c r="Z1331" s="206"/>
    </row>
    <row r="1332" customFormat="false" ht="15" hidden="false" customHeight="false" outlineLevel="0" collapsed="false">
      <c r="A1332" s="198" t="s">
        <v>1040</v>
      </c>
      <c r="B1332" s="199" t="s">
        <v>1812</v>
      </c>
      <c r="C1332" s="198" t="s">
        <v>1813</v>
      </c>
      <c r="D1332" s="199" t="s">
        <v>25</v>
      </c>
      <c r="E1332" s="200" t="n">
        <v>0.0795</v>
      </c>
      <c r="F1332" s="280" t="n">
        <v>20</v>
      </c>
      <c r="G1332" s="280" t="n">
        <v>1.59</v>
      </c>
      <c r="H1332" s="206"/>
      <c r="I1332" s="206"/>
      <c r="J1332" s="206"/>
      <c r="K1332" s="206"/>
      <c r="L1332" s="206"/>
      <c r="M1332" s="206"/>
      <c r="N1332" s="206"/>
      <c r="O1332" s="206"/>
      <c r="P1332" s="206"/>
      <c r="Q1332" s="206"/>
      <c r="R1332" s="206"/>
      <c r="S1332" s="206"/>
      <c r="T1332" s="206"/>
      <c r="U1332" s="206"/>
      <c r="V1332" s="206"/>
      <c r="W1332" s="206"/>
      <c r="X1332" s="206"/>
      <c r="Y1332" s="206"/>
      <c r="Z1332" s="206"/>
    </row>
    <row r="1333" customFormat="false" ht="15" hidden="false" customHeight="false" outlineLevel="0" collapsed="false">
      <c r="A1333" s="202" t="s">
        <v>1043</v>
      </c>
      <c r="B1333" s="203" t="s">
        <v>2112</v>
      </c>
      <c r="C1333" s="202" t="s">
        <v>2113</v>
      </c>
      <c r="D1333" s="203" t="s">
        <v>7</v>
      </c>
      <c r="E1333" s="204" t="n">
        <v>0.04</v>
      </c>
      <c r="F1333" s="208" t="n">
        <v>18.45</v>
      </c>
      <c r="G1333" s="208" t="n">
        <v>0.73</v>
      </c>
      <c r="H1333" s="206"/>
      <c r="I1333" s="206"/>
      <c r="J1333" s="206"/>
      <c r="K1333" s="206"/>
      <c r="L1333" s="206"/>
      <c r="M1333" s="206"/>
      <c r="N1333" s="206"/>
      <c r="O1333" s="206"/>
      <c r="P1333" s="206"/>
      <c r="Q1333" s="206"/>
      <c r="R1333" s="206"/>
      <c r="S1333" s="206"/>
      <c r="T1333" s="206"/>
      <c r="U1333" s="206"/>
      <c r="V1333" s="206"/>
      <c r="W1333" s="206"/>
      <c r="X1333" s="206"/>
      <c r="Y1333" s="206"/>
      <c r="Z1333" s="206"/>
    </row>
    <row r="1334" customFormat="false" ht="15" hidden="false" customHeight="false" outlineLevel="0" collapsed="false">
      <c r="A1334" s="202" t="s">
        <v>1043</v>
      </c>
      <c r="B1334" s="203" t="s">
        <v>2074</v>
      </c>
      <c r="C1334" s="202" t="s">
        <v>2075</v>
      </c>
      <c r="D1334" s="203" t="s">
        <v>7</v>
      </c>
      <c r="E1334" s="204" t="n">
        <v>0.008</v>
      </c>
      <c r="F1334" s="208" t="n">
        <v>2.06</v>
      </c>
      <c r="G1334" s="208" t="n">
        <v>0.01</v>
      </c>
      <c r="H1334" s="206"/>
      <c r="I1334" s="206"/>
      <c r="J1334" s="206"/>
      <c r="K1334" s="206"/>
      <c r="L1334" s="206"/>
      <c r="M1334" s="206"/>
      <c r="N1334" s="206"/>
      <c r="O1334" s="206"/>
      <c r="P1334" s="206"/>
      <c r="Q1334" s="206"/>
      <c r="R1334" s="206"/>
      <c r="S1334" s="206"/>
      <c r="T1334" s="206"/>
      <c r="U1334" s="206"/>
      <c r="V1334" s="206"/>
      <c r="W1334" s="206"/>
      <c r="X1334" s="206"/>
      <c r="Y1334" s="206"/>
      <c r="Z1334" s="206"/>
    </row>
    <row r="1335" customFormat="false" ht="15" hidden="false" customHeight="false" outlineLevel="0" collapsed="false">
      <c r="A1335" s="202" t="s">
        <v>1043</v>
      </c>
      <c r="B1335" s="203" t="s">
        <v>2226</v>
      </c>
      <c r="C1335" s="202" t="s">
        <v>2227</v>
      </c>
      <c r="D1335" s="203" t="s">
        <v>7</v>
      </c>
      <c r="E1335" s="204" t="n">
        <v>1</v>
      </c>
      <c r="F1335" s="208" t="n">
        <v>34.66</v>
      </c>
      <c r="G1335" s="208" t="n">
        <v>34.66</v>
      </c>
      <c r="H1335" s="206"/>
      <c r="I1335" s="206"/>
      <c r="J1335" s="206"/>
      <c r="K1335" s="206"/>
      <c r="L1335" s="206"/>
      <c r="M1335" s="206"/>
      <c r="N1335" s="206"/>
      <c r="O1335" s="206"/>
      <c r="P1335" s="206"/>
      <c r="Q1335" s="206"/>
      <c r="R1335" s="206"/>
      <c r="S1335" s="206"/>
      <c r="T1335" s="206"/>
      <c r="U1335" s="206"/>
      <c r="V1335" s="206"/>
      <c r="W1335" s="206"/>
      <c r="X1335" s="206"/>
      <c r="Y1335" s="206"/>
      <c r="Z1335" s="206"/>
    </row>
    <row r="1336" customFormat="false" ht="15" hidden="false" customHeight="false" outlineLevel="0" collapsed="false">
      <c r="A1336" s="202" t="s">
        <v>1043</v>
      </c>
      <c r="B1336" s="203" t="s">
        <v>2076</v>
      </c>
      <c r="C1336" s="202" t="s">
        <v>2077</v>
      </c>
      <c r="D1336" s="203" t="s">
        <v>7</v>
      </c>
      <c r="E1336" s="204" t="n">
        <v>0.0095</v>
      </c>
      <c r="F1336" s="208" t="n">
        <v>64.07</v>
      </c>
      <c r="G1336" s="208" t="n">
        <v>0.6</v>
      </c>
      <c r="H1336" s="206"/>
      <c r="I1336" s="206"/>
      <c r="J1336" s="206"/>
      <c r="K1336" s="206"/>
      <c r="L1336" s="206"/>
      <c r="M1336" s="206"/>
      <c r="N1336" s="206"/>
      <c r="O1336" s="206"/>
      <c r="P1336" s="206"/>
      <c r="Q1336" s="206"/>
      <c r="R1336" s="206"/>
      <c r="S1336" s="206"/>
      <c r="T1336" s="206"/>
      <c r="U1336" s="206"/>
      <c r="V1336" s="206"/>
      <c r="W1336" s="206"/>
      <c r="X1336" s="206"/>
      <c r="Y1336" s="206"/>
      <c r="Z1336" s="206"/>
    </row>
    <row r="1337" customFormat="false" ht="15" hidden="false" customHeight="false" outlineLevel="0" collapsed="false">
      <c r="A1337" s="193"/>
      <c r="B1337" s="194"/>
      <c r="C1337" s="193"/>
      <c r="D1337" s="193"/>
      <c r="E1337" s="195"/>
      <c r="F1337" s="193"/>
      <c r="G1337" s="193"/>
      <c r="H1337" s="206"/>
      <c r="I1337" s="206"/>
      <c r="J1337" s="206"/>
      <c r="K1337" s="206"/>
      <c r="L1337" s="206"/>
      <c r="M1337" s="206"/>
      <c r="N1337" s="206"/>
      <c r="O1337" s="206"/>
      <c r="P1337" s="206"/>
      <c r="Q1337" s="206"/>
      <c r="R1337" s="206"/>
      <c r="S1337" s="206"/>
      <c r="T1337" s="206"/>
      <c r="U1337" s="206"/>
      <c r="V1337" s="206"/>
      <c r="W1337" s="206"/>
      <c r="X1337" s="206"/>
      <c r="Y1337" s="206"/>
      <c r="Z1337" s="206"/>
    </row>
    <row r="1338" customFormat="false" ht="15" hidden="false" customHeight="false" outlineLevel="0" collapsed="false">
      <c r="A1338" s="183" t="s">
        <v>2228</v>
      </c>
      <c r="B1338" s="184" t="s">
        <v>1028</v>
      </c>
      <c r="C1338" s="183" t="s">
        <v>1029</v>
      </c>
      <c r="D1338" s="184" t="s">
        <v>1030</v>
      </c>
      <c r="E1338" s="185" t="s">
        <v>1031</v>
      </c>
      <c r="F1338" s="209" t="s">
        <v>1032</v>
      </c>
      <c r="G1338" s="209" t="s">
        <v>1033</v>
      </c>
      <c r="H1338" s="206"/>
      <c r="I1338" s="206"/>
      <c r="J1338" s="206"/>
      <c r="K1338" s="206"/>
      <c r="L1338" s="206"/>
      <c r="M1338" s="206"/>
      <c r="N1338" s="206"/>
      <c r="O1338" s="206"/>
      <c r="P1338" s="206"/>
      <c r="Q1338" s="206"/>
      <c r="R1338" s="206"/>
      <c r="S1338" s="206"/>
      <c r="T1338" s="206"/>
      <c r="U1338" s="206"/>
      <c r="V1338" s="206"/>
      <c r="W1338" s="206"/>
      <c r="X1338" s="206"/>
      <c r="Y1338" s="206"/>
      <c r="Z1338" s="206"/>
    </row>
    <row r="1339" customFormat="false" ht="15" hidden="false" customHeight="false" outlineLevel="0" collapsed="false">
      <c r="A1339" s="189" t="s">
        <v>1034</v>
      </c>
      <c r="B1339" s="190" t="s">
        <v>2229</v>
      </c>
      <c r="C1339" s="189" t="s">
        <v>2230</v>
      </c>
      <c r="D1339" s="190" t="s">
        <v>7</v>
      </c>
      <c r="E1339" s="191" t="n">
        <v>1</v>
      </c>
      <c r="F1339" s="279" t="n">
        <v>99.68</v>
      </c>
      <c r="G1339" s="279" t="n">
        <v>99.68</v>
      </c>
      <c r="H1339" s="206"/>
      <c r="I1339" s="206"/>
      <c r="J1339" s="206"/>
      <c r="K1339" s="206"/>
      <c r="L1339" s="206"/>
      <c r="M1339" s="206"/>
      <c r="N1339" s="206"/>
      <c r="O1339" s="206"/>
      <c r="P1339" s="206"/>
      <c r="Q1339" s="206"/>
      <c r="R1339" s="206"/>
      <c r="S1339" s="206"/>
      <c r="T1339" s="206"/>
      <c r="U1339" s="206"/>
      <c r="V1339" s="206"/>
      <c r="W1339" s="206"/>
      <c r="X1339" s="206"/>
      <c r="Y1339" s="206"/>
      <c r="Z1339" s="206"/>
    </row>
    <row r="1340" customFormat="false" ht="15" hidden="false" customHeight="false" outlineLevel="0" collapsed="false">
      <c r="A1340" s="198" t="s">
        <v>1040</v>
      </c>
      <c r="B1340" s="199" t="s">
        <v>1917</v>
      </c>
      <c r="C1340" s="198" t="s">
        <v>1918</v>
      </c>
      <c r="D1340" s="199" t="s">
        <v>25</v>
      </c>
      <c r="E1340" s="200" t="n">
        <v>0.1838</v>
      </c>
      <c r="F1340" s="280" t="n">
        <v>15.43</v>
      </c>
      <c r="G1340" s="280" t="n">
        <v>2.83</v>
      </c>
      <c r="H1340" s="206"/>
      <c r="I1340" s="206"/>
      <c r="J1340" s="206"/>
      <c r="K1340" s="206"/>
      <c r="L1340" s="206"/>
      <c r="M1340" s="206"/>
      <c r="N1340" s="206"/>
      <c r="O1340" s="206"/>
      <c r="P1340" s="206"/>
      <c r="Q1340" s="206"/>
      <c r="R1340" s="206"/>
      <c r="S1340" s="206"/>
      <c r="T1340" s="206"/>
      <c r="U1340" s="206"/>
      <c r="V1340" s="206"/>
      <c r="W1340" s="206"/>
      <c r="X1340" s="206"/>
      <c r="Y1340" s="206"/>
      <c r="Z1340" s="206"/>
    </row>
    <row r="1341" customFormat="false" ht="15" hidden="false" customHeight="false" outlineLevel="0" collapsed="false">
      <c r="A1341" s="198" t="s">
        <v>1040</v>
      </c>
      <c r="B1341" s="199" t="s">
        <v>1812</v>
      </c>
      <c r="C1341" s="198" t="s">
        <v>1813</v>
      </c>
      <c r="D1341" s="199" t="s">
        <v>25</v>
      </c>
      <c r="E1341" s="200" t="n">
        <v>0.1838</v>
      </c>
      <c r="F1341" s="280" t="n">
        <v>20</v>
      </c>
      <c r="G1341" s="280" t="n">
        <v>3.67</v>
      </c>
      <c r="H1341" s="206"/>
      <c r="I1341" s="206"/>
      <c r="J1341" s="206"/>
      <c r="K1341" s="206"/>
      <c r="L1341" s="206"/>
      <c r="M1341" s="206"/>
      <c r="N1341" s="206"/>
      <c r="O1341" s="206"/>
      <c r="P1341" s="206"/>
      <c r="Q1341" s="206"/>
      <c r="R1341" s="206"/>
      <c r="S1341" s="206"/>
      <c r="T1341" s="206"/>
      <c r="U1341" s="206"/>
      <c r="V1341" s="206"/>
      <c r="W1341" s="206"/>
      <c r="X1341" s="206"/>
      <c r="Y1341" s="206"/>
      <c r="Z1341" s="206"/>
    </row>
    <row r="1342" customFormat="false" ht="15" hidden="false" customHeight="false" outlineLevel="0" collapsed="false">
      <c r="A1342" s="202" t="s">
        <v>1043</v>
      </c>
      <c r="B1342" s="203" t="s">
        <v>2112</v>
      </c>
      <c r="C1342" s="202" t="s">
        <v>2113</v>
      </c>
      <c r="D1342" s="203" t="s">
        <v>7</v>
      </c>
      <c r="E1342" s="204" t="n">
        <v>0.1543</v>
      </c>
      <c r="F1342" s="208" t="n">
        <v>18.45</v>
      </c>
      <c r="G1342" s="208" t="n">
        <v>2.84</v>
      </c>
      <c r="H1342" s="206"/>
      <c r="I1342" s="206"/>
      <c r="J1342" s="206"/>
      <c r="K1342" s="206"/>
      <c r="L1342" s="206"/>
      <c r="M1342" s="206"/>
      <c r="N1342" s="206"/>
      <c r="O1342" s="206"/>
      <c r="P1342" s="206"/>
      <c r="Q1342" s="206"/>
      <c r="R1342" s="206"/>
      <c r="S1342" s="206"/>
      <c r="T1342" s="206"/>
      <c r="U1342" s="206"/>
      <c r="V1342" s="206"/>
      <c r="W1342" s="206"/>
      <c r="X1342" s="206"/>
      <c r="Y1342" s="206"/>
      <c r="Z1342" s="206"/>
    </row>
    <row r="1343" customFormat="false" ht="15" hidden="false" customHeight="false" outlineLevel="0" collapsed="false">
      <c r="A1343" s="202" t="s">
        <v>1043</v>
      </c>
      <c r="B1343" s="203" t="s">
        <v>2074</v>
      </c>
      <c r="C1343" s="202" t="s">
        <v>2075</v>
      </c>
      <c r="D1343" s="203" t="s">
        <v>7</v>
      </c>
      <c r="E1343" s="204" t="n">
        <v>0.0184</v>
      </c>
      <c r="F1343" s="208" t="n">
        <v>2.06</v>
      </c>
      <c r="G1343" s="208" t="n">
        <v>0.03</v>
      </c>
      <c r="H1343" s="206"/>
      <c r="I1343" s="206"/>
      <c r="J1343" s="206"/>
      <c r="K1343" s="206"/>
      <c r="L1343" s="206"/>
      <c r="M1343" s="206"/>
      <c r="N1343" s="206"/>
      <c r="O1343" s="206"/>
      <c r="P1343" s="206"/>
      <c r="Q1343" s="206"/>
      <c r="R1343" s="206"/>
      <c r="S1343" s="206"/>
      <c r="T1343" s="206"/>
      <c r="U1343" s="206"/>
      <c r="V1343" s="206"/>
      <c r="W1343" s="206"/>
      <c r="X1343" s="206"/>
      <c r="Y1343" s="206"/>
      <c r="Z1343" s="206"/>
    </row>
    <row r="1344" customFormat="false" ht="15" hidden="false" customHeight="false" outlineLevel="0" collapsed="false">
      <c r="A1344" s="202" t="s">
        <v>1043</v>
      </c>
      <c r="B1344" s="203" t="s">
        <v>2231</v>
      </c>
      <c r="C1344" s="202" t="s">
        <v>2232</v>
      </c>
      <c r="D1344" s="203" t="s">
        <v>7</v>
      </c>
      <c r="E1344" s="204" t="n">
        <v>1</v>
      </c>
      <c r="F1344" s="208" t="n">
        <v>87.69</v>
      </c>
      <c r="G1344" s="208" t="n">
        <v>87.69</v>
      </c>
      <c r="H1344" s="206"/>
      <c r="I1344" s="206"/>
      <c r="J1344" s="206"/>
      <c r="K1344" s="206"/>
      <c r="L1344" s="206"/>
      <c r="M1344" s="206"/>
      <c r="N1344" s="206"/>
      <c r="O1344" s="206"/>
      <c r="P1344" s="206"/>
      <c r="Q1344" s="206"/>
      <c r="R1344" s="206"/>
      <c r="S1344" s="206"/>
      <c r="T1344" s="206"/>
      <c r="U1344" s="206"/>
      <c r="V1344" s="206"/>
      <c r="W1344" s="206"/>
      <c r="X1344" s="206"/>
      <c r="Y1344" s="206"/>
      <c r="Z1344" s="206"/>
    </row>
    <row r="1345" customFormat="false" ht="15" hidden="false" customHeight="false" outlineLevel="0" collapsed="false">
      <c r="A1345" s="202" t="s">
        <v>1043</v>
      </c>
      <c r="B1345" s="203" t="s">
        <v>2076</v>
      </c>
      <c r="C1345" s="202" t="s">
        <v>2077</v>
      </c>
      <c r="D1345" s="203" t="s">
        <v>7</v>
      </c>
      <c r="E1345" s="204" t="n">
        <v>0.041</v>
      </c>
      <c r="F1345" s="208" t="n">
        <v>64.07</v>
      </c>
      <c r="G1345" s="208" t="n">
        <v>2.62</v>
      </c>
      <c r="H1345" s="206"/>
      <c r="I1345" s="206"/>
      <c r="J1345" s="206"/>
      <c r="K1345" s="206"/>
      <c r="L1345" s="206"/>
      <c r="M1345" s="206"/>
      <c r="N1345" s="206"/>
      <c r="O1345" s="206"/>
      <c r="P1345" s="206"/>
      <c r="Q1345" s="206"/>
      <c r="R1345" s="206"/>
      <c r="S1345" s="206"/>
      <c r="T1345" s="206"/>
      <c r="U1345" s="206"/>
      <c r="V1345" s="206"/>
      <c r="W1345" s="206"/>
      <c r="X1345" s="206"/>
      <c r="Y1345" s="206"/>
      <c r="Z1345" s="206"/>
    </row>
    <row r="1346" customFormat="false" ht="15" hidden="false" customHeight="false" outlineLevel="0" collapsed="false">
      <c r="A1346" s="193"/>
      <c r="B1346" s="194"/>
      <c r="C1346" s="193"/>
      <c r="D1346" s="193"/>
      <c r="E1346" s="195"/>
      <c r="F1346" s="193"/>
      <c r="G1346" s="193"/>
      <c r="H1346" s="206"/>
      <c r="I1346" s="206"/>
      <c r="J1346" s="206"/>
      <c r="K1346" s="206"/>
      <c r="L1346" s="206"/>
      <c r="M1346" s="206"/>
      <c r="N1346" s="206"/>
      <c r="O1346" s="206"/>
      <c r="P1346" s="206"/>
      <c r="Q1346" s="206"/>
      <c r="R1346" s="206"/>
      <c r="S1346" s="206"/>
      <c r="T1346" s="206"/>
      <c r="U1346" s="206"/>
      <c r="V1346" s="206"/>
      <c r="W1346" s="206"/>
      <c r="X1346" s="206"/>
      <c r="Y1346" s="206"/>
      <c r="Z1346" s="206"/>
    </row>
    <row r="1347" customFormat="false" ht="15" hidden="false" customHeight="false" outlineLevel="0" collapsed="false">
      <c r="A1347" s="183" t="s">
        <v>2233</v>
      </c>
      <c r="B1347" s="184" t="s">
        <v>1028</v>
      </c>
      <c r="C1347" s="183" t="s">
        <v>1029</v>
      </c>
      <c r="D1347" s="184" t="s">
        <v>1030</v>
      </c>
      <c r="E1347" s="185" t="s">
        <v>1031</v>
      </c>
      <c r="F1347" s="209" t="s">
        <v>1032</v>
      </c>
      <c r="G1347" s="209" t="s">
        <v>1033</v>
      </c>
      <c r="H1347" s="206"/>
      <c r="I1347" s="206"/>
      <c r="J1347" s="206"/>
      <c r="K1347" s="206"/>
      <c r="L1347" s="206"/>
      <c r="M1347" s="206"/>
      <c r="N1347" s="206"/>
      <c r="O1347" s="206"/>
      <c r="P1347" s="206"/>
      <c r="Q1347" s="206"/>
      <c r="R1347" s="206"/>
      <c r="S1347" s="206"/>
      <c r="T1347" s="206"/>
      <c r="U1347" s="206"/>
      <c r="V1347" s="206"/>
      <c r="W1347" s="206"/>
      <c r="X1347" s="206"/>
      <c r="Y1347" s="206"/>
      <c r="Z1347" s="206"/>
    </row>
    <row r="1348" customFormat="false" ht="15" hidden="false" customHeight="false" outlineLevel="0" collapsed="false">
      <c r="A1348" s="189" t="s">
        <v>1034</v>
      </c>
      <c r="B1348" s="190" t="s">
        <v>2234</v>
      </c>
      <c r="C1348" s="189" t="s">
        <v>490</v>
      </c>
      <c r="D1348" s="190" t="s">
        <v>7</v>
      </c>
      <c r="E1348" s="191" t="n">
        <v>1</v>
      </c>
      <c r="F1348" s="279" t="n">
        <v>98.7</v>
      </c>
      <c r="G1348" s="279" t="n">
        <v>98.7</v>
      </c>
      <c r="H1348" s="206"/>
      <c r="I1348" s="206"/>
      <c r="J1348" s="206"/>
      <c r="K1348" s="206"/>
      <c r="L1348" s="206"/>
      <c r="M1348" s="206"/>
      <c r="N1348" s="206"/>
      <c r="O1348" s="206"/>
      <c r="P1348" s="206"/>
      <c r="Q1348" s="206"/>
      <c r="R1348" s="206"/>
      <c r="S1348" s="206"/>
      <c r="T1348" s="206"/>
      <c r="U1348" s="206"/>
      <c r="V1348" s="206"/>
      <c r="W1348" s="206"/>
      <c r="X1348" s="206"/>
      <c r="Y1348" s="206"/>
      <c r="Z1348" s="206"/>
    </row>
    <row r="1349" customFormat="false" ht="15" hidden="false" customHeight="false" outlineLevel="0" collapsed="false">
      <c r="A1349" s="198" t="s">
        <v>1040</v>
      </c>
      <c r="B1349" s="199" t="s">
        <v>1917</v>
      </c>
      <c r="C1349" s="198" t="s">
        <v>1918</v>
      </c>
      <c r="D1349" s="199" t="s">
        <v>25</v>
      </c>
      <c r="E1349" s="200" t="n">
        <v>0.2212</v>
      </c>
      <c r="F1349" s="280" t="n">
        <v>15.43</v>
      </c>
      <c r="G1349" s="280" t="n">
        <v>3.41</v>
      </c>
      <c r="H1349" s="206"/>
      <c r="I1349" s="206"/>
      <c r="J1349" s="206"/>
      <c r="K1349" s="206"/>
      <c r="L1349" s="206"/>
      <c r="M1349" s="206"/>
      <c r="N1349" s="206"/>
      <c r="O1349" s="206"/>
      <c r="P1349" s="206"/>
      <c r="Q1349" s="206"/>
      <c r="R1349" s="206"/>
      <c r="S1349" s="206"/>
      <c r="T1349" s="206"/>
      <c r="U1349" s="206"/>
      <c r="V1349" s="206"/>
      <c r="W1349" s="206"/>
      <c r="X1349" s="206"/>
      <c r="Y1349" s="206"/>
      <c r="Z1349" s="206"/>
    </row>
    <row r="1350" customFormat="false" ht="15" hidden="false" customHeight="false" outlineLevel="0" collapsed="false">
      <c r="A1350" s="198" t="s">
        <v>1040</v>
      </c>
      <c r="B1350" s="199" t="s">
        <v>1812</v>
      </c>
      <c r="C1350" s="198" t="s">
        <v>1813</v>
      </c>
      <c r="D1350" s="199" t="s">
        <v>25</v>
      </c>
      <c r="E1350" s="200" t="n">
        <v>0.2212</v>
      </c>
      <c r="F1350" s="280" t="n">
        <v>20</v>
      </c>
      <c r="G1350" s="280" t="n">
        <v>4.42</v>
      </c>
      <c r="H1350" s="206"/>
      <c r="I1350" s="206"/>
      <c r="J1350" s="206"/>
      <c r="K1350" s="206"/>
      <c r="L1350" s="206"/>
      <c r="M1350" s="206"/>
      <c r="N1350" s="206"/>
      <c r="O1350" s="206"/>
      <c r="P1350" s="206"/>
      <c r="Q1350" s="206"/>
      <c r="R1350" s="206"/>
      <c r="S1350" s="206"/>
      <c r="T1350" s="206"/>
      <c r="U1350" s="206"/>
      <c r="V1350" s="206"/>
      <c r="W1350" s="206"/>
      <c r="X1350" s="206"/>
      <c r="Y1350" s="206"/>
      <c r="Z1350" s="206"/>
    </row>
    <row r="1351" customFormat="false" ht="15" hidden="false" customHeight="false" outlineLevel="0" collapsed="false">
      <c r="A1351" s="202" t="s">
        <v>1043</v>
      </c>
      <c r="B1351" s="203" t="s">
        <v>1955</v>
      </c>
      <c r="C1351" s="202" t="s">
        <v>1956</v>
      </c>
      <c r="D1351" s="203" t="s">
        <v>7</v>
      </c>
      <c r="E1351" s="204" t="n">
        <v>0.0106</v>
      </c>
      <c r="F1351" s="208" t="n">
        <v>15.3</v>
      </c>
      <c r="G1351" s="208" t="n">
        <v>0.16</v>
      </c>
      <c r="H1351" s="206"/>
      <c r="I1351" s="206"/>
      <c r="J1351" s="206"/>
      <c r="K1351" s="206"/>
      <c r="L1351" s="206"/>
      <c r="M1351" s="206"/>
      <c r="N1351" s="206"/>
      <c r="O1351" s="206"/>
      <c r="P1351" s="206"/>
      <c r="Q1351" s="206"/>
      <c r="R1351" s="206"/>
      <c r="S1351" s="206"/>
      <c r="T1351" s="206"/>
      <c r="U1351" s="206"/>
      <c r="V1351" s="206"/>
      <c r="W1351" s="206"/>
      <c r="X1351" s="206"/>
      <c r="Y1351" s="206"/>
      <c r="Z1351" s="206"/>
    </row>
    <row r="1352" customFormat="false" ht="15" hidden="false" customHeight="false" outlineLevel="0" collapsed="false">
      <c r="A1352" s="202" t="s">
        <v>1043</v>
      </c>
      <c r="B1352" s="203" t="s">
        <v>2235</v>
      </c>
      <c r="C1352" s="202" t="s">
        <v>2236</v>
      </c>
      <c r="D1352" s="203" t="s">
        <v>7</v>
      </c>
      <c r="E1352" s="204" t="n">
        <v>1</v>
      </c>
      <c r="F1352" s="208" t="n">
        <v>90.71</v>
      </c>
      <c r="G1352" s="208" t="n">
        <v>90.71</v>
      </c>
      <c r="H1352" s="206"/>
      <c r="I1352" s="206"/>
      <c r="J1352" s="206"/>
      <c r="K1352" s="206"/>
      <c r="L1352" s="206"/>
      <c r="M1352" s="206"/>
      <c r="N1352" s="206"/>
      <c r="O1352" s="206"/>
      <c r="P1352" s="206"/>
      <c r="Q1352" s="206"/>
      <c r="R1352" s="206"/>
      <c r="S1352" s="206"/>
      <c r="T1352" s="206"/>
      <c r="U1352" s="206"/>
      <c r="V1352" s="206"/>
      <c r="W1352" s="206"/>
      <c r="X1352" s="206"/>
      <c r="Y1352" s="206"/>
      <c r="Z1352" s="206"/>
    </row>
    <row r="1353" customFormat="false" ht="15" hidden="false" customHeight="false" outlineLevel="0" collapsed="false">
      <c r="A1353" s="193"/>
      <c r="B1353" s="194"/>
      <c r="C1353" s="193"/>
      <c r="D1353" s="193"/>
      <c r="E1353" s="195"/>
      <c r="F1353" s="193"/>
      <c r="G1353" s="193"/>
      <c r="H1353" s="206"/>
      <c r="I1353" s="206"/>
      <c r="J1353" s="206"/>
      <c r="K1353" s="206"/>
      <c r="L1353" s="206"/>
      <c r="M1353" s="206"/>
      <c r="N1353" s="206"/>
      <c r="O1353" s="206"/>
      <c r="P1353" s="206"/>
      <c r="Q1353" s="206"/>
      <c r="R1353" s="206"/>
      <c r="S1353" s="206"/>
      <c r="T1353" s="206"/>
      <c r="U1353" s="206"/>
      <c r="V1353" s="206"/>
      <c r="W1353" s="206"/>
      <c r="X1353" s="206"/>
      <c r="Y1353" s="206"/>
      <c r="Z1353" s="206"/>
    </row>
    <row r="1354" customFormat="false" ht="15" hidden="false" customHeight="false" outlineLevel="0" collapsed="false">
      <c r="A1354" s="183" t="s">
        <v>2237</v>
      </c>
      <c r="B1354" s="184" t="s">
        <v>1028</v>
      </c>
      <c r="C1354" s="183" t="s">
        <v>1029</v>
      </c>
      <c r="D1354" s="184" t="s">
        <v>1030</v>
      </c>
      <c r="E1354" s="185" t="s">
        <v>1031</v>
      </c>
      <c r="F1354" s="209" t="s">
        <v>1032</v>
      </c>
      <c r="G1354" s="209" t="s">
        <v>1033</v>
      </c>
      <c r="H1354" s="206"/>
      <c r="I1354" s="206"/>
      <c r="J1354" s="206"/>
      <c r="K1354" s="206"/>
      <c r="L1354" s="206"/>
      <c r="M1354" s="206"/>
      <c r="N1354" s="206"/>
      <c r="O1354" s="206"/>
      <c r="P1354" s="206"/>
      <c r="Q1354" s="206"/>
      <c r="R1354" s="206"/>
      <c r="S1354" s="206"/>
      <c r="T1354" s="206"/>
      <c r="U1354" s="206"/>
      <c r="V1354" s="206"/>
      <c r="W1354" s="206"/>
      <c r="X1354" s="206"/>
      <c r="Y1354" s="206"/>
      <c r="Z1354" s="206"/>
    </row>
    <row r="1355" customFormat="false" ht="15" hidden="false" customHeight="false" outlineLevel="0" collapsed="false">
      <c r="A1355" s="189" t="s">
        <v>1034</v>
      </c>
      <c r="B1355" s="190" t="s">
        <v>2238</v>
      </c>
      <c r="C1355" s="189" t="s">
        <v>492</v>
      </c>
      <c r="D1355" s="190" t="s">
        <v>7</v>
      </c>
      <c r="E1355" s="191" t="n">
        <v>1</v>
      </c>
      <c r="F1355" s="279" t="n">
        <v>8</v>
      </c>
      <c r="G1355" s="279" t="n">
        <v>8</v>
      </c>
      <c r="H1355" s="206"/>
      <c r="I1355" s="206"/>
      <c r="J1355" s="206"/>
      <c r="K1355" s="206"/>
      <c r="L1355" s="206"/>
      <c r="M1355" s="206"/>
      <c r="N1355" s="206"/>
      <c r="O1355" s="206"/>
      <c r="P1355" s="206"/>
      <c r="Q1355" s="206"/>
      <c r="R1355" s="206"/>
      <c r="S1355" s="206"/>
      <c r="T1355" s="206"/>
      <c r="U1355" s="206"/>
      <c r="V1355" s="206"/>
      <c r="W1355" s="206"/>
      <c r="X1355" s="206"/>
      <c r="Y1355" s="206"/>
      <c r="Z1355" s="206"/>
    </row>
    <row r="1356" customFormat="false" ht="15" hidden="false" customHeight="false" outlineLevel="0" collapsed="false">
      <c r="A1356" s="198" t="s">
        <v>1040</v>
      </c>
      <c r="B1356" s="199" t="s">
        <v>1917</v>
      </c>
      <c r="C1356" s="198" t="s">
        <v>1918</v>
      </c>
      <c r="D1356" s="199" t="s">
        <v>25</v>
      </c>
      <c r="E1356" s="200" t="n">
        <v>0.06</v>
      </c>
      <c r="F1356" s="280" t="n">
        <v>15.43</v>
      </c>
      <c r="G1356" s="280" t="n">
        <v>0.92</v>
      </c>
      <c r="H1356" s="206"/>
      <c r="I1356" s="206"/>
      <c r="J1356" s="206"/>
      <c r="K1356" s="206"/>
      <c r="L1356" s="206"/>
      <c r="M1356" s="206"/>
      <c r="N1356" s="206"/>
      <c r="O1356" s="206"/>
      <c r="P1356" s="206"/>
      <c r="Q1356" s="206"/>
      <c r="R1356" s="206"/>
      <c r="S1356" s="206"/>
      <c r="T1356" s="206"/>
      <c r="U1356" s="206"/>
      <c r="V1356" s="206"/>
      <c r="W1356" s="206"/>
      <c r="X1356" s="206"/>
      <c r="Y1356" s="206"/>
      <c r="Z1356" s="206"/>
    </row>
    <row r="1357" customFormat="false" ht="15" hidden="false" customHeight="false" outlineLevel="0" collapsed="false">
      <c r="A1357" s="198" t="s">
        <v>1040</v>
      </c>
      <c r="B1357" s="199" t="s">
        <v>1812</v>
      </c>
      <c r="C1357" s="198" t="s">
        <v>1813</v>
      </c>
      <c r="D1357" s="199" t="s">
        <v>25</v>
      </c>
      <c r="E1357" s="200" t="n">
        <v>0.06</v>
      </c>
      <c r="F1357" s="280" t="n">
        <v>20</v>
      </c>
      <c r="G1357" s="280" t="n">
        <v>1.2</v>
      </c>
      <c r="H1357" s="206"/>
      <c r="I1357" s="206"/>
      <c r="J1357" s="206"/>
      <c r="K1357" s="206"/>
      <c r="L1357" s="206"/>
      <c r="M1357" s="206"/>
      <c r="N1357" s="206"/>
      <c r="O1357" s="206"/>
      <c r="P1357" s="206"/>
      <c r="Q1357" s="206"/>
      <c r="R1357" s="206"/>
      <c r="S1357" s="206"/>
      <c r="T1357" s="206"/>
      <c r="U1357" s="206"/>
      <c r="V1357" s="206"/>
      <c r="W1357" s="206"/>
      <c r="X1357" s="206"/>
      <c r="Y1357" s="206"/>
      <c r="Z1357" s="206"/>
    </row>
    <row r="1358" customFormat="false" ht="15" hidden="false" customHeight="false" outlineLevel="0" collapsed="false">
      <c r="A1358" s="202" t="s">
        <v>1043</v>
      </c>
      <c r="B1358" s="203" t="s">
        <v>2070</v>
      </c>
      <c r="C1358" s="202" t="s">
        <v>2071</v>
      </c>
      <c r="D1358" s="203" t="s">
        <v>7</v>
      </c>
      <c r="E1358" s="204" t="n">
        <v>0.007</v>
      </c>
      <c r="F1358" s="208" t="n">
        <v>56.55</v>
      </c>
      <c r="G1358" s="208" t="n">
        <v>0.39</v>
      </c>
      <c r="H1358" s="206"/>
      <c r="I1358" s="206"/>
      <c r="J1358" s="206"/>
      <c r="K1358" s="206"/>
      <c r="L1358" s="206"/>
      <c r="M1358" s="206"/>
      <c r="N1358" s="206"/>
      <c r="O1358" s="206"/>
      <c r="P1358" s="206"/>
      <c r="Q1358" s="206"/>
      <c r="R1358" s="206"/>
      <c r="S1358" s="206"/>
      <c r="T1358" s="206"/>
      <c r="U1358" s="206"/>
      <c r="V1358" s="206"/>
      <c r="W1358" s="206"/>
      <c r="X1358" s="206"/>
      <c r="Y1358" s="206"/>
      <c r="Z1358" s="206"/>
    </row>
    <row r="1359" customFormat="false" ht="15" hidden="false" customHeight="false" outlineLevel="0" collapsed="false">
      <c r="A1359" s="202" t="s">
        <v>1043</v>
      </c>
      <c r="B1359" s="203" t="s">
        <v>2074</v>
      </c>
      <c r="C1359" s="202" t="s">
        <v>2075</v>
      </c>
      <c r="D1359" s="203" t="s">
        <v>7</v>
      </c>
      <c r="E1359" s="204" t="n">
        <v>0.03</v>
      </c>
      <c r="F1359" s="208" t="n">
        <v>2.06</v>
      </c>
      <c r="G1359" s="208" t="n">
        <v>0.06</v>
      </c>
      <c r="H1359" s="206"/>
      <c r="I1359" s="206"/>
      <c r="J1359" s="206"/>
      <c r="K1359" s="206"/>
      <c r="L1359" s="206"/>
      <c r="M1359" s="206"/>
      <c r="N1359" s="206"/>
      <c r="O1359" s="206"/>
      <c r="P1359" s="206"/>
      <c r="Q1359" s="206"/>
      <c r="R1359" s="206"/>
      <c r="S1359" s="206"/>
      <c r="T1359" s="206"/>
      <c r="U1359" s="206"/>
      <c r="V1359" s="206"/>
      <c r="W1359" s="206"/>
      <c r="X1359" s="206"/>
      <c r="Y1359" s="206"/>
      <c r="Z1359" s="206"/>
    </row>
    <row r="1360" customFormat="false" ht="15" hidden="false" customHeight="false" outlineLevel="0" collapsed="false">
      <c r="A1360" s="202" t="s">
        <v>1043</v>
      </c>
      <c r="B1360" s="203" t="s">
        <v>2239</v>
      </c>
      <c r="C1360" s="202" t="s">
        <v>2240</v>
      </c>
      <c r="D1360" s="203" t="s">
        <v>7</v>
      </c>
      <c r="E1360" s="204" t="n">
        <v>1</v>
      </c>
      <c r="F1360" s="208" t="n">
        <v>4.92</v>
      </c>
      <c r="G1360" s="208" t="n">
        <v>4.92</v>
      </c>
      <c r="H1360" s="206"/>
      <c r="I1360" s="206"/>
      <c r="J1360" s="206"/>
      <c r="K1360" s="206"/>
      <c r="L1360" s="206"/>
      <c r="M1360" s="206"/>
      <c r="N1360" s="206"/>
      <c r="O1360" s="206"/>
      <c r="P1360" s="206"/>
      <c r="Q1360" s="206"/>
      <c r="R1360" s="206"/>
      <c r="S1360" s="206"/>
      <c r="T1360" s="206"/>
      <c r="U1360" s="206"/>
      <c r="V1360" s="206"/>
      <c r="W1360" s="206"/>
      <c r="X1360" s="206"/>
      <c r="Y1360" s="206"/>
      <c r="Z1360" s="206"/>
    </row>
    <row r="1361" customFormat="false" ht="15" hidden="false" customHeight="false" outlineLevel="0" collapsed="false">
      <c r="A1361" s="202" t="s">
        <v>1043</v>
      </c>
      <c r="B1361" s="203" t="s">
        <v>2076</v>
      </c>
      <c r="C1361" s="202" t="s">
        <v>2077</v>
      </c>
      <c r="D1361" s="203" t="s">
        <v>7</v>
      </c>
      <c r="E1361" s="204" t="n">
        <v>0.008</v>
      </c>
      <c r="F1361" s="208" t="n">
        <v>64.07</v>
      </c>
      <c r="G1361" s="208" t="n">
        <v>0.51</v>
      </c>
      <c r="H1361" s="206"/>
      <c r="I1361" s="206"/>
      <c r="J1361" s="206"/>
      <c r="K1361" s="206"/>
      <c r="L1361" s="206"/>
      <c r="M1361" s="206"/>
      <c r="N1361" s="206"/>
      <c r="O1361" s="206"/>
      <c r="P1361" s="206"/>
      <c r="Q1361" s="206"/>
      <c r="R1361" s="206"/>
      <c r="S1361" s="206"/>
      <c r="T1361" s="206"/>
      <c r="U1361" s="206"/>
      <c r="V1361" s="206"/>
      <c r="W1361" s="206"/>
      <c r="X1361" s="206"/>
      <c r="Y1361" s="206"/>
      <c r="Z1361" s="206"/>
    </row>
    <row r="1362" customFormat="false" ht="15" hidden="false" customHeight="false" outlineLevel="0" collapsed="false">
      <c r="A1362" s="193"/>
      <c r="B1362" s="194"/>
      <c r="C1362" s="193"/>
      <c r="D1362" s="193"/>
      <c r="E1362" s="195"/>
      <c r="F1362" s="193"/>
      <c r="G1362" s="193"/>
      <c r="H1362" s="206"/>
      <c r="I1362" s="206"/>
      <c r="J1362" s="206"/>
      <c r="K1362" s="206"/>
      <c r="L1362" s="206"/>
      <c r="M1362" s="206"/>
      <c r="N1362" s="206"/>
      <c r="O1362" s="206"/>
      <c r="P1362" s="206"/>
      <c r="Q1362" s="206"/>
      <c r="R1362" s="206"/>
      <c r="S1362" s="206"/>
      <c r="T1362" s="206"/>
      <c r="U1362" s="206"/>
      <c r="V1362" s="206"/>
      <c r="W1362" s="206"/>
      <c r="X1362" s="206"/>
      <c r="Y1362" s="206"/>
      <c r="Z1362" s="206"/>
    </row>
    <row r="1363" customFormat="false" ht="15" hidden="false" customHeight="false" outlineLevel="0" collapsed="false">
      <c r="A1363" s="183" t="s">
        <v>2241</v>
      </c>
      <c r="B1363" s="184" t="s">
        <v>1028</v>
      </c>
      <c r="C1363" s="183" t="s">
        <v>1029</v>
      </c>
      <c r="D1363" s="184" t="s">
        <v>1030</v>
      </c>
      <c r="E1363" s="185" t="s">
        <v>1031</v>
      </c>
      <c r="F1363" s="209" t="s">
        <v>1032</v>
      </c>
      <c r="G1363" s="209" t="s">
        <v>1033</v>
      </c>
      <c r="H1363" s="206"/>
      <c r="I1363" s="206"/>
      <c r="J1363" s="206"/>
      <c r="K1363" s="206"/>
      <c r="L1363" s="206"/>
      <c r="M1363" s="206"/>
      <c r="N1363" s="206"/>
      <c r="O1363" s="206"/>
      <c r="P1363" s="206"/>
      <c r="Q1363" s="206"/>
      <c r="R1363" s="206"/>
      <c r="S1363" s="206"/>
      <c r="T1363" s="206"/>
      <c r="U1363" s="206"/>
      <c r="V1363" s="206"/>
      <c r="W1363" s="206"/>
      <c r="X1363" s="206"/>
      <c r="Y1363" s="206"/>
      <c r="Z1363" s="206"/>
    </row>
    <row r="1364" customFormat="false" ht="15" hidden="false" customHeight="false" outlineLevel="0" collapsed="false">
      <c r="A1364" s="189" t="s">
        <v>1034</v>
      </c>
      <c r="B1364" s="190" t="s">
        <v>2242</v>
      </c>
      <c r="C1364" s="189" t="s">
        <v>494</v>
      </c>
      <c r="D1364" s="190" t="s">
        <v>7</v>
      </c>
      <c r="E1364" s="191" t="n">
        <v>1</v>
      </c>
      <c r="F1364" s="279" t="n">
        <v>9.76</v>
      </c>
      <c r="G1364" s="279" t="n">
        <v>9.76</v>
      </c>
      <c r="H1364" s="206"/>
      <c r="I1364" s="206"/>
      <c r="J1364" s="206"/>
      <c r="K1364" s="206"/>
      <c r="L1364" s="206"/>
      <c r="M1364" s="206"/>
      <c r="N1364" s="206"/>
      <c r="O1364" s="206"/>
      <c r="P1364" s="206"/>
      <c r="Q1364" s="206"/>
      <c r="R1364" s="206"/>
      <c r="S1364" s="206"/>
      <c r="T1364" s="206"/>
      <c r="U1364" s="206"/>
      <c r="V1364" s="206"/>
      <c r="W1364" s="206"/>
      <c r="X1364" s="206"/>
      <c r="Y1364" s="206"/>
      <c r="Z1364" s="206"/>
    </row>
    <row r="1365" customFormat="false" ht="15" hidden="false" customHeight="false" outlineLevel="0" collapsed="false">
      <c r="A1365" s="198" t="s">
        <v>1040</v>
      </c>
      <c r="B1365" s="199" t="s">
        <v>1917</v>
      </c>
      <c r="C1365" s="198" t="s">
        <v>1918</v>
      </c>
      <c r="D1365" s="199" t="s">
        <v>25</v>
      </c>
      <c r="E1365" s="200" t="n">
        <v>0.071</v>
      </c>
      <c r="F1365" s="280" t="n">
        <v>15.43</v>
      </c>
      <c r="G1365" s="280" t="n">
        <v>1.09</v>
      </c>
      <c r="H1365" s="206"/>
      <c r="I1365" s="206"/>
      <c r="J1365" s="206"/>
      <c r="K1365" s="206"/>
      <c r="L1365" s="206"/>
      <c r="M1365" s="206"/>
      <c r="N1365" s="206"/>
      <c r="O1365" s="206"/>
      <c r="P1365" s="206"/>
      <c r="Q1365" s="206"/>
      <c r="R1365" s="206"/>
      <c r="S1365" s="206"/>
      <c r="T1365" s="206"/>
      <c r="U1365" s="206"/>
      <c r="V1365" s="206"/>
      <c r="W1365" s="206"/>
      <c r="X1365" s="206"/>
      <c r="Y1365" s="206"/>
      <c r="Z1365" s="206"/>
    </row>
    <row r="1366" customFormat="false" ht="15" hidden="false" customHeight="false" outlineLevel="0" collapsed="false">
      <c r="A1366" s="198" t="s">
        <v>1040</v>
      </c>
      <c r="B1366" s="199" t="s">
        <v>1812</v>
      </c>
      <c r="C1366" s="198" t="s">
        <v>1813</v>
      </c>
      <c r="D1366" s="199" t="s">
        <v>25</v>
      </c>
      <c r="E1366" s="200" t="n">
        <v>0.071</v>
      </c>
      <c r="F1366" s="280" t="n">
        <v>20</v>
      </c>
      <c r="G1366" s="280" t="n">
        <v>1.42</v>
      </c>
      <c r="H1366" s="206"/>
      <c r="I1366" s="206"/>
      <c r="J1366" s="206"/>
      <c r="K1366" s="206"/>
      <c r="L1366" s="206"/>
      <c r="M1366" s="206"/>
      <c r="N1366" s="206"/>
      <c r="O1366" s="206"/>
      <c r="P1366" s="206"/>
      <c r="Q1366" s="206"/>
      <c r="R1366" s="206"/>
      <c r="S1366" s="206"/>
      <c r="T1366" s="206"/>
      <c r="U1366" s="206"/>
      <c r="V1366" s="206"/>
      <c r="W1366" s="206"/>
      <c r="X1366" s="206"/>
      <c r="Y1366" s="206"/>
      <c r="Z1366" s="206"/>
    </row>
    <row r="1367" customFormat="false" ht="15" hidden="false" customHeight="false" outlineLevel="0" collapsed="false">
      <c r="A1367" s="202" t="s">
        <v>1043</v>
      </c>
      <c r="B1367" s="203" t="s">
        <v>2070</v>
      </c>
      <c r="C1367" s="202" t="s">
        <v>2071</v>
      </c>
      <c r="D1367" s="203" t="s">
        <v>7</v>
      </c>
      <c r="E1367" s="204" t="n">
        <v>0.009</v>
      </c>
      <c r="F1367" s="208" t="n">
        <v>56.55</v>
      </c>
      <c r="G1367" s="208" t="n">
        <v>0.5</v>
      </c>
      <c r="H1367" s="206"/>
      <c r="I1367" s="206"/>
      <c r="J1367" s="206"/>
      <c r="K1367" s="206"/>
      <c r="L1367" s="206"/>
      <c r="M1367" s="206"/>
      <c r="N1367" s="206"/>
      <c r="O1367" s="206"/>
      <c r="P1367" s="206"/>
      <c r="Q1367" s="206"/>
      <c r="R1367" s="206"/>
      <c r="S1367" s="206"/>
      <c r="T1367" s="206"/>
      <c r="U1367" s="206"/>
      <c r="V1367" s="206"/>
      <c r="W1367" s="206"/>
      <c r="X1367" s="206"/>
      <c r="Y1367" s="206"/>
      <c r="Z1367" s="206"/>
    </row>
    <row r="1368" customFormat="false" ht="15" hidden="false" customHeight="false" outlineLevel="0" collapsed="false">
      <c r="A1368" s="202" t="s">
        <v>1043</v>
      </c>
      <c r="B1368" s="203" t="s">
        <v>2074</v>
      </c>
      <c r="C1368" s="202" t="s">
        <v>2075</v>
      </c>
      <c r="D1368" s="203" t="s">
        <v>7</v>
      </c>
      <c r="E1368" s="204" t="n">
        <v>0.036</v>
      </c>
      <c r="F1368" s="208" t="n">
        <v>2.06</v>
      </c>
      <c r="G1368" s="208" t="n">
        <v>0.07</v>
      </c>
      <c r="H1368" s="206"/>
      <c r="I1368" s="206"/>
      <c r="J1368" s="206"/>
      <c r="K1368" s="206"/>
      <c r="L1368" s="206"/>
      <c r="M1368" s="206"/>
      <c r="N1368" s="206"/>
      <c r="O1368" s="206"/>
      <c r="P1368" s="206"/>
      <c r="Q1368" s="206"/>
      <c r="R1368" s="206"/>
      <c r="S1368" s="206"/>
      <c r="T1368" s="206"/>
      <c r="U1368" s="206"/>
      <c r="V1368" s="206"/>
      <c r="W1368" s="206"/>
      <c r="X1368" s="206"/>
      <c r="Y1368" s="206"/>
      <c r="Z1368" s="206"/>
    </row>
    <row r="1369" customFormat="false" ht="15" hidden="false" customHeight="false" outlineLevel="0" collapsed="false">
      <c r="A1369" s="202" t="s">
        <v>1043</v>
      </c>
      <c r="B1369" s="203" t="s">
        <v>2243</v>
      </c>
      <c r="C1369" s="202" t="s">
        <v>2244</v>
      </c>
      <c r="D1369" s="203" t="s">
        <v>7</v>
      </c>
      <c r="E1369" s="204" t="n">
        <v>1</v>
      </c>
      <c r="F1369" s="208" t="n">
        <v>5.98</v>
      </c>
      <c r="G1369" s="208" t="n">
        <v>5.98</v>
      </c>
      <c r="H1369" s="206"/>
      <c r="I1369" s="206"/>
      <c r="J1369" s="206"/>
      <c r="K1369" s="206"/>
      <c r="L1369" s="206"/>
      <c r="M1369" s="206"/>
      <c r="N1369" s="206"/>
      <c r="O1369" s="206"/>
      <c r="P1369" s="206"/>
      <c r="Q1369" s="206"/>
      <c r="R1369" s="206"/>
      <c r="S1369" s="206"/>
      <c r="T1369" s="206"/>
      <c r="U1369" s="206"/>
      <c r="V1369" s="206"/>
      <c r="W1369" s="206"/>
      <c r="X1369" s="206"/>
      <c r="Y1369" s="206"/>
      <c r="Z1369" s="206"/>
    </row>
    <row r="1370" customFormat="false" ht="15" hidden="false" customHeight="false" outlineLevel="0" collapsed="false">
      <c r="A1370" s="202" t="s">
        <v>1043</v>
      </c>
      <c r="B1370" s="203" t="s">
        <v>2076</v>
      </c>
      <c r="C1370" s="202" t="s">
        <v>2077</v>
      </c>
      <c r="D1370" s="203" t="s">
        <v>7</v>
      </c>
      <c r="E1370" s="204" t="n">
        <v>0.011</v>
      </c>
      <c r="F1370" s="208" t="n">
        <v>64.07</v>
      </c>
      <c r="G1370" s="208" t="n">
        <v>0.7</v>
      </c>
      <c r="H1370" s="206"/>
      <c r="I1370" s="206"/>
      <c r="J1370" s="206"/>
      <c r="K1370" s="206"/>
      <c r="L1370" s="206"/>
      <c r="M1370" s="206"/>
      <c r="N1370" s="206"/>
      <c r="O1370" s="206"/>
      <c r="P1370" s="206"/>
      <c r="Q1370" s="206"/>
      <c r="R1370" s="206"/>
      <c r="S1370" s="206"/>
      <c r="T1370" s="206"/>
      <c r="U1370" s="206"/>
      <c r="V1370" s="206"/>
      <c r="W1370" s="206"/>
      <c r="X1370" s="206"/>
      <c r="Y1370" s="206"/>
      <c r="Z1370" s="206"/>
    </row>
    <row r="1371" customFormat="false" ht="15" hidden="false" customHeight="false" outlineLevel="0" collapsed="false">
      <c r="A1371" s="193"/>
      <c r="B1371" s="194"/>
      <c r="C1371" s="193"/>
      <c r="D1371" s="193"/>
      <c r="E1371" s="195"/>
      <c r="F1371" s="193"/>
      <c r="G1371" s="193"/>
      <c r="H1371" s="206"/>
      <c r="I1371" s="206"/>
      <c r="J1371" s="206"/>
      <c r="K1371" s="206"/>
      <c r="L1371" s="206"/>
      <c r="M1371" s="206"/>
      <c r="N1371" s="206"/>
      <c r="O1371" s="206"/>
      <c r="P1371" s="206"/>
      <c r="Q1371" s="206"/>
      <c r="R1371" s="206"/>
      <c r="S1371" s="206"/>
      <c r="T1371" s="206"/>
      <c r="U1371" s="206"/>
      <c r="V1371" s="206"/>
      <c r="W1371" s="206"/>
      <c r="X1371" s="206"/>
      <c r="Y1371" s="206"/>
      <c r="Z1371" s="206"/>
    </row>
    <row r="1372" customFormat="false" ht="15" hidden="false" customHeight="false" outlineLevel="0" collapsed="false">
      <c r="A1372" s="183" t="s">
        <v>2245</v>
      </c>
      <c r="B1372" s="184" t="s">
        <v>1028</v>
      </c>
      <c r="C1372" s="183" t="s">
        <v>1029</v>
      </c>
      <c r="D1372" s="184" t="s">
        <v>1030</v>
      </c>
      <c r="E1372" s="185" t="s">
        <v>1031</v>
      </c>
      <c r="F1372" s="209" t="s">
        <v>1032</v>
      </c>
      <c r="G1372" s="209" t="s">
        <v>1033</v>
      </c>
      <c r="H1372" s="206"/>
      <c r="I1372" s="206"/>
      <c r="J1372" s="206"/>
      <c r="K1372" s="206"/>
      <c r="L1372" s="206"/>
      <c r="M1372" s="206"/>
      <c r="N1372" s="206"/>
      <c r="O1372" s="206"/>
      <c r="P1372" s="206"/>
      <c r="Q1372" s="206"/>
      <c r="R1372" s="206"/>
      <c r="S1372" s="206"/>
      <c r="T1372" s="206"/>
      <c r="U1372" s="206"/>
      <c r="V1372" s="206"/>
      <c r="W1372" s="206"/>
      <c r="X1372" s="206"/>
      <c r="Y1372" s="206"/>
      <c r="Z1372" s="206"/>
    </row>
    <row r="1373" customFormat="false" ht="15" hidden="false" customHeight="false" outlineLevel="0" collapsed="false">
      <c r="A1373" s="189" t="s">
        <v>1034</v>
      </c>
      <c r="B1373" s="190" t="s">
        <v>2246</v>
      </c>
      <c r="C1373" s="189" t="s">
        <v>496</v>
      </c>
      <c r="D1373" s="190" t="s">
        <v>7</v>
      </c>
      <c r="E1373" s="191" t="n">
        <v>1</v>
      </c>
      <c r="F1373" s="279" t="n">
        <v>21.74</v>
      </c>
      <c r="G1373" s="279" t="n">
        <v>21.74</v>
      </c>
      <c r="H1373" s="206"/>
      <c r="I1373" s="206"/>
      <c r="J1373" s="206"/>
      <c r="K1373" s="206"/>
      <c r="L1373" s="206"/>
      <c r="M1373" s="206"/>
      <c r="N1373" s="206"/>
      <c r="O1373" s="206"/>
      <c r="P1373" s="206"/>
      <c r="Q1373" s="206"/>
      <c r="R1373" s="206"/>
      <c r="S1373" s="206"/>
      <c r="T1373" s="206"/>
      <c r="U1373" s="206"/>
      <c r="V1373" s="206"/>
      <c r="W1373" s="206"/>
      <c r="X1373" s="206"/>
      <c r="Y1373" s="206"/>
      <c r="Z1373" s="206"/>
    </row>
    <row r="1374" customFormat="false" ht="15" hidden="false" customHeight="false" outlineLevel="0" collapsed="false">
      <c r="A1374" s="198" t="s">
        <v>1040</v>
      </c>
      <c r="B1374" s="199" t="s">
        <v>1917</v>
      </c>
      <c r="C1374" s="198" t="s">
        <v>1918</v>
      </c>
      <c r="D1374" s="199" t="s">
        <v>25</v>
      </c>
      <c r="E1374" s="200" t="n">
        <v>0.085</v>
      </c>
      <c r="F1374" s="280" t="n">
        <v>15.43</v>
      </c>
      <c r="G1374" s="280" t="n">
        <v>1.31</v>
      </c>
      <c r="H1374" s="206"/>
      <c r="I1374" s="206"/>
      <c r="J1374" s="206"/>
      <c r="K1374" s="206"/>
      <c r="L1374" s="206"/>
      <c r="M1374" s="206"/>
      <c r="N1374" s="206"/>
      <c r="O1374" s="206"/>
      <c r="P1374" s="206"/>
      <c r="Q1374" s="206"/>
      <c r="R1374" s="206"/>
      <c r="S1374" s="206"/>
      <c r="T1374" s="206"/>
      <c r="U1374" s="206"/>
      <c r="V1374" s="206"/>
      <c r="W1374" s="206"/>
      <c r="X1374" s="206"/>
      <c r="Y1374" s="206"/>
      <c r="Z1374" s="206"/>
    </row>
    <row r="1375" customFormat="false" ht="15" hidden="false" customHeight="false" outlineLevel="0" collapsed="false">
      <c r="A1375" s="198" t="s">
        <v>1040</v>
      </c>
      <c r="B1375" s="199" t="s">
        <v>1812</v>
      </c>
      <c r="C1375" s="198" t="s">
        <v>1813</v>
      </c>
      <c r="D1375" s="199" t="s">
        <v>25</v>
      </c>
      <c r="E1375" s="200" t="n">
        <v>0.085</v>
      </c>
      <c r="F1375" s="280" t="n">
        <v>20</v>
      </c>
      <c r="G1375" s="280" t="n">
        <v>1.7</v>
      </c>
      <c r="H1375" s="206"/>
      <c r="I1375" s="206"/>
      <c r="J1375" s="206"/>
      <c r="K1375" s="206"/>
      <c r="L1375" s="206"/>
      <c r="M1375" s="206"/>
      <c r="N1375" s="206"/>
      <c r="O1375" s="206"/>
      <c r="P1375" s="206"/>
      <c r="Q1375" s="206"/>
      <c r="R1375" s="206"/>
      <c r="S1375" s="206"/>
      <c r="T1375" s="206"/>
      <c r="U1375" s="206"/>
      <c r="V1375" s="206"/>
      <c r="W1375" s="206"/>
      <c r="X1375" s="206"/>
      <c r="Y1375" s="206"/>
      <c r="Z1375" s="206"/>
    </row>
    <row r="1376" customFormat="false" ht="15" hidden="false" customHeight="false" outlineLevel="0" collapsed="false">
      <c r="A1376" s="202" t="s">
        <v>1043</v>
      </c>
      <c r="B1376" s="203" t="s">
        <v>2070</v>
      </c>
      <c r="C1376" s="202" t="s">
        <v>2071</v>
      </c>
      <c r="D1376" s="203" t="s">
        <v>7</v>
      </c>
      <c r="E1376" s="204" t="n">
        <v>0.024</v>
      </c>
      <c r="F1376" s="208" t="n">
        <v>56.55</v>
      </c>
      <c r="G1376" s="208" t="n">
        <v>1.35</v>
      </c>
      <c r="H1376" s="206"/>
      <c r="I1376" s="206"/>
      <c r="J1376" s="206"/>
      <c r="K1376" s="206"/>
      <c r="L1376" s="206"/>
      <c r="M1376" s="206"/>
      <c r="N1376" s="206"/>
      <c r="O1376" s="206"/>
      <c r="P1376" s="206"/>
      <c r="Q1376" s="206"/>
      <c r="R1376" s="206"/>
      <c r="S1376" s="206"/>
      <c r="T1376" s="206"/>
      <c r="U1376" s="206"/>
      <c r="V1376" s="206"/>
      <c r="W1376" s="206"/>
      <c r="X1376" s="206"/>
      <c r="Y1376" s="206"/>
      <c r="Z1376" s="206"/>
    </row>
    <row r="1377" customFormat="false" ht="15" hidden="false" customHeight="false" outlineLevel="0" collapsed="false">
      <c r="A1377" s="202" t="s">
        <v>1043</v>
      </c>
      <c r="B1377" s="203" t="s">
        <v>2074</v>
      </c>
      <c r="C1377" s="202" t="s">
        <v>2075</v>
      </c>
      <c r="D1377" s="203" t="s">
        <v>7</v>
      </c>
      <c r="E1377" s="204" t="n">
        <v>0.028</v>
      </c>
      <c r="F1377" s="208" t="n">
        <v>2.06</v>
      </c>
      <c r="G1377" s="208" t="n">
        <v>0.05</v>
      </c>
      <c r="H1377" s="206"/>
      <c r="I1377" s="206"/>
      <c r="J1377" s="206"/>
      <c r="K1377" s="206"/>
      <c r="L1377" s="206"/>
      <c r="M1377" s="206"/>
      <c r="N1377" s="206"/>
      <c r="O1377" s="206"/>
      <c r="P1377" s="206"/>
      <c r="Q1377" s="206"/>
      <c r="R1377" s="206"/>
      <c r="S1377" s="206"/>
      <c r="T1377" s="206"/>
      <c r="U1377" s="206"/>
      <c r="V1377" s="206"/>
      <c r="W1377" s="206"/>
      <c r="X1377" s="206"/>
      <c r="Y1377" s="206"/>
      <c r="Z1377" s="206"/>
    </row>
    <row r="1378" customFormat="false" ht="15" hidden="false" customHeight="false" outlineLevel="0" collapsed="false">
      <c r="A1378" s="202" t="s">
        <v>1043</v>
      </c>
      <c r="B1378" s="203" t="s">
        <v>2247</v>
      </c>
      <c r="C1378" s="202" t="s">
        <v>2248</v>
      </c>
      <c r="D1378" s="203" t="s">
        <v>7</v>
      </c>
      <c r="E1378" s="204" t="n">
        <v>1</v>
      </c>
      <c r="F1378" s="208" t="n">
        <v>15.41</v>
      </c>
      <c r="G1378" s="208" t="n">
        <v>15.41</v>
      </c>
      <c r="H1378" s="206"/>
      <c r="I1378" s="206"/>
      <c r="J1378" s="206"/>
      <c r="K1378" s="206"/>
      <c r="L1378" s="206"/>
      <c r="M1378" s="206"/>
      <c r="N1378" s="206"/>
      <c r="O1378" s="206"/>
      <c r="P1378" s="206"/>
      <c r="Q1378" s="206"/>
      <c r="R1378" s="206"/>
      <c r="S1378" s="206"/>
      <c r="T1378" s="206"/>
      <c r="U1378" s="206"/>
      <c r="V1378" s="206"/>
      <c r="W1378" s="206"/>
      <c r="X1378" s="206"/>
      <c r="Y1378" s="206"/>
      <c r="Z1378" s="206"/>
    </row>
    <row r="1379" customFormat="false" ht="15" hidden="false" customHeight="false" outlineLevel="0" collapsed="false">
      <c r="A1379" s="202" t="s">
        <v>1043</v>
      </c>
      <c r="B1379" s="203" t="s">
        <v>2076</v>
      </c>
      <c r="C1379" s="202" t="s">
        <v>2077</v>
      </c>
      <c r="D1379" s="203" t="s">
        <v>7</v>
      </c>
      <c r="E1379" s="204" t="n">
        <v>0.03</v>
      </c>
      <c r="F1379" s="208" t="n">
        <v>64.07</v>
      </c>
      <c r="G1379" s="208" t="n">
        <v>1.92</v>
      </c>
      <c r="H1379" s="206"/>
      <c r="I1379" s="206"/>
      <c r="J1379" s="206"/>
      <c r="K1379" s="206"/>
      <c r="L1379" s="206"/>
      <c r="M1379" s="206"/>
      <c r="N1379" s="206"/>
      <c r="O1379" s="206"/>
      <c r="P1379" s="206"/>
      <c r="Q1379" s="206"/>
      <c r="R1379" s="206"/>
      <c r="S1379" s="206"/>
      <c r="T1379" s="206"/>
      <c r="U1379" s="206"/>
      <c r="V1379" s="206"/>
      <c r="W1379" s="206"/>
      <c r="X1379" s="206"/>
      <c r="Y1379" s="206"/>
      <c r="Z1379" s="206"/>
    </row>
    <row r="1380" customFormat="false" ht="15" hidden="false" customHeight="false" outlineLevel="0" collapsed="false">
      <c r="A1380" s="193"/>
      <c r="B1380" s="194"/>
      <c r="C1380" s="193"/>
      <c r="D1380" s="193"/>
      <c r="E1380" s="195"/>
      <c r="F1380" s="193"/>
      <c r="G1380" s="193"/>
      <c r="H1380" s="206"/>
      <c r="I1380" s="206"/>
      <c r="J1380" s="206"/>
      <c r="K1380" s="206"/>
      <c r="L1380" s="206"/>
      <c r="M1380" s="206"/>
      <c r="N1380" s="206"/>
      <c r="O1380" s="206"/>
      <c r="P1380" s="206"/>
      <c r="Q1380" s="206"/>
      <c r="R1380" s="206"/>
      <c r="S1380" s="206"/>
      <c r="T1380" s="206"/>
      <c r="U1380" s="206"/>
      <c r="V1380" s="206"/>
      <c r="W1380" s="206"/>
      <c r="X1380" s="206"/>
      <c r="Y1380" s="206"/>
      <c r="Z1380" s="206"/>
    </row>
    <row r="1381" customFormat="false" ht="15" hidden="false" customHeight="false" outlineLevel="0" collapsed="false">
      <c r="A1381" s="183" t="s">
        <v>2249</v>
      </c>
      <c r="B1381" s="184" t="s">
        <v>1028</v>
      </c>
      <c r="C1381" s="183" t="s">
        <v>1029</v>
      </c>
      <c r="D1381" s="184" t="s">
        <v>1030</v>
      </c>
      <c r="E1381" s="185" t="s">
        <v>1031</v>
      </c>
      <c r="F1381" s="209" t="s">
        <v>1032</v>
      </c>
      <c r="G1381" s="209" t="s">
        <v>1033</v>
      </c>
      <c r="H1381" s="206"/>
      <c r="I1381" s="206"/>
      <c r="J1381" s="206"/>
      <c r="K1381" s="206"/>
      <c r="L1381" s="206"/>
      <c r="M1381" s="206"/>
      <c r="N1381" s="206"/>
      <c r="O1381" s="206"/>
      <c r="P1381" s="206"/>
      <c r="Q1381" s="206"/>
      <c r="R1381" s="206"/>
      <c r="S1381" s="206"/>
      <c r="T1381" s="206"/>
      <c r="U1381" s="206"/>
      <c r="V1381" s="206"/>
      <c r="W1381" s="206"/>
      <c r="X1381" s="206"/>
      <c r="Y1381" s="206"/>
      <c r="Z1381" s="206"/>
    </row>
    <row r="1382" customFormat="false" ht="15" hidden="false" customHeight="false" outlineLevel="0" collapsed="false">
      <c r="A1382" s="189" t="s">
        <v>1034</v>
      </c>
      <c r="B1382" s="190" t="s">
        <v>2250</v>
      </c>
      <c r="C1382" s="189" t="s">
        <v>498</v>
      </c>
      <c r="D1382" s="190" t="s">
        <v>7</v>
      </c>
      <c r="E1382" s="191" t="n">
        <v>1</v>
      </c>
      <c r="F1382" s="279" t="n">
        <v>16.15</v>
      </c>
      <c r="G1382" s="279" t="n">
        <v>16.15</v>
      </c>
      <c r="H1382" s="206"/>
      <c r="I1382" s="206"/>
      <c r="J1382" s="206"/>
      <c r="K1382" s="206"/>
      <c r="L1382" s="206"/>
      <c r="M1382" s="206"/>
      <c r="N1382" s="206"/>
      <c r="O1382" s="206"/>
      <c r="P1382" s="206"/>
      <c r="Q1382" s="206"/>
      <c r="R1382" s="206"/>
      <c r="S1382" s="206"/>
      <c r="T1382" s="206"/>
      <c r="U1382" s="206"/>
      <c r="V1382" s="206"/>
      <c r="W1382" s="206"/>
      <c r="X1382" s="206"/>
      <c r="Y1382" s="206"/>
      <c r="Z1382" s="206"/>
    </row>
    <row r="1383" customFormat="false" ht="15" hidden="false" customHeight="false" outlineLevel="0" collapsed="false">
      <c r="A1383" s="198" t="s">
        <v>1040</v>
      </c>
      <c r="B1383" s="199" t="s">
        <v>1917</v>
      </c>
      <c r="C1383" s="198" t="s">
        <v>1918</v>
      </c>
      <c r="D1383" s="199" t="s">
        <v>25</v>
      </c>
      <c r="E1383" s="200" t="n">
        <v>0.108</v>
      </c>
      <c r="F1383" s="280" t="n">
        <v>15.43</v>
      </c>
      <c r="G1383" s="280" t="n">
        <v>1.66</v>
      </c>
      <c r="H1383" s="206"/>
      <c r="I1383" s="206"/>
      <c r="J1383" s="206"/>
      <c r="K1383" s="206"/>
      <c r="L1383" s="206"/>
      <c r="M1383" s="206"/>
      <c r="N1383" s="206"/>
      <c r="O1383" s="206"/>
      <c r="P1383" s="206"/>
      <c r="Q1383" s="206"/>
      <c r="R1383" s="206"/>
      <c r="S1383" s="206"/>
      <c r="T1383" s="206"/>
      <c r="U1383" s="206"/>
      <c r="V1383" s="206"/>
      <c r="W1383" s="206"/>
      <c r="X1383" s="206"/>
      <c r="Y1383" s="206"/>
      <c r="Z1383" s="206"/>
    </row>
    <row r="1384" customFormat="false" ht="15" hidden="false" customHeight="false" outlineLevel="0" collapsed="false">
      <c r="A1384" s="198" t="s">
        <v>1040</v>
      </c>
      <c r="B1384" s="199" t="s">
        <v>1812</v>
      </c>
      <c r="C1384" s="198" t="s">
        <v>1813</v>
      </c>
      <c r="D1384" s="199" t="s">
        <v>25</v>
      </c>
      <c r="E1384" s="200" t="n">
        <v>0.108</v>
      </c>
      <c r="F1384" s="280" t="n">
        <v>20</v>
      </c>
      <c r="G1384" s="280" t="n">
        <v>2.16</v>
      </c>
      <c r="H1384" s="206"/>
      <c r="I1384" s="206"/>
      <c r="J1384" s="206"/>
      <c r="K1384" s="206"/>
      <c r="L1384" s="206"/>
      <c r="M1384" s="206"/>
      <c r="N1384" s="206"/>
      <c r="O1384" s="206"/>
      <c r="P1384" s="206"/>
      <c r="Q1384" s="206"/>
      <c r="R1384" s="206"/>
      <c r="S1384" s="206"/>
      <c r="T1384" s="206"/>
      <c r="U1384" s="206"/>
      <c r="V1384" s="206"/>
      <c r="W1384" s="206"/>
      <c r="X1384" s="206"/>
      <c r="Y1384" s="206"/>
      <c r="Z1384" s="206"/>
    </row>
    <row r="1385" customFormat="false" ht="15" hidden="false" customHeight="false" outlineLevel="0" collapsed="false">
      <c r="A1385" s="202" t="s">
        <v>1043</v>
      </c>
      <c r="B1385" s="203" t="s">
        <v>2070</v>
      </c>
      <c r="C1385" s="202" t="s">
        <v>2071</v>
      </c>
      <c r="D1385" s="203" t="s">
        <v>7</v>
      </c>
      <c r="E1385" s="204" t="n">
        <v>0.018</v>
      </c>
      <c r="F1385" s="208" t="n">
        <v>56.55</v>
      </c>
      <c r="G1385" s="208" t="n">
        <v>1.01</v>
      </c>
      <c r="H1385" s="206"/>
      <c r="I1385" s="206"/>
      <c r="J1385" s="206"/>
      <c r="K1385" s="206"/>
      <c r="L1385" s="206"/>
      <c r="M1385" s="206"/>
      <c r="N1385" s="206"/>
      <c r="O1385" s="206"/>
      <c r="P1385" s="206"/>
      <c r="Q1385" s="206"/>
      <c r="R1385" s="206"/>
      <c r="S1385" s="206"/>
      <c r="T1385" s="206"/>
      <c r="U1385" s="206"/>
      <c r="V1385" s="206"/>
      <c r="W1385" s="206"/>
      <c r="X1385" s="206"/>
      <c r="Y1385" s="206"/>
      <c r="Z1385" s="206"/>
    </row>
    <row r="1386" customFormat="false" ht="15" hidden="false" customHeight="false" outlineLevel="0" collapsed="false">
      <c r="A1386" s="202" t="s">
        <v>1043</v>
      </c>
      <c r="B1386" s="203" t="s">
        <v>2251</v>
      </c>
      <c r="C1386" s="202" t="s">
        <v>2252</v>
      </c>
      <c r="D1386" s="203" t="s">
        <v>7</v>
      </c>
      <c r="E1386" s="204" t="n">
        <v>1</v>
      </c>
      <c r="F1386" s="208" t="n">
        <v>9.88</v>
      </c>
      <c r="G1386" s="208" t="n">
        <v>9.88</v>
      </c>
      <c r="H1386" s="206"/>
      <c r="I1386" s="206"/>
      <c r="J1386" s="206"/>
      <c r="K1386" s="206"/>
      <c r="L1386" s="206"/>
      <c r="M1386" s="206"/>
      <c r="N1386" s="206"/>
      <c r="O1386" s="206"/>
      <c r="P1386" s="206"/>
      <c r="Q1386" s="206"/>
      <c r="R1386" s="206"/>
      <c r="S1386" s="206"/>
      <c r="T1386" s="206"/>
      <c r="U1386" s="206"/>
      <c r="V1386" s="206"/>
      <c r="W1386" s="206"/>
      <c r="X1386" s="206"/>
      <c r="Y1386" s="206"/>
      <c r="Z1386" s="206"/>
    </row>
    <row r="1387" customFormat="false" ht="15" hidden="false" customHeight="false" outlineLevel="0" collapsed="false">
      <c r="A1387" s="202" t="s">
        <v>1043</v>
      </c>
      <c r="B1387" s="203" t="s">
        <v>2074</v>
      </c>
      <c r="C1387" s="202" t="s">
        <v>2075</v>
      </c>
      <c r="D1387" s="203" t="s">
        <v>7</v>
      </c>
      <c r="E1387" s="204" t="n">
        <v>0.024</v>
      </c>
      <c r="F1387" s="208" t="n">
        <v>2.06</v>
      </c>
      <c r="G1387" s="208" t="n">
        <v>0.04</v>
      </c>
      <c r="H1387" s="206"/>
      <c r="I1387" s="206"/>
      <c r="J1387" s="206"/>
      <c r="K1387" s="206"/>
      <c r="L1387" s="206"/>
      <c r="M1387" s="206"/>
      <c r="N1387" s="206"/>
      <c r="O1387" s="206"/>
      <c r="P1387" s="206"/>
      <c r="Q1387" s="206"/>
      <c r="R1387" s="206"/>
      <c r="S1387" s="206"/>
      <c r="T1387" s="206"/>
      <c r="U1387" s="206"/>
      <c r="V1387" s="206"/>
      <c r="W1387" s="206"/>
      <c r="X1387" s="206"/>
      <c r="Y1387" s="206"/>
      <c r="Z1387" s="206"/>
    </row>
    <row r="1388" customFormat="false" ht="15" hidden="false" customHeight="false" outlineLevel="0" collapsed="false">
      <c r="A1388" s="202" t="s">
        <v>1043</v>
      </c>
      <c r="B1388" s="203" t="s">
        <v>2076</v>
      </c>
      <c r="C1388" s="202" t="s">
        <v>2077</v>
      </c>
      <c r="D1388" s="203" t="s">
        <v>7</v>
      </c>
      <c r="E1388" s="204" t="n">
        <v>0.022</v>
      </c>
      <c r="F1388" s="208" t="n">
        <v>64.07</v>
      </c>
      <c r="G1388" s="208" t="n">
        <v>1.4</v>
      </c>
      <c r="H1388" s="206"/>
      <c r="I1388" s="206"/>
      <c r="J1388" s="206"/>
      <c r="K1388" s="206"/>
      <c r="L1388" s="206"/>
      <c r="M1388" s="206"/>
      <c r="N1388" s="206"/>
      <c r="O1388" s="206"/>
      <c r="P1388" s="206"/>
      <c r="Q1388" s="206"/>
      <c r="R1388" s="206"/>
      <c r="S1388" s="206"/>
      <c r="T1388" s="206"/>
      <c r="U1388" s="206"/>
      <c r="V1388" s="206"/>
      <c r="W1388" s="206"/>
      <c r="X1388" s="206"/>
      <c r="Y1388" s="206"/>
      <c r="Z1388" s="206"/>
    </row>
    <row r="1389" customFormat="false" ht="15" hidden="false" customHeight="false" outlineLevel="0" collapsed="false">
      <c r="A1389" s="193"/>
      <c r="B1389" s="194"/>
      <c r="C1389" s="193"/>
      <c r="D1389" s="193"/>
      <c r="E1389" s="195"/>
      <c r="F1389" s="193"/>
      <c r="G1389" s="193"/>
      <c r="H1389" s="206"/>
      <c r="I1389" s="206"/>
      <c r="J1389" s="206"/>
      <c r="K1389" s="206"/>
      <c r="L1389" s="206"/>
      <c r="M1389" s="206"/>
      <c r="N1389" s="206"/>
      <c r="O1389" s="206"/>
      <c r="P1389" s="206"/>
      <c r="Q1389" s="206"/>
      <c r="R1389" s="206"/>
      <c r="S1389" s="206"/>
      <c r="T1389" s="206"/>
      <c r="U1389" s="206"/>
      <c r="V1389" s="206"/>
      <c r="W1389" s="206"/>
      <c r="X1389" s="206"/>
      <c r="Y1389" s="206"/>
      <c r="Z1389" s="206"/>
    </row>
    <row r="1390" customFormat="false" ht="15" hidden="false" customHeight="false" outlineLevel="0" collapsed="false">
      <c r="A1390" s="183" t="s">
        <v>2253</v>
      </c>
      <c r="B1390" s="184" t="s">
        <v>1028</v>
      </c>
      <c r="C1390" s="183" t="s">
        <v>1029</v>
      </c>
      <c r="D1390" s="184" t="s">
        <v>1030</v>
      </c>
      <c r="E1390" s="185" t="s">
        <v>1031</v>
      </c>
      <c r="F1390" s="209" t="s">
        <v>1032</v>
      </c>
      <c r="G1390" s="209" t="s">
        <v>1033</v>
      </c>
      <c r="H1390" s="206"/>
      <c r="I1390" s="206"/>
      <c r="J1390" s="206"/>
      <c r="K1390" s="206"/>
      <c r="L1390" s="206"/>
      <c r="M1390" s="206"/>
      <c r="N1390" s="206"/>
      <c r="O1390" s="206"/>
      <c r="P1390" s="206"/>
      <c r="Q1390" s="206"/>
      <c r="R1390" s="206"/>
      <c r="S1390" s="206"/>
      <c r="T1390" s="206"/>
      <c r="U1390" s="206"/>
      <c r="V1390" s="206"/>
      <c r="W1390" s="206"/>
      <c r="X1390" s="206"/>
      <c r="Y1390" s="206"/>
      <c r="Z1390" s="206"/>
    </row>
    <row r="1391" customFormat="false" ht="15" hidden="false" customHeight="false" outlineLevel="0" collapsed="false">
      <c r="A1391" s="189" t="s">
        <v>1034</v>
      </c>
      <c r="B1391" s="190" t="s">
        <v>2254</v>
      </c>
      <c r="C1391" s="189" t="s">
        <v>2255</v>
      </c>
      <c r="D1391" s="190" t="s">
        <v>7</v>
      </c>
      <c r="E1391" s="191" t="n">
        <v>1</v>
      </c>
      <c r="F1391" s="279" t="n">
        <v>49.03</v>
      </c>
      <c r="G1391" s="279" t="n">
        <v>49.03</v>
      </c>
      <c r="H1391" s="206"/>
      <c r="I1391" s="206"/>
      <c r="J1391" s="206"/>
      <c r="K1391" s="206"/>
      <c r="L1391" s="206"/>
      <c r="M1391" s="206"/>
      <c r="N1391" s="206"/>
      <c r="O1391" s="206"/>
      <c r="P1391" s="206"/>
      <c r="Q1391" s="206"/>
      <c r="R1391" s="206"/>
      <c r="S1391" s="206"/>
      <c r="T1391" s="206"/>
      <c r="U1391" s="206"/>
      <c r="V1391" s="206"/>
      <c r="W1391" s="206"/>
      <c r="X1391" s="206"/>
      <c r="Y1391" s="206"/>
      <c r="Z1391" s="206"/>
    </row>
    <row r="1392" customFormat="false" ht="15" hidden="false" customHeight="false" outlineLevel="0" collapsed="false">
      <c r="A1392" s="198" t="s">
        <v>1040</v>
      </c>
      <c r="B1392" s="199" t="s">
        <v>1812</v>
      </c>
      <c r="C1392" s="198" t="s">
        <v>1813</v>
      </c>
      <c r="D1392" s="199" t="s">
        <v>25</v>
      </c>
      <c r="E1392" s="200" t="n">
        <v>0.1525</v>
      </c>
      <c r="F1392" s="280" t="n">
        <v>20</v>
      </c>
      <c r="G1392" s="280" t="n">
        <v>3.05</v>
      </c>
      <c r="H1392" s="206"/>
      <c r="I1392" s="206"/>
      <c r="J1392" s="206"/>
      <c r="K1392" s="206"/>
      <c r="L1392" s="206"/>
      <c r="M1392" s="206"/>
      <c r="N1392" s="206"/>
      <c r="O1392" s="206"/>
      <c r="P1392" s="206"/>
      <c r="Q1392" s="206"/>
      <c r="R1392" s="206"/>
      <c r="S1392" s="206"/>
      <c r="T1392" s="206"/>
      <c r="U1392" s="206"/>
      <c r="V1392" s="206"/>
      <c r="W1392" s="206"/>
      <c r="X1392" s="206"/>
      <c r="Y1392" s="206"/>
      <c r="Z1392" s="206"/>
    </row>
    <row r="1393" customFormat="false" ht="15" hidden="false" customHeight="false" outlineLevel="0" collapsed="false">
      <c r="A1393" s="198" t="s">
        <v>1040</v>
      </c>
      <c r="B1393" s="199" t="s">
        <v>1274</v>
      </c>
      <c r="C1393" s="198" t="s">
        <v>1249</v>
      </c>
      <c r="D1393" s="199" t="s">
        <v>25</v>
      </c>
      <c r="E1393" s="200" t="n">
        <v>0.0481</v>
      </c>
      <c r="F1393" s="280" t="n">
        <v>15.05</v>
      </c>
      <c r="G1393" s="280" t="n">
        <v>0.72</v>
      </c>
      <c r="H1393" s="206"/>
      <c r="I1393" s="206"/>
      <c r="J1393" s="206"/>
      <c r="K1393" s="206"/>
      <c r="L1393" s="206"/>
      <c r="M1393" s="206"/>
      <c r="N1393" s="206"/>
      <c r="O1393" s="206"/>
      <c r="P1393" s="206"/>
      <c r="Q1393" s="206"/>
      <c r="R1393" s="206"/>
      <c r="S1393" s="206"/>
      <c r="T1393" s="206"/>
      <c r="U1393" s="206"/>
      <c r="V1393" s="206"/>
      <c r="W1393" s="206"/>
      <c r="X1393" s="206"/>
      <c r="Y1393" s="206"/>
      <c r="Z1393" s="206"/>
    </row>
    <row r="1394" customFormat="false" ht="15" hidden="false" customHeight="false" outlineLevel="0" collapsed="false">
      <c r="A1394" s="202" t="s">
        <v>1043</v>
      </c>
      <c r="B1394" s="203" t="s">
        <v>2256</v>
      </c>
      <c r="C1394" s="202" t="s">
        <v>2257</v>
      </c>
      <c r="D1394" s="203" t="s">
        <v>7</v>
      </c>
      <c r="E1394" s="204" t="n">
        <v>1</v>
      </c>
      <c r="F1394" s="208" t="n">
        <v>45.18</v>
      </c>
      <c r="G1394" s="208" t="n">
        <v>45.18</v>
      </c>
      <c r="H1394" s="206"/>
      <c r="I1394" s="206"/>
      <c r="J1394" s="206"/>
      <c r="K1394" s="206"/>
      <c r="L1394" s="206"/>
      <c r="M1394" s="206"/>
      <c r="N1394" s="206"/>
      <c r="O1394" s="206"/>
      <c r="P1394" s="206"/>
      <c r="Q1394" s="206"/>
      <c r="R1394" s="206"/>
      <c r="S1394" s="206"/>
      <c r="T1394" s="206"/>
      <c r="U1394" s="206"/>
      <c r="V1394" s="206"/>
      <c r="W1394" s="206"/>
      <c r="X1394" s="206"/>
      <c r="Y1394" s="206"/>
      <c r="Z1394" s="206"/>
    </row>
    <row r="1395" customFormat="false" ht="15" hidden="false" customHeight="false" outlineLevel="0" collapsed="false">
      <c r="A1395" s="202" t="s">
        <v>1043</v>
      </c>
      <c r="B1395" s="203" t="s">
        <v>2258</v>
      </c>
      <c r="C1395" s="202" t="s">
        <v>2259</v>
      </c>
      <c r="D1395" s="203" t="s">
        <v>7</v>
      </c>
      <c r="E1395" s="204" t="n">
        <v>0.021</v>
      </c>
      <c r="F1395" s="208" t="n">
        <v>4.15</v>
      </c>
      <c r="G1395" s="208" t="n">
        <v>0.08</v>
      </c>
      <c r="H1395" s="206"/>
      <c r="I1395" s="206"/>
      <c r="J1395" s="206"/>
      <c r="K1395" s="206"/>
      <c r="L1395" s="206"/>
      <c r="M1395" s="206"/>
      <c r="N1395" s="206"/>
      <c r="O1395" s="206"/>
      <c r="P1395" s="206"/>
      <c r="Q1395" s="206"/>
      <c r="R1395" s="206"/>
      <c r="S1395" s="206"/>
      <c r="T1395" s="206"/>
      <c r="U1395" s="206"/>
      <c r="V1395" s="206"/>
      <c r="W1395" s="206"/>
      <c r="X1395" s="206"/>
      <c r="Y1395" s="206"/>
      <c r="Z1395" s="206"/>
    </row>
    <row r="1396" customFormat="false" ht="15" hidden="false" customHeight="false" outlineLevel="0" collapsed="false">
      <c r="A1396" s="193"/>
      <c r="B1396" s="194"/>
      <c r="C1396" s="193"/>
      <c r="D1396" s="193"/>
      <c r="E1396" s="195"/>
      <c r="F1396" s="193"/>
      <c r="G1396" s="193"/>
      <c r="H1396" s="206"/>
      <c r="I1396" s="206"/>
      <c r="J1396" s="206"/>
      <c r="K1396" s="206"/>
      <c r="L1396" s="206"/>
      <c r="M1396" s="206"/>
      <c r="N1396" s="206"/>
      <c r="O1396" s="206"/>
      <c r="P1396" s="206"/>
      <c r="Q1396" s="206"/>
      <c r="R1396" s="206"/>
      <c r="S1396" s="206"/>
      <c r="T1396" s="206"/>
      <c r="U1396" s="206"/>
      <c r="V1396" s="206"/>
      <c r="W1396" s="206"/>
      <c r="X1396" s="206"/>
      <c r="Y1396" s="206"/>
      <c r="Z1396" s="206"/>
    </row>
    <row r="1397" customFormat="false" ht="15" hidden="false" customHeight="false" outlineLevel="0" collapsed="false">
      <c r="A1397" s="183" t="s">
        <v>2260</v>
      </c>
      <c r="B1397" s="184" t="s">
        <v>1028</v>
      </c>
      <c r="C1397" s="183" t="s">
        <v>1029</v>
      </c>
      <c r="D1397" s="184" t="s">
        <v>1030</v>
      </c>
      <c r="E1397" s="185" t="s">
        <v>1031</v>
      </c>
      <c r="F1397" s="209" t="s">
        <v>1032</v>
      </c>
      <c r="G1397" s="209" t="s">
        <v>1033</v>
      </c>
      <c r="H1397" s="206"/>
      <c r="I1397" s="206"/>
      <c r="J1397" s="206"/>
      <c r="K1397" s="206"/>
      <c r="L1397" s="206"/>
      <c r="M1397" s="206"/>
      <c r="N1397" s="206"/>
      <c r="O1397" s="206"/>
      <c r="P1397" s="206"/>
      <c r="Q1397" s="206"/>
      <c r="R1397" s="206"/>
      <c r="S1397" s="206"/>
      <c r="T1397" s="206"/>
      <c r="U1397" s="206"/>
      <c r="V1397" s="206"/>
      <c r="W1397" s="206"/>
      <c r="X1397" s="206"/>
      <c r="Y1397" s="206"/>
      <c r="Z1397" s="206"/>
    </row>
    <row r="1398" customFormat="false" ht="15" hidden="false" customHeight="false" outlineLevel="0" collapsed="false">
      <c r="A1398" s="189" t="s">
        <v>1034</v>
      </c>
      <c r="B1398" s="190" t="s">
        <v>2261</v>
      </c>
      <c r="C1398" s="189" t="s">
        <v>2262</v>
      </c>
      <c r="D1398" s="190" t="s">
        <v>1199</v>
      </c>
      <c r="E1398" s="191" t="n">
        <v>1</v>
      </c>
      <c r="F1398" s="279" t="n">
        <v>33873.16</v>
      </c>
      <c r="G1398" s="279" t="n">
        <v>33873.16</v>
      </c>
      <c r="H1398" s="206"/>
      <c r="I1398" s="206"/>
      <c r="J1398" s="206"/>
      <c r="K1398" s="206"/>
      <c r="L1398" s="206"/>
      <c r="M1398" s="206"/>
      <c r="N1398" s="206"/>
      <c r="O1398" s="206"/>
      <c r="P1398" s="206"/>
      <c r="Q1398" s="206"/>
      <c r="R1398" s="206"/>
      <c r="S1398" s="206"/>
      <c r="T1398" s="206"/>
      <c r="U1398" s="206"/>
      <c r="V1398" s="206"/>
      <c r="W1398" s="206"/>
      <c r="X1398" s="206"/>
      <c r="Y1398" s="206"/>
      <c r="Z1398" s="206"/>
    </row>
    <row r="1399" customFormat="false" ht="15" hidden="false" customHeight="true" outlineLevel="0" collapsed="false">
      <c r="A1399" s="183" t="s">
        <v>2263</v>
      </c>
      <c r="B1399" s="184" t="s">
        <v>1028</v>
      </c>
      <c r="C1399" s="183" t="s">
        <v>2264</v>
      </c>
      <c r="D1399" s="209"/>
      <c r="E1399" s="184" t="s">
        <v>2265</v>
      </c>
      <c r="F1399" s="184"/>
      <c r="G1399" s="209" t="s">
        <v>1885</v>
      </c>
      <c r="H1399" s="206"/>
      <c r="I1399" s="206"/>
      <c r="J1399" s="206"/>
      <c r="K1399" s="206"/>
      <c r="L1399" s="206"/>
      <c r="M1399" s="206"/>
      <c r="N1399" s="206"/>
      <c r="O1399" s="206"/>
      <c r="P1399" s="206"/>
      <c r="Q1399" s="206"/>
      <c r="R1399" s="206"/>
      <c r="S1399" s="206"/>
      <c r="T1399" s="206"/>
      <c r="U1399" s="206"/>
      <c r="V1399" s="206"/>
      <c r="W1399" s="206"/>
      <c r="X1399" s="206"/>
      <c r="Y1399" s="206"/>
      <c r="Z1399" s="206"/>
    </row>
    <row r="1400" customFormat="false" ht="15" hidden="false" customHeight="false" outlineLevel="0" collapsed="false">
      <c r="A1400" s="183"/>
      <c r="B1400" s="183"/>
      <c r="C1400" s="183"/>
      <c r="D1400" s="209" t="s">
        <v>2266</v>
      </c>
      <c r="E1400" s="185" t="s">
        <v>2267</v>
      </c>
      <c r="F1400" s="209" t="s">
        <v>2266</v>
      </c>
      <c r="G1400" s="209"/>
      <c r="H1400" s="206"/>
      <c r="I1400" s="206"/>
      <c r="J1400" s="206"/>
      <c r="K1400" s="206"/>
      <c r="L1400" s="206"/>
      <c r="M1400" s="206"/>
      <c r="N1400" s="206"/>
      <c r="O1400" s="206"/>
      <c r="P1400" s="206"/>
      <c r="Q1400" s="206"/>
      <c r="R1400" s="206"/>
      <c r="S1400" s="206"/>
      <c r="T1400" s="206"/>
      <c r="U1400" s="206"/>
      <c r="V1400" s="206"/>
      <c r="W1400" s="206"/>
      <c r="X1400" s="206"/>
      <c r="Y1400" s="206"/>
      <c r="Z1400" s="206"/>
    </row>
    <row r="1401" customFormat="false" ht="15" hidden="false" customHeight="false" outlineLevel="0" collapsed="false">
      <c r="A1401" s="202" t="s">
        <v>1043</v>
      </c>
      <c r="B1401" s="203" t="s">
        <v>2268</v>
      </c>
      <c r="C1401" s="202" t="s">
        <v>2269</v>
      </c>
      <c r="D1401" s="208" t="n">
        <v>0</v>
      </c>
      <c r="E1401" s="204" t="n">
        <v>321.5448</v>
      </c>
      <c r="F1401" s="204" t="n">
        <v>105.7999</v>
      </c>
      <c r="G1401" s="204" t="n">
        <v>321.5448</v>
      </c>
      <c r="H1401" s="206"/>
      <c r="I1401" s="206"/>
      <c r="J1401" s="206"/>
      <c r="K1401" s="206"/>
      <c r="L1401" s="206"/>
      <c r="M1401" s="206"/>
      <c r="N1401" s="206"/>
      <c r="O1401" s="206"/>
      <c r="P1401" s="206"/>
      <c r="Q1401" s="206"/>
      <c r="R1401" s="206"/>
      <c r="S1401" s="206"/>
      <c r="T1401" s="206"/>
      <c r="U1401" s="206"/>
      <c r="V1401" s="206"/>
      <c r="W1401" s="206"/>
      <c r="X1401" s="206"/>
      <c r="Y1401" s="206"/>
      <c r="Z1401" s="206"/>
    </row>
    <row r="1402" customFormat="false" ht="15" hidden="false" customHeight="true" outlineLevel="0" collapsed="false">
      <c r="A1402" s="211"/>
      <c r="B1402" s="211"/>
      <c r="C1402" s="211"/>
      <c r="D1402" s="211" t="s">
        <v>2270</v>
      </c>
      <c r="E1402" s="211"/>
      <c r="F1402" s="211"/>
      <c r="G1402" s="281" t="n">
        <v>321.5448</v>
      </c>
      <c r="H1402" s="206"/>
      <c r="I1402" s="206"/>
      <c r="J1402" s="206"/>
      <c r="K1402" s="206"/>
      <c r="L1402" s="206"/>
      <c r="M1402" s="206"/>
      <c r="N1402" s="206"/>
      <c r="O1402" s="206"/>
      <c r="P1402" s="206"/>
      <c r="Q1402" s="206"/>
      <c r="R1402" s="206"/>
      <c r="S1402" s="206"/>
      <c r="T1402" s="206"/>
      <c r="U1402" s="206"/>
      <c r="V1402" s="206"/>
      <c r="W1402" s="206"/>
      <c r="X1402" s="206"/>
      <c r="Y1402" s="206"/>
      <c r="Z1402" s="206"/>
    </row>
    <row r="1403" customFormat="false" ht="15" hidden="false" customHeight="false" outlineLevel="0" collapsed="false">
      <c r="A1403" s="183" t="s">
        <v>1883</v>
      </c>
      <c r="B1403" s="184" t="s">
        <v>1028</v>
      </c>
      <c r="C1403" s="183" t="s">
        <v>1884</v>
      </c>
      <c r="D1403" s="209"/>
      <c r="E1403" s="209"/>
      <c r="F1403" s="209"/>
      <c r="G1403" s="209" t="s">
        <v>1885</v>
      </c>
      <c r="H1403" s="206"/>
      <c r="I1403" s="206"/>
      <c r="J1403" s="206"/>
      <c r="K1403" s="206"/>
      <c r="L1403" s="206"/>
      <c r="M1403" s="206"/>
      <c r="N1403" s="206"/>
      <c r="O1403" s="206"/>
      <c r="P1403" s="206"/>
      <c r="Q1403" s="206"/>
      <c r="R1403" s="206"/>
      <c r="S1403" s="206"/>
      <c r="T1403" s="206"/>
      <c r="U1403" s="206"/>
      <c r="V1403" s="206"/>
      <c r="W1403" s="206"/>
      <c r="X1403" s="206"/>
      <c r="Y1403" s="206"/>
      <c r="Z1403" s="206"/>
    </row>
    <row r="1404" customFormat="false" ht="15" hidden="false" customHeight="false" outlineLevel="0" collapsed="false">
      <c r="A1404" s="202" t="s">
        <v>1043</v>
      </c>
      <c r="B1404" s="203" t="s">
        <v>2271</v>
      </c>
      <c r="C1404" s="202" t="s">
        <v>2272</v>
      </c>
      <c r="D1404" s="202"/>
      <c r="E1404" s="210"/>
      <c r="F1404" s="204" t="n">
        <v>16.938</v>
      </c>
      <c r="G1404" s="204" t="n">
        <v>33.876</v>
      </c>
      <c r="H1404" s="206"/>
      <c r="I1404" s="206"/>
      <c r="J1404" s="206"/>
      <c r="K1404" s="206"/>
      <c r="L1404" s="206"/>
      <c r="M1404" s="206"/>
      <c r="N1404" s="206"/>
      <c r="O1404" s="206"/>
      <c r="P1404" s="206"/>
      <c r="Q1404" s="206"/>
      <c r="R1404" s="206"/>
      <c r="S1404" s="206"/>
      <c r="T1404" s="206"/>
      <c r="U1404" s="206"/>
      <c r="V1404" s="206"/>
      <c r="W1404" s="206"/>
      <c r="X1404" s="206"/>
      <c r="Y1404" s="206"/>
      <c r="Z1404" s="206"/>
    </row>
    <row r="1405" customFormat="false" ht="15" hidden="false" customHeight="true" outlineLevel="0" collapsed="false">
      <c r="A1405" s="183" t="s">
        <v>2273</v>
      </c>
      <c r="B1405" s="184" t="s">
        <v>2274</v>
      </c>
      <c r="C1405" s="183" t="s">
        <v>2275</v>
      </c>
      <c r="D1405" s="209" t="s">
        <v>2276</v>
      </c>
      <c r="E1405" s="209"/>
      <c r="F1405" s="209"/>
      <c r="G1405" s="209" t="s">
        <v>1885</v>
      </c>
      <c r="H1405" s="206"/>
      <c r="I1405" s="206"/>
      <c r="J1405" s="206"/>
      <c r="K1405" s="206"/>
      <c r="L1405" s="206"/>
      <c r="M1405" s="206"/>
      <c r="N1405" s="206"/>
      <c r="O1405" s="206"/>
      <c r="P1405" s="206"/>
      <c r="Q1405" s="206"/>
      <c r="R1405" s="206"/>
      <c r="S1405" s="206"/>
      <c r="T1405" s="206"/>
      <c r="U1405" s="206"/>
      <c r="V1405" s="206"/>
      <c r="W1405" s="206"/>
      <c r="X1405" s="206"/>
      <c r="Y1405" s="206"/>
      <c r="Z1405" s="206"/>
    </row>
    <row r="1406" customFormat="false" ht="15" hidden="false" customHeight="false" outlineLevel="0" collapsed="false">
      <c r="A1406" s="202" t="s">
        <v>1043</v>
      </c>
      <c r="B1406" s="203" t="s">
        <v>2277</v>
      </c>
      <c r="C1406" s="202" t="s">
        <v>2278</v>
      </c>
      <c r="D1406" s="204" t="n">
        <v>29489.1791</v>
      </c>
      <c r="E1406" s="204"/>
      <c r="F1406" s="204"/>
      <c r="G1406" s="204" t="n">
        <v>29489.1791</v>
      </c>
      <c r="H1406" s="206"/>
      <c r="I1406" s="206"/>
      <c r="J1406" s="206"/>
      <c r="K1406" s="206"/>
      <c r="L1406" s="206"/>
      <c r="M1406" s="206"/>
      <c r="N1406" s="206"/>
      <c r="O1406" s="206"/>
      <c r="P1406" s="206"/>
      <c r="Q1406" s="206"/>
      <c r="R1406" s="206"/>
      <c r="S1406" s="206"/>
      <c r="T1406" s="206"/>
      <c r="U1406" s="206"/>
      <c r="V1406" s="206"/>
      <c r="W1406" s="206"/>
      <c r="X1406" s="206"/>
      <c r="Y1406" s="206"/>
      <c r="Z1406" s="206"/>
    </row>
    <row r="1407" customFormat="false" ht="15" hidden="false" customHeight="true" outlineLevel="0" collapsed="false">
      <c r="A1407" s="211"/>
      <c r="B1407" s="211"/>
      <c r="C1407" s="211"/>
      <c r="D1407" s="211" t="s">
        <v>2279</v>
      </c>
      <c r="E1407" s="211"/>
      <c r="F1407" s="211"/>
      <c r="G1407" s="281" t="n">
        <v>29489.1791</v>
      </c>
      <c r="H1407" s="206"/>
      <c r="I1407" s="206"/>
      <c r="J1407" s="206"/>
      <c r="K1407" s="206"/>
      <c r="L1407" s="206"/>
      <c r="M1407" s="206"/>
      <c r="N1407" s="206"/>
      <c r="O1407" s="206"/>
      <c r="P1407" s="206"/>
      <c r="Q1407" s="206"/>
      <c r="R1407" s="206"/>
      <c r="S1407" s="206"/>
      <c r="T1407" s="206"/>
      <c r="U1407" s="206"/>
      <c r="V1407" s="206"/>
      <c r="W1407" s="206"/>
      <c r="X1407" s="206"/>
      <c r="Y1407" s="206"/>
      <c r="Z1407" s="206"/>
    </row>
    <row r="1408" customFormat="false" ht="15" hidden="false" customHeight="true" outlineLevel="0" collapsed="false">
      <c r="A1408" s="183" t="s">
        <v>2280</v>
      </c>
      <c r="B1408" s="184" t="s">
        <v>2274</v>
      </c>
      <c r="C1408" s="183" t="s">
        <v>2281</v>
      </c>
      <c r="D1408" s="209" t="s">
        <v>2276</v>
      </c>
      <c r="E1408" s="209"/>
      <c r="F1408" s="209"/>
      <c r="G1408" s="209" t="s">
        <v>1885</v>
      </c>
      <c r="H1408" s="206"/>
      <c r="I1408" s="206"/>
      <c r="J1408" s="206"/>
      <c r="K1408" s="206"/>
      <c r="L1408" s="206"/>
      <c r="M1408" s="206"/>
      <c r="N1408" s="206"/>
      <c r="O1408" s="206"/>
      <c r="P1408" s="206"/>
      <c r="Q1408" s="206"/>
      <c r="R1408" s="206"/>
      <c r="S1408" s="206"/>
      <c r="T1408" s="206"/>
      <c r="U1408" s="206"/>
      <c r="V1408" s="206"/>
      <c r="W1408" s="206"/>
      <c r="X1408" s="206"/>
      <c r="Y1408" s="206"/>
      <c r="Z1408" s="206"/>
    </row>
    <row r="1409" customFormat="false" ht="15" hidden="false" customHeight="false" outlineLevel="0" collapsed="false">
      <c r="A1409" s="198" t="s">
        <v>2282</v>
      </c>
      <c r="B1409" s="199" t="s">
        <v>2277</v>
      </c>
      <c r="C1409" s="198" t="s">
        <v>2283</v>
      </c>
      <c r="D1409" s="200" t="n">
        <v>10.99</v>
      </c>
      <c r="E1409" s="200"/>
      <c r="F1409" s="200"/>
      <c r="G1409" s="200" t="n">
        <v>2093.7269</v>
      </c>
      <c r="H1409" s="206"/>
      <c r="I1409" s="206"/>
      <c r="J1409" s="206"/>
      <c r="K1409" s="206"/>
      <c r="L1409" s="206"/>
      <c r="M1409" s="206"/>
      <c r="N1409" s="206"/>
      <c r="O1409" s="206"/>
      <c r="P1409" s="206"/>
      <c r="Q1409" s="206"/>
      <c r="R1409" s="206"/>
      <c r="S1409" s="206"/>
      <c r="T1409" s="206"/>
      <c r="U1409" s="206"/>
      <c r="V1409" s="206"/>
      <c r="W1409" s="206"/>
      <c r="X1409" s="206"/>
      <c r="Y1409" s="206"/>
      <c r="Z1409" s="206"/>
    </row>
    <row r="1410" customFormat="false" ht="15" hidden="false" customHeight="false" outlineLevel="0" collapsed="false">
      <c r="A1410" s="198" t="s">
        <v>2282</v>
      </c>
      <c r="B1410" s="199" t="s">
        <v>2277</v>
      </c>
      <c r="C1410" s="198" t="s">
        <v>2284</v>
      </c>
      <c r="D1410" s="200" t="n">
        <v>334.25</v>
      </c>
      <c r="E1410" s="200"/>
      <c r="F1410" s="200"/>
      <c r="G1410" s="200" t="n">
        <v>884.4255</v>
      </c>
      <c r="H1410" s="206"/>
      <c r="I1410" s="206"/>
      <c r="J1410" s="206"/>
      <c r="K1410" s="206"/>
      <c r="L1410" s="206"/>
      <c r="M1410" s="206"/>
      <c r="N1410" s="206"/>
      <c r="O1410" s="206"/>
      <c r="P1410" s="206"/>
      <c r="Q1410" s="206"/>
      <c r="R1410" s="206"/>
      <c r="S1410" s="206"/>
      <c r="T1410" s="206"/>
      <c r="U1410" s="206"/>
      <c r="V1410" s="206"/>
      <c r="W1410" s="206"/>
      <c r="X1410" s="206"/>
      <c r="Y1410" s="206"/>
      <c r="Z1410" s="206"/>
    </row>
    <row r="1411" customFormat="false" ht="15" hidden="false" customHeight="false" outlineLevel="0" collapsed="false">
      <c r="A1411" s="198" t="s">
        <v>2282</v>
      </c>
      <c r="B1411" s="199" t="s">
        <v>2277</v>
      </c>
      <c r="C1411" s="198" t="s">
        <v>2285</v>
      </c>
      <c r="D1411" s="200" t="n">
        <v>31.01</v>
      </c>
      <c r="E1411" s="200"/>
      <c r="F1411" s="200"/>
      <c r="G1411" s="200" t="n">
        <v>95.7279</v>
      </c>
      <c r="H1411" s="206"/>
      <c r="I1411" s="206"/>
      <c r="J1411" s="206"/>
      <c r="K1411" s="206"/>
      <c r="L1411" s="206"/>
      <c r="M1411" s="206"/>
      <c r="N1411" s="206"/>
      <c r="O1411" s="206"/>
      <c r="P1411" s="206"/>
      <c r="Q1411" s="206"/>
      <c r="R1411" s="206"/>
      <c r="S1411" s="206"/>
      <c r="T1411" s="206"/>
      <c r="U1411" s="206"/>
      <c r="V1411" s="206"/>
      <c r="W1411" s="206"/>
      <c r="X1411" s="206"/>
      <c r="Y1411" s="206"/>
      <c r="Z1411" s="206"/>
    </row>
    <row r="1412" customFormat="false" ht="15" hidden="false" customHeight="false" outlineLevel="0" collapsed="false">
      <c r="A1412" s="198" t="s">
        <v>2282</v>
      </c>
      <c r="B1412" s="199" t="s">
        <v>2277</v>
      </c>
      <c r="C1412" s="198" t="s">
        <v>2286</v>
      </c>
      <c r="D1412" s="200" t="n">
        <v>125.55</v>
      </c>
      <c r="E1412" s="200"/>
      <c r="F1412" s="200"/>
      <c r="G1412" s="200" t="n">
        <v>632.772</v>
      </c>
      <c r="H1412" s="206"/>
      <c r="I1412" s="206"/>
      <c r="J1412" s="206"/>
      <c r="K1412" s="206"/>
      <c r="L1412" s="206"/>
      <c r="M1412" s="206"/>
      <c r="N1412" s="206"/>
      <c r="O1412" s="206"/>
      <c r="P1412" s="206"/>
      <c r="Q1412" s="206"/>
      <c r="R1412" s="206"/>
      <c r="S1412" s="206"/>
      <c r="T1412" s="206"/>
      <c r="U1412" s="206"/>
      <c r="V1412" s="206"/>
      <c r="W1412" s="206"/>
      <c r="X1412" s="206"/>
      <c r="Y1412" s="206"/>
      <c r="Z1412" s="206"/>
    </row>
    <row r="1413" customFormat="false" ht="15" hidden="false" customHeight="false" outlineLevel="0" collapsed="false">
      <c r="A1413" s="198" t="s">
        <v>2282</v>
      </c>
      <c r="B1413" s="199" t="s">
        <v>2277</v>
      </c>
      <c r="C1413" s="198" t="s">
        <v>2287</v>
      </c>
      <c r="D1413" s="200" t="n">
        <v>101.32</v>
      </c>
      <c r="E1413" s="200"/>
      <c r="F1413" s="200"/>
      <c r="G1413" s="200" t="n">
        <v>44.6821</v>
      </c>
      <c r="H1413" s="206"/>
      <c r="I1413" s="206"/>
      <c r="J1413" s="206"/>
      <c r="K1413" s="206"/>
      <c r="L1413" s="206"/>
      <c r="M1413" s="206"/>
      <c r="N1413" s="206"/>
      <c r="O1413" s="206"/>
      <c r="P1413" s="206"/>
      <c r="Q1413" s="206"/>
      <c r="R1413" s="206"/>
      <c r="S1413" s="206"/>
      <c r="T1413" s="206"/>
      <c r="U1413" s="206"/>
      <c r="V1413" s="206"/>
      <c r="W1413" s="206"/>
      <c r="X1413" s="206"/>
      <c r="Y1413" s="206"/>
      <c r="Z1413" s="206"/>
    </row>
    <row r="1414" customFormat="false" ht="15" hidden="false" customHeight="false" outlineLevel="0" collapsed="false">
      <c r="A1414" s="193"/>
      <c r="B1414" s="194"/>
      <c r="C1414" s="193"/>
      <c r="D1414" s="193"/>
      <c r="E1414" s="195"/>
      <c r="F1414" s="193"/>
      <c r="G1414" s="193"/>
      <c r="H1414" s="206"/>
      <c r="I1414" s="206"/>
      <c r="J1414" s="206"/>
      <c r="K1414" s="206"/>
      <c r="L1414" s="206"/>
      <c r="M1414" s="206"/>
      <c r="N1414" s="206"/>
      <c r="O1414" s="206"/>
      <c r="P1414" s="206"/>
      <c r="Q1414" s="206"/>
      <c r="R1414" s="206"/>
      <c r="S1414" s="206"/>
      <c r="T1414" s="206"/>
      <c r="U1414" s="206"/>
      <c r="V1414" s="206"/>
      <c r="W1414" s="206"/>
      <c r="X1414" s="206"/>
      <c r="Y1414" s="206"/>
      <c r="Z1414" s="206"/>
    </row>
    <row r="1415" customFormat="false" ht="15" hidden="false" customHeight="false" outlineLevel="0" collapsed="false">
      <c r="A1415" s="183" t="s">
        <v>2288</v>
      </c>
      <c r="B1415" s="184" t="s">
        <v>1028</v>
      </c>
      <c r="C1415" s="183" t="s">
        <v>1029</v>
      </c>
      <c r="D1415" s="184" t="s">
        <v>1030</v>
      </c>
      <c r="E1415" s="185" t="s">
        <v>1031</v>
      </c>
      <c r="F1415" s="209" t="s">
        <v>1032</v>
      </c>
      <c r="G1415" s="209" t="s">
        <v>1033</v>
      </c>
      <c r="H1415" s="206"/>
      <c r="I1415" s="206"/>
      <c r="J1415" s="206"/>
      <c r="K1415" s="206"/>
      <c r="L1415" s="206"/>
      <c r="M1415" s="206"/>
      <c r="N1415" s="206"/>
      <c r="O1415" s="206"/>
      <c r="P1415" s="206"/>
      <c r="Q1415" s="206"/>
      <c r="R1415" s="206"/>
      <c r="S1415" s="206"/>
      <c r="T1415" s="206"/>
      <c r="U1415" s="206"/>
      <c r="V1415" s="206"/>
      <c r="W1415" s="206"/>
      <c r="X1415" s="206"/>
      <c r="Y1415" s="206"/>
      <c r="Z1415" s="206"/>
    </row>
    <row r="1416" customFormat="false" ht="15" hidden="false" customHeight="false" outlineLevel="0" collapsed="false">
      <c r="A1416" s="189" t="s">
        <v>1034</v>
      </c>
      <c r="B1416" s="190" t="s">
        <v>2289</v>
      </c>
      <c r="C1416" s="189" t="s">
        <v>506</v>
      </c>
      <c r="D1416" s="190" t="s">
        <v>7</v>
      </c>
      <c r="E1416" s="191" t="n">
        <v>1</v>
      </c>
      <c r="F1416" s="279" t="n">
        <v>2129.33</v>
      </c>
      <c r="G1416" s="279" t="n">
        <v>2129.33</v>
      </c>
      <c r="H1416" s="206"/>
      <c r="I1416" s="206"/>
      <c r="J1416" s="206"/>
      <c r="K1416" s="206"/>
      <c r="L1416" s="206"/>
      <c r="M1416" s="206"/>
      <c r="N1416" s="206"/>
      <c r="O1416" s="206"/>
      <c r="P1416" s="206"/>
      <c r="Q1416" s="206"/>
      <c r="R1416" s="206"/>
      <c r="S1416" s="206"/>
      <c r="T1416" s="206"/>
      <c r="U1416" s="206"/>
      <c r="V1416" s="206"/>
      <c r="W1416" s="206"/>
      <c r="X1416" s="206"/>
      <c r="Y1416" s="206"/>
      <c r="Z1416" s="206"/>
    </row>
    <row r="1417" customFormat="false" ht="15" hidden="false" customHeight="false" outlineLevel="0" collapsed="false">
      <c r="A1417" s="198" t="s">
        <v>1040</v>
      </c>
      <c r="B1417" s="199" t="s">
        <v>1190</v>
      </c>
      <c r="C1417" s="198" t="s">
        <v>1191</v>
      </c>
      <c r="D1417" s="199" t="s">
        <v>1192</v>
      </c>
      <c r="E1417" s="200" t="n">
        <v>8</v>
      </c>
      <c r="F1417" s="280" t="n">
        <v>15.3</v>
      </c>
      <c r="G1417" s="280" t="n">
        <v>122.4</v>
      </c>
      <c r="H1417" s="206"/>
      <c r="I1417" s="206"/>
      <c r="J1417" s="206"/>
      <c r="K1417" s="206"/>
      <c r="L1417" s="206"/>
      <c r="M1417" s="206"/>
      <c r="N1417" s="206"/>
      <c r="O1417" s="206"/>
      <c r="P1417" s="206"/>
      <c r="Q1417" s="206"/>
      <c r="R1417" s="206"/>
      <c r="S1417" s="206"/>
      <c r="T1417" s="206"/>
      <c r="U1417" s="206"/>
      <c r="V1417" s="206"/>
      <c r="W1417" s="206"/>
      <c r="X1417" s="206"/>
      <c r="Y1417" s="206"/>
      <c r="Z1417" s="206"/>
    </row>
    <row r="1418" customFormat="false" ht="15" hidden="false" customHeight="false" outlineLevel="0" collapsed="false">
      <c r="A1418" s="198" t="s">
        <v>1040</v>
      </c>
      <c r="B1418" s="199" t="s">
        <v>1193</v>
      </c>
      <c r="C1418" s="198" t="s">
        <v>1194</v>
      </c>
      <c r="D1418" s="199" t="s">
        <v>1192</v>
      </c>
      <c r="E1418" s="200" t="n">
        <v>8</v>
      </c>
      <c r="F1418" s="280" t="n">
        <v>19.87</v>
      </c>
      <c r="G1418" s="280" t="n">
        <v>158.96</v>
      </c>
      <c r="H1418" s="206"/>
      <c r="I1418" s="206"/>
      <c r="J1418" s="206"/>
      <c r="K1418" s="206"/>
      <c r="L1418" s="206"/>
      <c r="M1418" s="206"/>
      <c r="N1418" s="206"/>
      <c r="O1418" s="206"/>
      <c r="P1418" s="206"/>
      <c r="Q1418" s="206"/>
      <c r="R1418" s="206"/>
      <c r="S1418" s="206"/>
      <c r="T1418" s="206"/>
      <c r="U1418" s="206"/>
      <c r="V1418" s="206"/>
      <c r="W1418" s="206"/>
      <c r="X1418" s="206"/>
      <c r="Y1418" s="206"/>
      <c r="Z1418" s="206"/>
    </row>
    <row r="1419" customFormat="false" ht="15" hidden="false" customHeight="false" outlineLevel="0" collapsed="false">
      <c r="A1419" s="202" t="s">
        <v>1043</v>
      </c>
      <c r="B1419" s="203" t="s">
        <v>2290</v>
      </c>
      <c r="C1419" s="202" t="s">
        <v>2291</v>
      </c>
      <c r="D1419" s="203" t="s">
        <v>1202</v>
      </c>
      <c r="E1419" s="204" t="n">
        <v>1</v>
      </c>
      <c r="F1419" s="208" t="n">
        <v>1847.97</v>
      </c>
      <c r="G1419" s="208" t="n">
        <v>1847.97</v>
      </c>
      <c r="H1419" s="206"/>
      <c r="I1419" s="206"/>
      <c r="J1419" s="206"/>
      <c r="K1419" s="206"/>
      <c r="L1419" s="206"/>
      <c r="M1419" s="206"/>
      <c r="N1419" s="206"/>
      <c r="O1419" s="206"/>
      <c r="P1419" s="206"/>
      <c r="Q1419" s="206"/>
      <c r="R1419" s="206"/>
      <c r="S1419" s="206"/>
      <c r="T1419" s="206"/>
      <c r="U1419" s="206"/>
      <c r="V1419" s="206"/>
      <c r="W1419" s="206"/>
      <c r="X1419" s="206"/>
      <c r="Y1419" s="206"/>
      <c r="Z1419" s="206"/>
    </row>
    <row r="1420" customFormat="false" ht="15" hidden="false" customHeight="false" outlineLevel="0" collapsed="false">
      <c r="A1420" s="193"/>
      <c r="B1420" s="194"/>
      <c r="C1420" s="193"/>
      <c r="D1420" s="193"/>
      <c r="E1420" s="195"/>
      <c r="F1420" s="193"/>
      <c r="G1420" s="193"/>
      <c r="H1420" s="206"/>
      <c r="I1420" s="206"/>
      <c r="J1420" s="206"/>
      <c r="K1420" s="206"/>
      <c r="L1420" s="206"/>
      <c r="M1420" s="206"/>
      <c r="N1420" s="206"/>
      <c r="O1420" s="206"/>
      <c r="P1420" s="206"/>
      <c r="Q1420" s="206"/>
      <c r="R1420" s="206"/>
      <c r="S1420" s="206"/>
      <c r="T1420" s="206"/>
      <c r="U1420" s="206"/>
      <c r="V1420" s="206"/>
      <c r="W1420" s="206"/>
      <c r="X1420" s="206"/>
      <c r="Y1420" s="206"/>
      <c r="Z1420" s="206"/>
    </row>
    <row r="1421" customFormat="false" ht="15" hidden="false" customHeight="false" outlineLevel="0" collapsed="false">
      <c r="A1421" s="183" t="s">
        <v>2292</v>
      </c>
      <c r="B1421" s="184" t="s">
        <v>1028</v>
      </c>
      <c r="C1421" s="183" t="s">
        <v>1029</v>
      </c>
      <c r="D1421" s="184" t="s">
        <v>1030</v>
      </c>
      <c r="E1421" s="185" t="s">
        <v>1031</v>
      </c>
      <c r="F1421" s="209" t="s">
        <v>1032</v>
      </c>
      <c r="G1421" s="209" t="s">
        <v>1033</v>
      </c>
      <c r="H1421" s="206"/>
      <c r="I1421" s="206"/>
      <c r="J1421" s="206"/>
      <c r="K1421" s="206"/>
      <c r="L1421" s="206"/>
      <c r="M1421" s="206"/>
      <c r="N1421" s="206"/>
      <c r="O1421" s="206"/>
      <c r="P1421" s="206"/>
      <c r="Q1421" s="206"/>
      <c r="R1421" s="206"/>
      <c r="S1421" s="206"/>
      <c r="T1421" s="206"/>
      <c r="U1421" s="206"/>
      <c r="V1421" s="206"/>
      <c r="W1421" s="206"/>
      <c r="X1421" s="206"/>
      <c r="Y1421" s="206"/>
      <c r="Z1421" s="206"/>
    </row>
    <row r="1422" customFormat="false" ht="15" hidden="false" customHeight="false" outlineLevel="0" collapsed="false">
      <c r="A1422" s="189" t="s">
        <v>1034</v>
      </c>
      <c r="B1422" s="190" t="s">
        <v>2293</v>
      </c>
      <c r="C1422" s="189" t="s">
        <v>508</v>
      </c>
      <c r="D1422" s="190" t="s">
        <v>7</v>
      </c>
      <c r="E1422" s="191" t="n">
        <v>1</v>
      </c>
      <c r="F1422" s="279" t="n">
        <v>242.43</v>
      </c>
      <c r="G1422" s="279" t="n">
        <v>242.43</v>
      </c>
      <c r="H1422" s="206"/>
      <c r="I1422" s="206"/>
      <c r="J1422" s="206"/>
      <c r="K1422" s="206"/>
      <c r="L1422" s="206"/>
      <c r="M1422" s="206"/>
      <c r="N1422" s="206"/>
      <c r="O1422" s="206"/>
      <c r="P1422" s="206"/>
      <c r="Q1422" s="206"/>
      <c r="R1422" s="206"/>
      <c r="S1422" s="206"/>
      <c r="T1422" s="206"/>
      <c r="U1422" s="206"/>
      <c r="V1422" s="206"/>
      <c r="W1422" s="206"/>
      <c r="X1422" s="206"/>
      <c r="Y1422" s="206"/>
      <c r="Z1422" s="206"/>
    </row>
    <row r="1423" customFormat="false" ht="15" hidden="false" customHeight="false" outlineLevel="0" collapsed="false">
      <c r="A1423" s="198" t="s">
        <v>1040</v>
      </c>
      <c r="B1423" s="199" t="s">
        <v>1917</v>
      </c>
      <c r="C1423" s="198" t="s">
        <v>1918</v>
      </c>
      <c r="D1423" s="199" t="s">
        <v>25</v>
      </c>
      <c r="E1423" s="200" t="n">
        <v>0.4546</v>
      </c>
      <c r="F1423" s="280" t="n">
        <v>15.43</v>
      </c>
      <c r="G1423" s="280" t="n">
        <v>7.01</v>
      </c>
      <c r="H1423" s="206"/>
      <c r="I1423" s="206"/>
      <c r="J1423" s="206"/>
      <c r="K1423" s="206"/>
      <c r="L1423" s="206"/>
      <c r="M1423" s="206"/>
      <c r="N1423" s="206"/>
      <c r="O1423" s="206"/>
      <c r="P1423" s="206"/>
      <c r="Q1423" s="206"/>
      <c r="R1423" s="206"/>
      <c r="S1423" s="206"/>
      <c r="T1423" s="206"/>
      <c r="U1423" s="206"/>
      <c r="V1423" s="206"/>
      <c r="W1423" s="206"/>
      <c r="X1423" s="206"/>
      <c r="Y1423" s="206"/>
      <c r="Z1423" s="206"/>
    </row>
    <row r="1424" customFormat="false" ht="15" hidden="false" customHeight="false" outlineLevel="0" collapsed="false">
      <c r="A1424" s="198" t="s">
        <v>1040</v>
      </c>
      <c r="B1424" s="199" t="s">
        <v>1812</v>
      </c>
      <c r="C1424" s="198" t="s">
        <v>1813</v>
      </c>
      <c r="D1424" s="199" t="s">
        <v>25</v>
      </c>
      <c r="E1424" s="200" t="n">
        <v>0.4546</v>
      </c>
      <c r="F1424" s="280" t="n">
        <v>20</v>
      </c>
      <c r="G1424" s="280" t="n">
        <v>9.09</v>
      </c>
      <c r="H1424" s="206"/>
      <c r="I1424" s="206"/>
      <c r="J1424" s="206"/>
      <c r="K1424" s="206"/>
      <c r="L1424" s="206"/>
      <c r="M1424" s="206"/>
      <c r="N1424" s="206"/>
      <c r="O1424" s="206"/>
      <c r="P1424" s="206"/>
      <c r="Q1424" s="206"/>
      <c r="R1424" s="206"/>
      <c r="S1424" s="206"/>
      <c r="T1424" s="206"/>
      <c r="U1424" s="206"/>
      <c r="V1424" s="206"/>
      <c r="W1424" s="206"/>
      <c r="X1424" s="206"/>
      <c r="Y1424" s="206"/>
      <c r="Z1424" s="206"/>
    </row>
    <row r="1425" customFormat="false" ht="15" hidden="false" customHeight="false" outlineLevel="0" collapsed="false">
      <c r="A1425" s="202" t="s">
        <v>1043</v>
      </c>
      <c r="B1425" s="203" t="s">
        <v>1955</v>
      </c>
      <c r="C1425" s="202" t="s">
        <v>1956</v>
      </c>
      <c r="D1425" s="203" t="s">
        <v>7</v>
      </c>
      <c r="E1425" s="204" t="n">
        <v>0.0302</v>
      </c>
      <c r="F1425" s="208" t="n">
        <v>15.3</v>
      </c>
      <c r="G1425" s="208" t="n">
        <v>0.46</v>
      </c>
      <c r="H1425" s="206"/>
      <c r="I1425" s="206"/>
      <c r="J1425" s="206"/>
      <c r="K1425" s="206"/>
      <c r="L1425" s="206"/>
      <c r="M1425" s="206"/>
      <c r="N1425" s="206"/>
      <c r="O1425" s="206"/>
      <c r="P1425" s="206"/>
      <c r="Q1425" s="206"/>
      <c r="R1425" s="206"/>
      <c r="S1425" s="206"/>
      <c r="T1425" s="206"/>
      <c r="U1425" s="206"/>
      <c r="V1425" s="206"/>
      <c r="W1425" s="206"/>
      <c r="X1425" s="206"/>
      <c r="Y1425" s="206"/>
      <c r="Z1425" s="206"/>
    </row>
    <row r="1426" customFormat="false" ht="15" hidden="false" customHeight="false" outlineLevel="0" collapsed="false">
      <c r="A1426" s="202" t="s">
        <v>1043</v>
      </c>
      <c r="B1426" s="203" t="s">
        <v>2294</v>
      </c>
      <c r="C1426" s="202" t="s">
        <v>2295</v>
      </c>
      <c r="D1426" s="203" t="s">
        <v>7</v>
      </c>
      <c r="E1426" s="204" t="n">
        <v>1</v>
      </c>
      <c r="F1426" s="208" t="n">
        <v>225.87</v>
      </c>
      <c r="G1426" s="208" t="n">
        <v>225.87</v>
      </c>
      <c r="H1426" s="206"/>
      <c r="I1426" s="206"/>
      <c r="J1426" s="206"/>
      <c r="K1426" s="206"/>
      <c r="L1426" s="206"/>
      <c r="M1426" s="206"/>
      <c r="N1426" s="206"/>
      <c r="O1426" s="206"/>
      <c r="P1426" s="206"/>
      <c r="Q1426" s="206"/>
      <c r="R1426" s="206"/>
      <c r="S1426" s="206"/>
      <c r="T1426" s="206"/>
      <c r="U1426" s="206"/>
      <c r="V1426" s="206"/>
      <c r="W1426" s="206"/>
      <c r="X1426" s="206"/>
      <c r="Y1426" s="206"/>
      <c r="Z1426" s="206"/>
    </row>
    <row r="1427" customFormat="false" ht="15" hidden="false" customHeight="false" outlineLevel="0" collapsed="false">
      <c r="A1427" s="193"/>
      <c r="B1427" s="194"/>
      <c r="C1427" s="193"/>
      <c r="D1427" s="193"/>
      <c r="E1427" s="195"/>
      <c r="F1427" s="193"/>
      <c r="G1427" s="193"/>
      <c r="H1427" s="206"/>
      <c r="I1427" s="206"/>
      <c r="J1427" s="206"/>
      <c r="K1427" s="206"/>
      <c r="L1427" s="206"/>
      <c r="M1427" s="206"/>
      <c r="N1427" s="206"/>
      <c r="O1427" s="206"/>
      <c r="P1427" s="206"/>
      <c r="Q1427" s="206"/>
      <c r="R1427" s="206"/>
      <c r="S1427" s="206"/>
      <c r="T1427" s="206"/>
      <c r="U1427" s="206"/>
      <c r="V1427" s="206"/>
      <c r="W1427" s="206"/>
      <c r="X1427" s="206"/>
      <c r="Y1427" s="206"/>
      <c r="Z1427" s="206"/>
    </row>
    <row r="1428" customFormat="false" ht="15" hidden="false" customHeight="false" outlineLevel="0" collapsed="false">
      <c r="A1428" s="183" t="s">
        <v>2296</v>
      </c>
      <c r="B1428" s="184" t="s">
        <v>1028</v>
      </c>
      <c r="C1428" s="183" t="s">
        <v>1029</v>
      </c>
      <c r="D1428" s="184" t="s">
        <v>1030</v>
      </c>
      <c r="E1428" s="185" t="s">
        <v>1031</v>
      </c>
      <c r="F1428" s="209" t="s">
        <v>1032</v>
      </c>
      <c r="G1428" s="209" t="s">
        <v>1033</v>
      </c>
      <c r="H1428" s="206"/>
      <c r="I1428" s="206"/>
      <c r="J1428" s="206"/>
      <c r="K1428" s="206"/>
      <c r="L1428" s="206"/>
      <c r="M1428" s="206"/>
      <c r="N1428" s="206"/>
      <c r="O1428" s="206"/>
      <c r="P1428" s="206"/>
      <c r="Q1428" s="206"/>
      <c r="R1428" s="206"/>
      <c r="S1428" s="206"/>
      <c r="T1428" s="206"/>
      <c r="U1428" s="206"/>
      <c r="V1428" s="206"/>
      <c r="W1428" s="206"/>
      <c r="X1428" s="206"/>
      <c r="Y1428" s="206"/>
      <c r="Z1428" s="206"/>
    </row>
    <row r="1429" customFormat="false" ht="15" hidden="false" customHeight="false" outlineLevel="0" collapsed="false">
      <c r="A1429" s="189" t="s">
        <v>1034</v>
      </c>
      <c r="B1429" s="190" t="s">
        <v>2297</v>
      </c>
      <c r="C1429" s="189" t="s">
        <v>2298</v>
      </c>
      <c r="D1429" s="190" t="s">
        <v>7</v>
      </c>
      <c r="E1429" s="191" t="n">
        <v>1</v>
      </c>
      <c r="F1429" s="279" t="n">
        <v>22.38</v>
      </c>
      <c r="G1429" s="279" t="n">
        <v>22.38</v>
      </c>
      <c r="H1429" s="206"/>
      <c r="I1429" s="206"/>
      <c r="J1429" s="206"/>
      <c r="K1429" s="206"/>
      <c r="L1429" s="206"/>
      <c r="M1429" s="206"/>
      <c r="N1429" s="206"/>
      <c r="O1429" s="206"/>
      <c r="P1429" s="206"/>
      <c r="Q1429" s="206"/>
      <c r="R1429" s="206"/>
      <c r="S1429" s="206"/>
      <c r="T1429" s="206"/>
      <c r="U1429" s="206"/>
      <c r="V1429" s="206"/>
      <c r="W1429" s="206"/>
      <c r="X1429" s="206"/>
      <c r="Y1429" s="206"/>
      <c r="Z1429" s="206"/>
    </row>
    <row r="1430" customFormat="false" ht="15" hidden="false" customHeight="false" outlineLevel="0" collapsed="false">
      <c r="A1430" s="198" t="s">
        <v>1040</v>
      </c>
      <c r="B1430" s="199" t="s">
        <v>1917</v>
      </c>
      <c r="C1430" s="198" t="s">
        <v>1918</v>
      </c>
      <c r="D1430" s="199" t="s">
        <v>25</v>
      </c>
      <c r="E1430" s="200" t="n">
        <v>0.085</v>
      </c>
      <c r="F1430" s="280" t="n">
        <v>15.43</v>
      </c>
      <c r="G1430" s="280" t="n">
        <v>1.31</v>
      </c>
      <c r="H1430" s="206"/>
      <c r="I1430" s="206"/>
      <c r="J1430" s="206"/>
      <c r="K1430" s="206"/>
      <c r="L1430" s="206"/>
      <c r="M1430" s="206"/>
      <c r="N1430" s="206"/>
      <c r="O1430" s="206"/>
      <c r="P1430" s="206"/>
      <c r="Q1430" s="206"/>
      <c r="R1430" s="206"/>
      <c r="S1430" s="206"/>
      <c r="T1430" s="206"/>
      <c r="U1430" s="206"/>
      <c r="V1430" s="206"/>
      <c r="W1430" s="206"/>
      <c r="X1430" s="206"/>
      <c r="Y1430" s="206"/>
      <c r="Z1430" s="206"/>
    </row>
    <row r="1431" customFormat="false" ht="15" hidden="false" customHeight="false" outlineLevel="0" collapsed="false">
      <c r="A1431" s="198" t="s">
        <v>1040</v>
      </c>
      <c r="B1431" s="199" t="s">
        <v>1812</v>
      </c>
      <c r="C1431" s="198" t="s">
        <v>1813</v>
      </c>
      <c r="D1431" s="199" t="s">
        <v>25</v>
      </c>
      <c r="E1431" s="200" t="n">
        <v>0.085</v>
      </c>
      <c r="F1431" s="280" t="n">
        <v>20</v>
      </c>
      <c r="G1431" s="280" t="n">
        <v>1.7</v>
      </c>
      <c r="H1431" s="206"/>
      <c r="I1431" s="206"/>
      <c r="J1431" s="206"/>
      <c r="K1431" s="206"/>
      <c r="L1431" s="206"/>
      <c r="M1431" s="206"/>
      <c r="N1431" s="206"/>
      <c r="O1431" s="206"/>
      <c r="P1431" s="206"/>
      <c r="Q1431" s="206"/>
      <c r="R1431" s="206"/>
      <c r="S1431" s="206"/>
      <c r="T1431" s="206"/>
      <c r="U1431" s="206"/>
      <c r="V1431" s="206"/>
      <c r="W1431" s="206"/>
      <c r="X1431" s="206"/>
      <c r="Y1431" s="206"/>
      <c r="Z1431" s="206"/>
    </row>
    <row r="1432" customFormat="false" ht="15" hidden="false" customHeight="false" outlineLevel="0" collapsed="false">
      <c r="A1432" s="202" t="s">
        <v>1043</v>
      </c>
      <c r="B1432" s="203" t="s">
        <v>2299</v>
      </c>
      <c r="C1432" s="202" t="s">
        <v>2300</v>
      </c>
      <c r="D1432" s="203" t="s">
        <v>7</v>
      </c>
      <c r="E1432" s="204" t="n">
        <v>1</v>
      </c>
      <c r="F1432" s="208" t="n">
        <v>16.05</v>
      </c>
      <c r="G1432" s="208" t="n">
        <v>16.05</v>
      </c>
      <c r="H1432" s="206"/>
      <c r="I1432" s="206"/>
      <c r="J1432" s="206"/>
      <c r="K1432" s="206"/>
      <c r="L1432" s="206"/>
      <c r="M1432" s="206"/>
      <c r="N1432" s="206"/>
      <c r="O1432" s="206"/>
      <c r="P1432" s="206"/>
      <c r="Q1432" s="206"/>
      <c r="R1432" s="206"/>
      <c r="S1432" s="206"/>
      <c r="T1432" s="206"/>
      <c r="U1432" s="206"/>
      <c r="V1432" s="206"/>
      <c r="W1432" s="206"/>
      <c r="X1432" s="206"/>
      <c r="Y1432" s="206"/>
      <c r="Z1432" s="206"/>
    </row>
    <row r="1433" customFormat="false" ht="15" hidden="false" customHeight="false" outlineLevel="0" collapsed="false">
      <c r="A1433" s="202" t="s">
        <v>1043</v>
      </c>
      <c r="B1433" s="203" t="s">
        <v>2070</v>
      </c>
      <c r="C1433" s="202" t="s">
        <v>2071</v>
      </c>
      <c r="D1433" s="203" t="s">
        <v>7</v>
      </c>
      <c r="E1433" s="204" t="n">
        <v>0.024</v>
      </c>
      <c r="F1433" s="208" t="n">
        <v>56.55</v>
      </c>
      <c r="G1433" s="208" t="n">
        <v>1.35</v>
      </c>
      <c r="H1433" s="206"/>
      <c r="I1433" s="206"/>
      <c r="J1433" s="206"/>
      <c r="K1433" s="206"/>
      <c r="L1433" s="206"/>
      <c r="M1433" s="206"/>
      <c r="N1433" s="206"/>
      <c r="O1433" s="206"/>
      <c r="P1433" s="206"/>
      <c r="Q1433" s="206"/>
      <c r="R1433" s="206"/>
      <c r="S1433" s="206"/>
      <c r="T1433" s="206"/>
      <c r="U1433" s="206"/>
      <c r="V1433" s="206"/>
      <c r="W1433" s="206"/>
      <c r="X1433" s="206"/>
      <c r="Y1433" s="206"/>
      <c r="Z1433" s="206"/>
    </row>
    <row r="1434" customFormat="false" ht="15" hidden="false" customHeight="false" outlineLevel="0" collapsed="false">
      <c r="A1434" s="202" t="s">
        <v>1043</v>
      </c>
      <c r="B1434" s="203" t="s">
        <v>2074</v>
      </c>
      <c r="C1434" s="202" t="s">
        <v>2075</v>
      </c>
      <c r="D1434" s="203" t="s">
        <v>7</v>
      </c>
      <c r="E1434" s="204" t="n">
        <v>0.028</v>
      </c>
      <c r="F1434" s="208" t="n">
        <v>2.06</v>
      </c>
      <c r="G1434" s="208" t="n">
        <v>0.05</v>
      </c>
      <c r="H1434" s="206"/>
      <c r="I1434" s="206"/>
      <c r="J1434" s="206"/>
      <c r="K1434" s="206"/>
      <c r="L1434" s="206"/>
      <c r="M1434" s="206"/>
      <c r="N1434" s="206"/>
      <c r="O1434" s="206"/>
      <c r="P1434" s="206"/>
      <c r="Q1434" s="206"/>
      <c r="R1434" s="206"/>
      <c r="S1434" s="206"/>
      <c r="T1434" s="206"/>
      <c r="U1434" s="206"/>
      <c r="V1434" s="206"/>
      <c r="W1434" s="206"/>
      <c r="X1434" s="206"/>
      <c r="Y1434" s="206"/>
      <c r="Z1434" s="206"/>
    </row>
    <row r="1435" customFormat="false" ht="15" hidden="false" customHeight="false" outlineLevel="0" collapsed="false">
      <c r="A1435" s="202" t="s">
        <v>1043</v>
      </c>
      <c r="B1435" s="203" t="s">
        <v>2076</v>
      </c>
      <c r="C1435" s="202" t="s">
        <v>2077</v>
      </c>
      <c r="D1435" s="203" t="s">
        <v>7</v>
      </c>
      <c r="E1435" s="204" t="n">
        <v>0.03</v>
      </c>
      <c r="F1435" s="208" t="n">
        <v>64.07</v>
      </c>
      <c r="G1435" s="208" t="n">
        <v>1.92</v>
      </c>
      <c r="H1435" s="206"/>
      <c r="I1435" s="206"/>
      <c r="J1435" s="206"/>
      <c r="K1435" s="206"/>
      <c r="L1435" s="206"/>
      <c r="M1435" s="206"/>
      <c r="N1435" s="206"/>
      <c r="O1435" s="206"/>
      <c r="P1435" s="206"/>
      <c r="Q1435" s="206"/>
      <c r="R1435" s="206"/>
      <c r="S1435" s="206"/>
      <c r="T1435" s="206"/>
      <c r="U1435" s="206"/>
      <c r="V1435" s="206"/>
      <c r="W1435" s="206"/>
      <c r="X1435" s="206"/>
      <c r="Y1435" s="206"/>
      <c r="Z1435" s="206"/>
    </row>
    <row r="1436" customFormat="false" ht="15" hidden="false" customHeight="false" outlineLevel="0" collapsed="false">
      <c r="A1436" s="193"/>
      <c r="B1436" s="194"/>
      <c r="C1436" s="193"/>
      <c r="D1436" s="193"/>
      <c r="E1436" s="195"/>
      <c r="F1436" s="193"/>
      <c r="G1436" s="193"/>
      <c r="H1436" s="206"/>
      <c r="I1436" s="206"/>
      <c r="J1436" s="206"/>
      <c r="K1436" s="206"/>
      <c r="L1436" s="206"/>
      <c r="M1436" s="206"/>
      <c r="N1436" s="206"/>
      <c r="O1436" s="206"/>
      <c r="P1436" s="206"/>
      <c r="Q1436" s="206"/>
      <c r="R1436" s="206"/>
      <c r="S1436" s="206"/>
      <c r="T1436" s="206"/>
      <c r="U1436" s="206"/>
      <c r="V1436" s="206"/>
      <c r="W1436" s="206"/>
      <c r="X1436" s="206"/>
      <c r="Y1436" s="206"/>
      <c r="Z1436" s="206"/>
    </row>
    <row r="1437" customFormat="false" ht="15" hidden="false" customHeight="false" outlineLevel="0" collapsed="false">
      <c r="A1437" s="183" t="s">
        <v>2301</v>
      </c>
      <c r="B1437" s="184" t="s">
        <v>1028</v>
      </c>
      <c r="C1437" s="183" t="s">
        <v>1029</v>
      </c>
      <c r="D1437" s="184" t="s">
        <v>1030</v>
      </c>
      <c r="E1437" s="185" t="s">
        <v>1031</v>
      </c>
      <c r="F1437" s="209" t="s">
        <v>1032</v>
      </c>
      <c r="G1437" s="209" t="s">
        <v>1033</v>
      </c>
      <c r="H1437" s="206"/>
      <c r="I1437" s="206"/>
      <c r="J1437" s="206"/>
      <c r="K1437" s="206"/>
      <c r="L1437" s="206"/>
      <c r="M1437" s="206"/>
      <c r="N1437" s="206"/>
      <c r="O1437" s="206"/>
      <c r="P1437" s="206"/>
      <c r="Q1437" s="206"/>
      <c r="R1437" s="206"/>
      <c r="S1437" s="206"/>
      <c r="T1437" s="206"/>
      <c r="U1437" s="206"/>
      <c r="V1437" s="206"/>
      <c r="W1437" s="206"/>
      <c r="X1437" s="206"/>
      <c r="Y1437" s="206"/>
      <c r="Z1437" s="206"/>
    </row>
    <row r="1438" customFormat="false" ht="15" hidden="false" customHeight="false" outlineLevel="0" collapsed="false">
      <c r="A1438" s="189" t="s">
        <v>1034</v>
      </c>
      <c r="B1438" s="190" t="s">
        <v>2302</v>
      </c>
      <c r="C1438" s="189" t="s">
        <v>514</v>
      </c>
      <c r="D1438" s="190" t="s">
        <v>7</v>
      </c>
      <c r="E1438" s="191" t="n">
        <v>1</v>
      </c>
      <c r="F1438" s="279" t="n">
        <v>15.32</v>
      </c>
      <c r="G1438" s="279" t="n">
        <v>15.32</v>
      </c>
      <c r="H1438" s="206"/>
      <c r="I1438" s="206"/>
      <c r="J1438" s="206"/>
      <c r="K1438" s="206"/>
      <c r="L1438" s="206"/>
      <c r="M1438" s="206"/>
      <c r="N1438" s="206"/>
      <c r="O1438" s="206"/>
      <c r="P1438" s="206"/>
      <c r="Q1438" s="206"/>
      <c r="R1438" s="206"/>
      <c r="S1438" s="206"/>
      <c r="T1438" s="206"/>
      <c r="U1438" s="206"/>
      <c r="V1438" s="206"/>
      <c r="W1438" s="206"/>
      <c r="X1438" s="206"/>
      <c r="Y1438" s="206"/>
      <c r="Z1438" s="206"/>
    </row>
    <row r="1439" customFormat="false" ht="15" hidden="false" customHeight="false" outlineLevel="0" collapsed="false">
      <c r="A1439" s="198" t="s">
        <v>1040</v>
      </c>
      <c r="B1439" s="199" t="s">
        <v>1917</v>
      </c>
      <c r="C1439" s="198" t="s">
        <v>1918</v>
      </c>
      <c r="D1439" s="199" t="s">
        <v>25</v>
      </c>
      <c r="E1439" s="200" t="n">
        <v>0.07</v>
      </c>
      <c r="F1439" s="280" t="n">
        <v>15.43</v>
      </c>
      <c r="G1439" s="280" t="n">
        <v>1.08</v>
      </c>
      <c r="H1439" s="206"/>
      <c r="I1439" s="206"/>
      <c r="J1439" s="206"/>
      <c r="K1439" s="206"/>
      <c r="L1439" s="206"/>
      <c r="M1439" s="206"/>
      <c r="N1439" s="206"/>
      <c r="O1439" s="206"/>
      <c r="P1439" s="206"/>
      <c r="Q1439" s="206"/>
      <c r="R1439" s="206"/>
      <c r="S1439" s="206"/>
      <c r="T1439" s="206"/>
      <c r="U1439" s="206"/>
      <c r="V1439" s="206"/>
      <c r="W1439" s="206"/>
      <c r="X1439" s="206"/>
      <c r="Y1439" s="206"/>
      <c r="Z1439" s="206"/>
    </row>
    <row r="1440" customFormat="false" ht="15" hidden="false" customHeight="false" outlineLevel="0" collapsed="false">
      <c r="A1440" s="198" t="s">
        <v>1040</v>
      </c>
      <c r="B1440" s="199" t="s">
        <v>1812</v>
      </c>
      <c r="C1440" s="198" t="s">
        <v>1813</v>
      </c>
      <c r="D1440" s="199" t="s">
        <v>25</v>
      </c>
      <c r="E1440" s="200" t="n">
        <v>0.07</v>
      </c>
      <c r="F1440" s="280" t="n">
        <v>20</v>
      </c>
      <c r="G1440" s="280" t="n">
        <v>1.4</v>
      </c>
      <c r="H1440" s="206"/>
      <c r="I1440" s="206"/>
      <c r="J1440" s="206"/>
      <c r="K1440" s="206"/>
      <c r="L1440" s="206"/>
      <c r="M1440" s="206"/>
      <c r="N1440" s="206"/>
      <c r="O1440" s="206"/>
      <c r="P1440" s="206"/>
      <c r="Q1440" s="206"/>
      <c r="R1440" s="206"/>
      <c r="S1440" s="206"/>
      <c r="T1440" s="206"/>
      <c r="U1440" s="206"/>
      <c r="V1440" s="206"/>
      <c r="W1440" s="206"/>
      <c r="X1440" s="206"/>
      <c r="Y1440" s="206"/>
      <c r="Z1440" s="206"/>
    </row>
    <row r="1441" customFormat="false" ht="15" hidden="false" customHeight="false" outlineLevel="0" collapsed="false">
      <c r="A1441" s="202" t="s">
        <v>1043</v>
      </c>
      <c r="B1441" s="203" t="s">
        <v>2070</v>
      </c>
      <c r="C1441" s="202" t="s">
        <v>2071</v>
      </c>
      <c r="D1441" s="203" t="s">
        <v>7</v>
      </c>
      <c r="E1441" s="204" t="n">
        <v>0.0049</v>
      </c>
      <c r="F1441" s="208" t="n">
        <v>56.55</v>
      </c>
      <c r="G1441" s="208" t="n">
        <v>0.27</v>
      </c>
      <c r="H1441" s="206"/>
      <c r="I1441" s="206"/>
      <c r="J1441" s="206"/>
      <c r="K1441" s="206"/>
      <c r="L1441" s="206"/>
      <c r="M1441" s="206"/>
      <c r="N1441" s="206"/>
      <c r="O1441" s="206"/>
      <c r="P1441" s="206"/>
      <c r="Q1441" s="206"/>
      <c r="R1441" s="206"/>
      <c r="S1441" s="206"/>
      <c r="T1441" s="206"/>
      <c r="U1441" s="206"/>
      <c r="V1441" s="206"/>
      <c r="W1441" s="206"/>
      <c r="X1441" s="206"/>
      <c r="Y1441" s="206"/>
      <c r="Z1441" s="206"/>
    </row>
    <row r="1442" customFormat="false" ht="15" hidden="false" customHeight="false" outlineLevel="0" collapsed="false">
      <c r="A1442" s="202" t="s">
        <v>1043</v>
      </c>
      <c r="B1442" s="203" t="s">
        <v>2074</v>
      </c>
      <c r="C1442" s="202" t="s">
        <v>2075</v>
      </c>
      <c r="D1442" s="203" t="s">
        <v>7</v>
      </c>
      <c r="E1442" s="204" t="n">
        <v>0.017</v>
      </c>
      <c r="F1442" s="208" t="n">
        <v>2.06</v>
      </c>
      <c r="G1442" s="208" t="n">
        <v>0.03</v>
      </c>
      <c r="H1442" s="206"/>
      <c r="I1442" s="206"/>
      <c r="J1442" s="206"/>
      <c r="K1442" s="206"/>
      <c r="L1442" s="206"/>
      <c r="M1442" s="206"/>
      <c r="N1442" s="206"/>
      <c r="O1442" s="206"/>
      <c r="P1442" s="206"/>
      <c r="Q1442" s="206"/>
      <c r="R1442" s="206"/>
      <c r="S1442" s="206"/>
      <c r="T1442" s="206"/>
      <c r="U1442" s="206"/>
      <c r="V1442" s="206"/>
      <c r="W1442" s="206"/>
      <c r="X1442" s="206"/>
      <c r="Y1442" s="206"/>
      <c r="Z1442" s="206"/>
    </row>
    <row r="1443" customFormat="false" ht="15" hidden="false" customHeight="false" outlineLevel="0" collapsed="false">
      <c r="A1443" s="202" t="s">
        <v>1043</v>
      </c>
      <c r="B1443" s="203" t="s">
        <v>2303</v>
      </c>
      <c r="C1443" s="202" t="s">
        <v>2304</v>
      </c>
      <c r="D1443" s="203" t="s">
        <v>7</v>
      </c>
      <c r="E1443" s="204" t="n">
        <v>1</v>
      </c>
      <c r="F1443" s="208" t="n">
        <v>12.06</v>
      </c>
      <c r="G1443" s="208" t="n">
        <v>12.06</v>
      </c>
      <c r="H1443" s="206"/>
      <c r="I1443" s="206"/>
      <c r="J1443" s="206"/>
      <c r="K1443" s="206"/>
      <c r="L1443" s="206"/>
      <c r="M1443" s="206"/>
      <c r="N1443" s="206"/>
      <c r="O1443" s="206"/>
      <c r="P1443" s="206"/>
      <c r="Q1443" s="206"/>
      <c r="R1443" s="206"/>
      <c r="S1443" s="206"/>
      <c r="T1443" s="206"/>
      <c r="U1443" s="206"/>
      <c r="V1443" s="206"/>
      <c r="W1443" s="206"/>
      <c r="X1443" s="206"/>
      <c r="Y1443" s="206"/>
      <c r="Z1443" s="206"/>
    </row>
    <row r="1444" customFormat="false" ht="15" hidden="false" customHeight="false" outlineLevel="0" collapsed="false">
      <c r="A1444" s="202" t="s">
        <v>1043</v>
      </c>
      <c r="B1444" s="203" t="s">
        <v>2076</v>
      </c>
      <c r="C1444" s="202" t="s">
        <v>2077</v>
      </c>
      <c r="D1444" s="203" t="s">
        <v>7</v>
      </c>
      <c r="E1444" s="204" t="n">
        <v>0.0075</v>
      </c>
      <c r="F1444" s="208" t="n">
        <v>64.07</v>
      </c>
      <c r="G1444" s="208" t="n">
        <v>0.48</v>
      </c>
      <c r="H1444" s="206"/>
      <c r="I1444" s="206"/>
      <c r="J1444" s="206"/>
      <c r="K1444" s="206"/>
      <c r="L1444" s="206"/>
      <c r="M1444" s="206"/>
      <c r="N1444" s="206"/>
      <c r="O1444" s="206"/>
      <c r="P1444" s="206"/>
      <c r="Q1444" s="206"/>
      <c r="R1444" s="206"/>
      <c r="S1444" s="206"/>
      <c r="T1444" s="206"/>
      <c r="U1444" s="206"/>
      <c r="V1444" s="206"/>
      <c r="W1444" s="206"/>
      <c r="X1444" s="206"/>
      <c r="Y1444" s="206"/>
      <c r="Z1444" s="206"/>
    </row>
    <row r="1445" customFormat="false" ht="15" hidden="false" customHeight="false" outlineLevel="0" collapsed="false">
      <c r="A1445" s="193"/>
      <c r="B1445" s="194"/>
      <c r="C1445" s="193"/>
      <c r="D1445" s="193"/>
      <c r="E1445" s="195"/>
      <c r="F1445" s="193"/>
      <c r="G1445" s="193"/>
      <c r="H1445" s="206"/>
      <c r="I1445" s="206"/>
      <c r="J1445" s="206"/>
      <c r="K1445" s="206"/>
      <c r="L1445" s="206"/>
      <c r="M1445" s="206"/>
      <c r="N1445" s="206"/>
      <c r="O1445" s="206"/>
      <c r="P1445" s="206"/>
      <c r="Q1445" s="206"/>
      <c r="R1445" s="206"/>
      <c r="S1445" s="206"/>
      <c r="T1445" s="206"/>
      <c r="U1445" s="206"/>
      <c r="V1445" s="206"/>
      <c r="W1445" s="206"/>
      <c r="X1445" s="206"/>
      <c r="Y1445" s="206"/>
      <c r="Z1445" s="206"/>
    </row>
    <row r="1446" customFormat="false" ht="15" hidden="false" customHeight="false" outlineLevel="0" collapsed="false">
      <c r="A1446" s="183" t="s">
        <v>2305</v>
      </c>
      <c r="B1446" s="184" t="s">
        <v>1028</v>
      </c>
      <c r="C1446" s="183" t="s">
        <v>1029</v>
      </c>
      <c r="D1446" s="184" t="s">
        <v>1030</v>
      </c>
      <c r="E1446" s="185" t="s">
        <v>1031</v>
      </c>
      <c r="F1446" s="209" t="s">
        <v>1032</v>
      </c>
      <c r="G1446" s="209" t="s">
        <v>1033</v>
      </c>
      <c r="H1446" s="206"/>
      <c r="I1446" s="206"/>
      <c r="J1446" s="206"/>
      <c r="K1446" s="206"/>
      <c r="L1446" s="206"/>
      <c r="M1446" s="206"/>
      <c r="N1446" s="206"/>
      <c r="O1446" s="206"/>
      <c r="P1446" s="206"/>
      <c r="Q1446" s="206"/>
      <c r="R1446" s="206"/>
      <c r="S1446" s="206"/>
      <c r="T1446" s="206"/>
      <c r="U1446" s="206"/>
      <c r="V1446" s="206"/>
      <c r="W1446" s="206"/>
      <c r="X1446" s="206"/>
      <c r="Y1446" s="206"/>
      <c r="Z1446" s="206"/>
    </row>
    <row r="1447" customFormat="false" ht="15" hidden="false" customHeight="false" outlineLevel="0" collapsed="false">
      <c r="A1447" s="189" t="s">
        <v>1034</v>
      </c>
      <c r="B1447" s="190" t="s">
        <v>2306</v>
      </c>
      <c r="C1447" s="189" t="s">
        <v>517</v>
      </c>
      <c r="D1447" s="190" t="s">
        <v>7</v>
      </c>
      <c r="E1447" s="191" t="n">
        <v>1</v>
      </c>
      <c r="F1447" s="279" t="n">
        <v>55.09</v>
      </c>
      <c r="G1447" s="279" t="n">
        <v>55.09</v>
      </c>
      <c r="H1447" s="206"/>
      <c r="I1447" s="206"/>
      <c r="J1447" s="206"/>
      <c r="K1447" s="206"/>
      <c r="L1447" s="206"/>
      <c r="M1447" s="206"/>
      <c r="N1447" s="206"/>
      <c r="O1447" s="206"/>
      <c r="P1447" s="206"/>
      <c r="Q1447" s="206"/>
      <c r="R1447" s="206"/>
      <c r="S1447" s="206"/>
      <c r="T1447" s="206"/>
      <c r="U1447" s="206"/>
      <c r="V1447" s="206"/>
      <c r="W1447" s="206"/>
      <c r="X1447" s="206"/>
      <c r="Y1447" s="206"/>
      <c r="Z1447" s="206"/>
    </row>
    <row r="1448" customFormat="false" ht="15" hidden="false" customHeight="false" outlineLevel="0" collapsed="false">
      <c r="A1448" s="198" t="s">
        <v>1040</v>
      </c>
      <c r="B1448" s="199" t="s">
        <v>1190</v>
      </c>
      <c r="C1448" s="198" t="s">
        <v>1191</v>
      </c>
      <c r="D1448" s="199" t="s">
        <v>1192</v>
      </c>
      <c r="E1448" s="200" t="n">
        <v>1</v>
      </c>
      <c r="F1448" s="280" t="n">
        <v>15.3</v>
      </c>
      <c r="G1448" s="280" t="n">
        <v>15.3</v>
      </c>
      <c r="H1448" s="206"/>
      <c r="I1448" s="206"/>
      <c r="J1448" s="206"/>
      <c r="K1448" s="206"/>
      <c r="L1448" s="206"/>
      <c r="M1448" s="206"/>
      <c r="N1448" s="206"/>
      <c r="O1448" s="206"/>
      <c r="P1448" s="206"/>
      <c r="Q1448" s="206"/>
      <c r="R1448" s="206"/>
      <c r="S1448" s="206"/>
      <c r="T1448" s="206"/>
      <c r="U1448" s="206"/>
      <c r="V1448" s="206"/>
      <c r="W1448" s="206"/>
      <c r="X1448" s="206"/>
      <c r="Y1448" s="206"/>
      <c r="Z1448" s="206"/>
    </row>
    <row r="1449" customFormat="false" ht="15" hidden="false" customHeight="false" outlineLevel="0" collapsed="false">
      <c r="A1449" s="198" t="s">
        <v>1040</v>
      </c>
      <c r="B1449" s="199" t="s">
        <v>1193</v>
      </c>
      <c r="C1449" s="198" t="s">
        <v>1194</v>
      </c>
      <c r="D1449" s="199" t="s">
        <v>1192</v>
      </c>
      <c r="E1449" s="200" t="n">
        <v>1</v>
      </c>
      <c r="F1449" s="280" t="n">
        <v>19.87</v>
      </c>
      <c r="G1449" s="280" t="n">
        <v>19.87</v>
      </c>
      <c r="H1449" s="206"/>
      <c r="I1449" s="206"/>
      <c r="J1449" s="206"/>
      <c r="K1449" s="206"/>
      <c r="L1449" s="206"/>
      <c r="M1449" s="206"/>
      <c r="N1449" s="206"/>
      <c r="O1449" s="206"/>
      <c r="P1449" s="206"/>
      <c r="Q1449" s="206"/>
      <c r="R1449" s="206"/>
      <c r="S1449" s="206"/>
      <c r="T1449" s="206"/>
      <c r="U1449" s="206"/>
      <c r="V1449" s="206"/>
      <c r="W1449" s="206"/>
      <c r="X1449" s="206"/>
      <c r="Y1449" s="206"/>
      <c r="Z1449" s="206"/>
    </row>
    <row r="1450" customFormat="false" ht="15" hidden="false" customHeight="false" outlineLevel="0" collapsed="false">
      <c r="A1450" s="202" t="s">
        <v>1043</v>
      </c>
      <c r="B1450" s="203" t="s">
        <v>2307</v>
      </c>
      <c r="C1450" s="202" t="s">
        <v>2308</v>
      </c>
      <c r="D1450" s="203" t="s">
        <v>1260</v>
      </c>
      <c r="E1450" s="204" t="n">
        <v>0.01</v>
      </c>
      <c r="F1450" s="208" t="n">
        <v>53.81</v>
      </c>
      <c r="G1450" s="208" t="n">
        <v>0.53</v>
      </c>
      <c r="H1450" s="206"/>
      <c r="I1450" s="206"/>
      <c r="J1450" s="206"/>
      <c r="K1450" s="206"/>
      <c r="L1450" s="206"/>
      <c r="M1450" s="206"/>
      <c r="N1450" s="206"/>
      <c r="O1450" s="206"/>
      <c r="P1450" s="206"/>
      <c r="Q1450" s="206"/>
      <c r="R1450" s="206"/>
      <c r="S1450" s="206"/>
      <c r="T1450" s="206"/>
      <c r="U1450" s="206"/>
      <c r="V1450" s="206"/>
      <c r="W1450" s="206"/>
      <c r="X1450" s="206"/>
      <c r="Y1450" s="206"/>
      <c r="Z1450" s="206"/>
    </row>
    <row r="1451" customFormat="false" ht="15" hidden="false" customHeight="false" outlineLevel="0" collapsed="false">
      <c r="A1451" s="202" t="s">
        <v>1043</v>
      </c>
      <c r="B1451" s="203" t="s">
        <v>2309</v>
      </c>
      <c r="C1451" s="202" t="s">
        <v>2310</v>
      </c>
      <c r="D1451" s="203" t="s">
        <v>1199</v>
      </c>
      <c r="E1451" s="204" t="n">
        <v>1</v>
      </c>
      <c r="F1451" s="208" t="n">
        <v>19.31</v>
      </c>
      <c r="G1451" s="208" t="n">
        <v>19.31</v>
      </c>
      <c r="H1451" s="206"/>
      <c r="I1451" s="206"/>
      <c r="J1451" s="206"/>
      <c r="K1451" s="206"/>
      <c r="L1451" s="206"/>
      <c r="M1451" s="206"/>
      <c r="N1451" s="206"/>
      <c r="O1451" s="206"/>
      <c r="P1451" s="206"/>
      <c r="Q1451" s="206"/>
      <c r="R1451" s="206"/>
      <c r="S1451" s="206"/>
      <c r="T1451" s="206"/>
      <c r="U1451" s="206"/>
      <c r="V1451" s="206"/>
      <c r="W1451" s="206"/>
      <c r="X1451" s="206"/>
      <c r="Y1451" s="206"/>
      <c r="Z1451" s="206"/>
    </row>
    <row r="1452" customFormat="false" ht="15" hidden="false" customHeight="false" outlineLevel="0" collapsed="false">
      <c r="A1452" s="202" t="s">
        <v>1043</v>
      </c>
      <c r="B1452" s="203" t="s">
        <v>2311</v>
      </c>
      <c r="C1452" s="202" t="s">
        <v>2312</v>
      </c>
      <c r="D1452" s="203" t="s">
        <v>1456</v>
      </c>
      <c r="E1452" s="204" t="n">
        <v>0.003</v>
      </c>
      <c r="F1452" s="208" t="n">
        <v>29.49</v>
      </c>
      <c r="G1452" s="208" t="n">
        <v>0.08</v>
      </c>
      <c r="H1452" s="206"/>
      <c r="I1452" s="206"/>
      <c r="J1452" s="206"/>
      <c r="K1452" s="206"/>
      <c r="L1452" s="206"/>
      <c r="M1452" s="206"/>
      <c r="N1452" s="206"/>
      <c r="O1452" s="206"/>
      <c r="P1452" s="206"/>
      <c r="Q1452" s="206"/>
      <c r="R1452" s="206"/>
      <c r="S1452" s="206"/>
      <c r="T1452" s="206"/>
      <c r="U1452" s="206"/>
      <c r="V1452" s="206"/>
      <c r="W1452" s="206"/>
      <c r="X1452" s="206"/>
      <c r="Y1452" s="206"/>
      <c r="Z1452" s="206"/>
    </row>
    <row r="1453" customFormat="false" ht="15" hidden="false" customHeight="false" outlineLevel="0" collapsed="false">
      <c r="A1453" s="193"/>
      <c r="B1453" s="194"/>
      <c r="C1453" s="193"/>
      <c r="D1453" s="193"/>
      <c r="E1453" s="195"/>
      <c r="F1453" s="193"/>
      <c r="G1453" s="193"/>
      <c r="H1453" s="206"/>
      <c r="I1453" s="206"/>
      <c r="J1453" s="206"/>
      <c r="K1453" s="206"/>
      <c r="L1453" s="206"/>
      <c r="M1453" s="206"/>
      <c r="N1453" s="206"/>
      <c r="O1453" s="206"/>
      <c r="P1453" s="206"/>
      <c r="Q1453" s="206"/>
      <c r="R1453" s="206"/>
      <c r="S1453" s="206"/>
      <c r="T1453" s="206"/>
      <c r="U1453" s="206"/>
      <c r="V1453" s="206"/>
      <c r="W1453" s="206"/>
      <c r="X1453" s="206"/>
      <c r="Y1453" s="206"/>
      <c r="Z1453" s="206"/>
    </row>
    <row r="1454" customFormat="false" ht="15" hidden="false" customHeight="false" outlineLevel="0" collapsed="false">
      <c r="A1454" s="183" t="s">
        <v>2313</v>
      </c>
      <c r="B1454" s="184" t="s">
        <v>1028</v>
      </c>
      <c r="C1454" s="183" t="s">
        <v>1029</v>
      </c>
      <c r="D1454" s="184" t="s">
        <v>1030</v>
      </c>
      <c r="E1454" s="185" t="s">
        <v>1031</v>
      </c>
      <c r="F1454" s="209" t="s">
        <v>1032</v>
      </c>
      <c r="G1454" s="209" t="s">
        <v>1033</v>
      </c>
      <c r="H1454" s="206"/>
      <c r="I1454" s="206"/>
      <c r="J1454" s="206"/>
      <c r="K1454" s="206"/>
      <c r="L1454" s="206"/>
      <c r="M1454" s="206"/>
      <c r="N1454" s="206"/>
      <c r="O1454" s="206"/>
      <c r="P1454" s="206"/>
      <c r="Q1454" s="206"/>
      <c r="R1454" s="206"/>
      <c r="S1454" s="206"/>
      <c r="T1454" s="206"/>
      <c r="U1454" s="206"/>
      <c r="V1454" s="206"/>
      <c r="W1454" s="206"/>
      <c r="X1454" s="206"/>
      <c r="Y1454" s="206"/>
      <c r="Z1454" s="206"/>
    </row>
    <row r="1455" customFormat="false" ht="15" hidden="false" customHeight="false" outlineLevel="0" collapsed="false">
      <c r="A1455" s="189" t="s">
        <v>1034</v>
      </c>
      <c r="B1455" s="190" t="s">
        <v>2314</v>
      </c>
      <c r="C1455" s="189" t="s">
        <v>519</v>
      </c>
      <c r="D1455" s="190" t="s">
        <v>7</v>
      </c>
      <c r="E1455" s="191" t="n">
        <v>1</v>
      </c>
      <c r="F1455" s="279" t="n">
        <v>87.77</v>
      </c>
      <c r="G1455" s="279" t="n">
        <v>87.77</v>
      </c>
      <c r="H1455" s="206"/>
      <c r="I1455" s="206"/>
      <c r="J1455" s="206"/>
      <c r="K1455" s="206"/>
      <c r="L1455" s="206"/>
      <c r="M1455" s="206"/>
      <c r="N1455" s="206"/>
      <c r="O1455" s="206"/>
      <c r="P1455" s="206"/>
      <c r="Q1455" s="206"/>
      <c r="R1455" s="206"/>
      <c r="S1455" s="206"/>
      <c r="T1455" s="206"/>
      <c r="U1455" s="206"/>
      <c r="V1455" s="206"/>
      <c r="W1455" s="206"/>
      <c r="X1455" s="206"/>
      <c r="Y1455" s="206"/>
      <c r="Z1455" s="206"/>
    </row>
    <row r="1456" customFormat="false" ht="15" hidden="false" customHeight="false" outlineLevel="0" collapsed="false">
      <c r="A1456" s="198" t="s">
        <v>1040</v>
      </c>
      <c r="B1456" s="199" t="s">
        <v>1917</v>
      </c>
      <c r="C1456" s="198" t="s">
        <v>1918</v>
      </c>
      <c r="D1456" s="199" t="s">
        <v>25</v>
      </c>
      <c r="E1456" s="200" t="n">
        <v>0.38</v>
      </c>
      <c r="F1456" s="280" t="n">
        <v>15.43</v>
      </c>
      <c r="G1456" s="280" t="n">
        <v>5.86</v>
      </c>
      <c r="H1456" s="206"/>
      <c r="I1456" s="206"/>
      <c r="J1456" s="206"/>
      <c r="K1456" s="206"/>
      <c r="L1456" s="206"/>
      <c r="M1456" s="206"/>
      <c r="N1456" s="206"/>
      <c r="O1456" s="206"/>
      <c r="P1456" s="206"/>
      <c r="Q1456" s="206"/>
      <c r="R1456" s="206"/>
      <c r="S1456" s="206"/>
      <c r="T1456" s="206"/>
      <c r="U1456" s="206"/>
      <c r="V1456" s="206"/>
      <c r="W1456" s="206"/>
      <c r="X1456" s="206"/>
      <c r="Y1456" s="206"/>
      <c r="Z1456" s="206"/>
    </row>
    <row r="1457" customFormat="false" ht="15" hidden="false" customHeight="false" outlineLevel="0" collapsed="false">
      <c r="A1457" s="198" t="s">
        <v>1040</v>
      </c>
      <c r="B1457" s="199" t="s">
        <v>1812</v>
      </c>
      <c r="C1457" s="198" t="s">
        <v>1813</v>
      </c>
      <c r="D1457" s="199" t="s">
        <v>25</v>
      </c>
      <c r="E1457" s="200" t="n">
        <v>0.38</v>
      </c>
      <c r="F1457" s="280" t="n">
        <v>20</v>
      </c>
      <c r="G1457" s="280" t="n">
        <v>7.6</v>
      </c>
      <c r="H1457" s="206"/>
      <c r="I1457" s="206"/>
      <c r="J1457" s="206"/>
      <c r="K1457" s="206"/>
      <c r="L1457" s="206"/>
      <c r="M1457" s="206"/>
      <c r="N1457" s="206"/>
      <c r="O1457" s="206"/>
      <c r="P1457" s="206"/>
      <c r="Q1457" s="206"/>
      <c r="R1457" s="206"/>
      <c r="S1457" s="206"/>
      <c r="T1457" s="206"/>
      <c r="U1457" s="206"/>
      <c r="V1457" s="206"/>
      <c r="W1457" s="206"/>
      <c r="X1457" s="206"/>
      <c r="Y1457" s="206"/>
      <c r="Z1457" s="206"/>
    </row>
    <row r="1458" customFormat="false" ht="15" hidden="false" customHeight="false" outlineLevel="0" collapsed="false">
      <c r="A1458" s="202" t="s">
        <v>1043</v>
      </c>
      <c r="B1458" s="203" t="s">
        <v>2070</v>
      </c>
      <c r="C1458" s="202" t="s">
        <v>2071</v>
      </c>
      <c r="D1458" s="203" t="s">
        <v>7</v>
      </c>
      <c r="E1458" s="204" t="n">
        <v>0.0148</v>
      </c>
      <c r="F1458" s="208" t="n">
        <v>56.55</v>
      </c>
      <c r="G1458" s="208" t="n">
        <v>0.83</v>
      </c>
      <c r="H1458" s="206"/>
      <c r="I1458" s="206"/>
      <c r="J1458" s="206"/>
      <c r="K1458" s="206"/>
      <c r="L1458" s="206"/>
      <c r="M1458" s="206"/>
      <c r="N1458" s="206"/>
      <c r="O1458" s="206"/>
      <c r="P1458" s="206"/>
      <c r="Q1458" s="206"/>
      <c r="R1458" s="206"/>
      <c r="S1458" s="206"/>
      <c r="T1458" s="206"/>
      <c r="U1458" s="206"/>
      <c r="V1458" s="206"/>
      <c r="W1458" s="206"/>
      <c r="X1458" s="206"/>
      <c r="Y1458" s="206"/>
      <c r="Z1458" s="206"/>
    </row>
    <row r="1459" customFormat="false" ht="15" hidden="false" customHeight="false" outlineLevel="0" collapsed="false">
      <c r="A1459" s="202" t="s">
        <v>1043</v>
      </c>
      <c r="B1459" s="203" t="s">
        <v>2315</v>
      </c>
      <c r="C1459" s="202" t="s">
        <v>2316</v>
      </c>
      <c r="D1459" s="203" t="s">
        <v>7</v>
      </c>
      <c r="E1459" s="204" t="n">
        <v>1</v>
      </c>
      <c r="F1459" s="208" t="n">
        <v>2.32</v>
      </c>
      <c r="G1459" s="208" t="n">
        <v>2.32</v>
      </c>
      <c r="H1459" s="206"/>
      <c r="I1459" s="206"/>
      <c r="J1459" s="206"/>
      <c r="K1459" s="206"/>
      <c r="L1459" s="206"/>
      <c r="M1459" s="206"/>
      <c r="N1459" s="206"/>
      <c r="O1459" s="206"/>
      <c r="P1459" s="206"/>
      <c r="Q1459" s="206"/>
      <c r="R1459" s="206"/>
      <c r="S1459" s="206"/>
      <c r="T1459" s="206"/>
      <c r="U1459" s="206"/>
      <c r="V1459" s="206"/>
      <c r="W1459" s="206"/>
      <c r="X1459" s="206"/>
      <c r="Y1459" s="206"/>
      <c r="Z1459" s="206"/>
    </row>
    <row r="1460" customFormat="false" ht="15" hidden="false" customHeight="false" outlineLevel="0" collapsed="false">
      <c r="A1460" s="202" t="s">
        <v>1043</v>
      </c>
      <c r="B1460" s="203" t="s">
        <v>2317</v>
      </c>
      <c r="C1460" s="202" t="s">
        <v>2318</v>
      </c>
      <c r="D1460" s="203" t="s">
        <v>7</v>
      </c>
      <c r="E1460" s="204" t="n">
        <v>1</v>
      </c>
      <c r="F1460" s="208" t="n">
        <v>68.91</v>
      </c>
      <c r="G1460" s="208" t="n">
        <v>68.91</v>
      </c>
      <c r="H1460" s="206"/>
      <c r="I1460" s="206"/>
      <c r="J1460" s="206"/>
      <c r="K1460" s="206"/>
      <c r="L1460" s="206"/>
      <c r="M1460" s="206"/>
      <c r="N1460" s="206"/>
      <c r="O1460" s="206"/>
      <c r="P1460" s="206"/>
      <c r="Q1460" s="206"/>
      <c r="R1460" s="206"/>
      <c r="S1460" s="206"/>
      <c r="T1460" s="206"/>
      <c r="U1460" s="206"/>
      <c r="V1460" s="206"/>
      <c r="W1460" s="206"/>
      <c r="X1460" s="206"/>
      <c r="Y1460" s="206"/>
      <c r="Z1460" s="206"/>
    </row>
    <row r="1461" customFormat="false" ht="15" hidden="false" customHeight="false" outlineLevel="0" collapsed="false">
      <c r="A1461" s="202" t="s">
        <v>1043</v>
      </c>
      <c r="B1461" s="203" t="s">
        <v>2074</v>
      </c>
      <c r="C1461" s="202" t="s">
        <v>2075</v>
      </c>
      <c r="D1461" s="203" t="s">
        <v>7</v>
      </c>
      <c r="E1461" s="204" t="n">
        <v>0.057</v>
      </c>
      <c r="F1461" s="208" t="n">
        <v>2.06</v>
      </c>
      <c r="G1461" s="208" t="n">
        <v>0.11</v>
      </c>
      <c r="H1461" s="206"/>
      <c r="I1461" s="206"/>
      <c r="J1461" s="206"/>
      <c r="K1461" s="206"/>
      <c r="L1461" s="206"/>
      <c r="M1461" s="206"/>
      <c r="N1461" s="206"/>
      <c r="O1461" s="206"/>
      <c r="P1461" s="206"/>
      <c r="Q1461" s="206"/>
      <c r="R1461" s="206"/>
      <c r="S1461" s="206"/>
      <c r="T1461" s="206"/>
      <c r="U1461" s="206"/>
      <c r="V1461" s="206"/>
      <c r="W1461" s="206"/>
      <c r="X1461" s="206"/>
      <c r="Y1461" s="206"/>
      <c r="Z1461" s="206"/>
    </row>
    <row r="1462" customFormat="false" ht="15" hidden="false" customHeight="false" outlineLevel="0" collapsed="false">
      <c r="A1462" s="202" t="s">
        <v>1043</v>
      </c>
      <c r="B1462" s="203" t="s">
        <v>2319</v>
      </c>
      <c r="C1462" s="202" t="s">
        <v>2320</v>
      </c>
      <c r="D1462" s="203" t="s">
        <v>7</v>
      </c>
      <c r="E1462" s="204" t="n">
        <v>0.03</v>
      </c>
      <c r="F1462" s="208" t="n">
        <v>23.34</v>
      </c>
      <c r="G1462" s="208" t="n">
        <v>0.7</v>
      </c>
      <c r="H1462" s="206"/>
      <c r="I1462" s="206"/>
      <c r="J1462" s="206"/>
      <c r="K1462" s="206"/>
      <c r="L1462" s="206"/>
      <c r="M1462" s="206"/>
      <c r="N1462" s="206"/>
      <c r="O1462" s="206"/>
      <c r="P1462" s="206"/>
      <c r="Q1462" s="206"/>
      <c r="R1462" s="206"/>
      <c r="S1462" s="206"/>
      <c r="T1462" s="206"/>
      <c r="U1462" s="206"/>
      <c r="V1462" s="206"/>
      <c r="W1462" s="206"/>
      <c r="X1462" s="206"/>
      <c r="Y1462" s="206"/>
      <c r="Z1462" s="206"/>
    </row>
    <row r="1463" customFormat="false" ht="15" hidden="false" customHeight="false" outlineLevel="0" collapsed="false">
      <c r="A1463" s="202" t="s">
        <v>1043</v>
      </c>
      <c r="B1463" s="203" t="s">
        <v>2076</v>
      </c>
      <c r="C1463" s="202" t="s">
        <v>2077</v>
      </c>
      <c r="D1463" s="203" t="s">
        <v>7</v>
      </c>
      <c r="E1463" s="204" t="n">
        <v>0.0225</v>
      </c>
      <c r="F1463" s="208" t="n">
        <v>64.07</v>
      </c>
      <c r="G1463" s="208" t="n">
        <v>1.44</v>
      </c>
      <c r="H1463" s="206"/>
      <c r="I1463" s="206"/>
      <c r="J1463" s="206"/>
      <c r="K1463" s="206"/>
      <c r="L1463" s="206"/>
      <c r="M1463" s="206"/>
      <c r="N1463" s="206"/>
      <c r="O1463" s="206"/>
      <c r="P1463" s="206"/>
      <c r="Q1463" s="206"/>
      <c r="R1463" s="206"/>
      <c r="S1463" s="206"/>
      <c r="T1463" s="206"/>
      <c r="U1463" s="206"/>
      <c r="V1463" s="206"/>
      <c r="W1463" s="206"/>
      <c r="X1463" s="206"/>
      <c r="Y1463" s="206"/>
      <c r="Z1463" s="206"/>
    </row>
    <row r="1464" customFormat="false" ht="15" hidden="false" customHeight="false" outlineLevel="0" collapsed="false">
      <c r="A1464" s="193"/>
      <c r="B1464" s="194"/>
      <c r="C1464" s="193"/>
      <c r="D1464" s="193"/>
      <c r="E1464" s="195"/>
      <c r="F1464" s="193"/>
      <c r="G1464" s="193"/>
      <c r="H1464" s="206"/>
      <c r="I1464" s="206"/>
      <c r="J1464" s="206"/>
      <c r="K1464" s="206"/>
      <c r="L1464" s="206"/>
      <c r="M1464" s="206"/>
      <c r="N1464" s="206"/>
      <c r="O1464" s="206"/>
      <c r="P1464" s="206"/>
      <c r="Q1464" s="206"/>
      <c r="R1464" s="206"/>
      <c r="S1464" s="206"/>
      <c r="T1464" s="206"/>
      <c r="U1464" s="206"/>
      <c r="V1464" s="206"/>
      <c r="W1464" s="206"/>
      <c r="X1464" s="206"/>
      <c r="Y1464" s="206"/>
      <c r="Z1464" s="206"/>
    </row>
    <row r="1465" customFormat="false" ht="15" hidden="false" customHeight="false" outlineLevel="0" collapsed="false">
      <c r="A1465" s="183" t="s">
        <v>2321</v>
      </c>
      <c r="B1465" s="184" t="s">
        <v>1028</v>
      </c>
      <c r="C1465" s="183" t="s">
        <v>1029</v>
      </c>
      <c r="D1465" s="184" t="s">
        <v>1030</v>
      </c>
      <c r="E1465" s="185" t="s">
        <v>1031</v>
      </c>
      <c r="F1465" s="209" t="s">
        <v>1032</v>
      </c>
      <c r="G1465" s="209" t="s">
        <v>1033</v>
      </c>
      <c r="H1465" s="206"/>
      <c r="I1465" s="206"/>
      <c r="J1465" s="206"/>
      <c r="K1465" s="206"/>
      <c r="L1465" s="206"/>
      <c r="M1465" s="206"/>
      <c r="N1465" s="206"/>
      <c r="O1465" s="206"/>
      <c r="P1465" s="206"/>
      <c r="Q1465" s="206"/>
      <c r="R1465" s="206"/>
      <c r="S1465" s="206"/>
      <c r="T1465" s="206"/>
      <c r="U1465" s="206"/>
      <c r="V1465" s="206"/>
      <c r="W1465" s="206"/>
      <c r="X1465" s="206"/>
      <c r="Y1465" s="206"/>
      <c r="Z1465" s="206"/>
    </row>
    <row r="1466" customFormat="false" ht="15" hidden="false" customHeight="false" outlineLevel="0" collapsed="false">
      <c r="A1466" s="189" t="s">
        <v>1034</v>
      </c>
      <c r="B1466" s="190" t="s">
        <v>2322</v>
      </c>
      <c r="C1466" s="189" t="s">
        <v>2323</v>
      </c>
      <c r="D1466" s="190" t="s">
        <v>7</v>
      </c>
      <c r="E1466" s="191" t="n">
        <v>1</v>
      </c>
      <c r="F1466" s="279" t="n">
        <v>394.79</v>
      </c>
      <c r="G1466" s="279" t="n">
        <v>394.79</v>
      </c>
      <c r="H1466" s="206"/>
      <c r="I1466" s="206"/>
      <c r="J1466" s="206"/>
      <c r="K1466" s="206"/>
      <c r="L1466" s="206"/>
      <c r="M1466" s="206"/>
      <c r="N1466" s="206"/>
      <c r="O1466" s="206"/>
      <c r="P1466" s="206"/>
      <c r="Q1466" s="206"/>
      <c r="R1466" s="206"/>
      <c r="S1466" s="206"/>
      <c r="T1466" s="206"/>
      <c r="U1466" s="206"/>
      <c r="V1466" s="206"/>
      <c r="W1466" s="206"/>
      <c r="X1466" s="206"/>
      <c r="Y1466" s="206"/>
      <c r="Z1466" s="206"/>
    </row>
    <row r="1467" customFormat="false" ht="15" hidden="false" customHeight="false" outlineLevel="0" collapsed="false">
      <c r="A1467" s="198" t="s">
        <v>1040</v>
      </c>
      <c r="B1467" s="199" t="s">
        <v>2324</v>
      </c>
      <c r="C1467" s="198" t="s">
        <v>2325</v>
      </c>
      <c r="D1467" s="199" t="s">
        <v>1147</v>
      </c>
      <c r="E1467" s="200" t="n">
        <v>0.0141</v>
      </c>
      <c r="F1467" s="280" t="n">
        <v>178.73</v>
      </c>
      <c r="G1467" s="280" t="n">
        <v>2.52</v>
      </c>
      <c r="H1467" s="206"/>
      <c r="I1467" s="206"/>
      <c r="J1467" s="206"/>
      <c r="K1467" s="206"/>
      <c r="L1467" s="206"/>
      <c r="M1467" s="206"/>
      <c r="N1467" s="206"/>
      <c r="O1467" s="206"/>
      <c r="P1467" s="206"/>
      <c r="Q1467" s="206"/>
      <c r="R1467" s="206"/>
      <c r="S1467" s="206"/>
      <c r="T1467" s="206"/>
      <c r="U1467" s="206"/>
      <c r="V1467" s="206"/>
      <c r="W1467" s="206"/>
      <c r="X1467" s="206"/>
      <c r="Y1467" s="206"/>
      <c r="Z1467" s="206"/>
    </row>
    <row r="1468" customFormat="false" ht="15" hidden="false" customHeight="false" outlineLevel="0" collapsed="false">
      <c r="A1468" s="198" t="s">
        <v>1040</v>
      </c>
      <c r="B1468" s="199" t="s">
        <v>1272</v>
      </c>
      <c r="C1468" s="198" t="s">
        <v>1273</v>
      </c>
      <c r="D1468" s="199" t="s">
        <v>25</v>
      </c>
      <c r="E1468" s="200" t="n">
        <v>0.3474</v>
      </c>
      <c r="F1468" s="280" t="n">
        <v>20.61</v>
      </c>
      <c r="G1468" s="280" t="n">
        <v>7.15</v>
      </c>
      <c r="H1468" s="206"/>
      <c r="I1468" s="206"/>
      <c r="J1468" s="206"/>
      <c r="K1468" s="206"/>
      <c r="L1468" s="206"/>
      <c r="M1468" s="206"/>
      <c r="N1468" s="206"/>
      <c r="O1468" s="206"/>
      <c r="P1468" s="206"/>
      <c r="Q1468" s="206"/>
      <c r="R1468" s="206"/>
      <c r="S1468" s="206"/>
      <c r="T1468" s="206"/>
      <c r="U1468" s="206"/>
      <c r="V1468" s="206"/>
      <c r="W1468" s="206"/>
      <c r="X1468" s="206"/>
      <c r="Y1468" s="206"/>
      <c r="Z1468" s="206"/>
    </row>
    <row r="1469" customFormat="false" ht="15" hidden="false" customHeight="false" outlineLevel="0" collapsed="false">
      <c r="A1469" s="198" t="s">
        <v>1040</v>
      </c>
      <c r="B1469" s="199" t="s">
        <v>1274</v>
      </c>
      <c r="C1469" s="198" t="s">
        <v>1249</v>
      </c>
      <c r="D1469" s="199" t="s">
        <v>25</v>
      </c>
      <c r="E1469" s="200" t="n">
        <v>0.3474</v>
      </c>
      <c r="F1469" s="280" t="n">
        <v>15.05</v>
      </c>
      <c r="G1469" s="280" t="n">
        <v>5.22</v>
      </c>
      <c r="H1469" s="206"/>
      <c r="I1469" s="206"/>
      <c r="J1469" s="206"/>
      <c r="K1469" s="206"/>
      <c r="L1469" s="206"/>
      <c r="M1469" s="206"/>
      <c r="N1469" s="206"/>
      <c r="O1469" s="206"/>
      <c r="P1469" s="206"/>
      <c r="Q1469" s="206"/>
      <c r="R1469" s="206"/>
      <c r="S1469" s="206"/>
      <c r="T1469" s="206"/>
      <c r="U1469" s="206"/>
      <c r="V1469" s="206"/>
      <c r="W1469" s="206"/>
      <c r="X1469" s="206"/>
      <c r="Y1469" s="206"/>
      <c r="Z1469" s="206"/>
    </row>
    <row r="1470" customFormat="false" ht="15" hidden="false" customHeight="false" outlineLevel="0" collapsed="false">
      <c r="A1470" s="202" t="s">
        <v>1043</v>
      </c>
      <c r="B1470" s="203" t="s">
        <v>2326</v>
      </c>
      <c r="C1470" s="202" t="s">
        <v>2327</v>
      </c>
      <c r="D1470" s="203" t="s">
        <v>7</v>
      </c>
      <c r="E1470" s="204" t="n">
        <v>1</v>
      </c>
      <c r="F1470" s="208" t="n">
        <v>379.9</v>
      </c>
      <c r="G1470" s="208" t="n">
        <v>379.9</v>
      </c>
      <c r="H1470" s="206"/>
      <c r="I1470" s="206"/>
      <c r="J1470" s="206"/>
      <c r="K1470" s="206"/>
      <c r="L1470" s="206"/>
      <c r="M1470" s="206"/>
      <c r="N1470" s="206"/>
      <c r="O1470" s="206"/>
      <c r="P1470" s="206"/>
      <c r="Q1470" s="206"/>
      <c r="R1470" s="206"/>
      <c r="S1470" s="206"/>
      <c r="T1470" s="206"/>
      <c r="U1470" s="206"/>
      <c r="V1470" s="206"/>
      <c r="W1470" s="206"/>
      <c r="X1470" s="206"/>
      <c r="Y1470" s="206"/>
      <c r="Z1470" s="206"/>
    </row>
    <row r="1471" customFormat="false" ht="15" hidden="false" customHeight="false" outlineLevel="0" collapsed="false">
      <c r="A1471" s="193"/>
      <c r="B1471" s="194"/>
      <c r="C1471" s="193"/>
      <c r="D1471" s="193"/>
      <c r="E1471" s="195"/>
      <c r="F1471" s="193"/>
      <c r="G1471" s="193"/>
      <c r="H1471" s="206"/>
      <c r="I1471" s="206"/>
      <c r="J1471" s="206"/>
      <c r="K1471" s="206"/>
      <c r="L1471" s="206"/>
      <c r="M1471" s="206"/>
      <c r="N1471" s="206"/>
      <c r="O1471" s="206"/>
      <c r="P1471" s="206"/>
      <c r="Q1471" s="206"/>
      <c r="R1471" s="206"/>
      <c r="S1471" s="206"/>
      <c r="T1471" s="206"/>
      <c r="U1471" s="206"/>
      <c r="V1471" s="206"/>
      <c r="W1471" s="206"/>
      <c r="X1471" s="206"/>
      <c r="Y1471" s="206"/>
      <c r="Z1471" s="206"/>
    </row>
    <row r="1472" customFormat="false" ht="15" hidden="false" customHeight="false" outlineLevel="0" collapsed="false">
      <c r="A1472" s="183" t="s">
        <v>2328</v>
      </c>
      <c r="B1472" s="184" t="s">
        <v>1028</v>
      </c>
      <c r="C1472" s="183" t="s">
        <v>1029</v>
      </c>
      <c r="D1472" s="184" t="s">
        <v>1030</v>
      </c>
      <c r="E1472" s="185" t="s">
        <v>1031</v>
      </c>
      <c r="F1472" s="209" t="s">
        <v>1032</v>
      </c>
      <c r="G1472" s="209" t="s">
        <v>1033</v>
      </c>
      <c r="H1472" s="206"/>
      <c r="I1472" s="206"/>
      <c r="J1472" s="206"/>
      <c r="K1472" s="206"/>
      <c r="L1472" s="206"/>
      <c r="M1472" s="206"/>
      <c r="N1472" s="206"/>
      <c r="O1472" s="206"/>
      <c r="P1472" s="206"/>
      <c r="Q1472" s="206"/>
      <c r="R1472" s="206"/>
      <c r="S1472" s="206"/>
      <c r="T1472" s="206"/>
      <c r="U1472" s="206"/>
      <c r="V1472" s="206"/>
      <c r="W1472" s="206"/>
      <c r="X1472" s="206"/>
      <c r="Y1472" s="206"/>
      <c r="Z1472" s="206"/>
    </row>
    <row r="1473" customFormat="false" ht="15" hidden="false" customHeight="false" outlineLevel="0" collapsed="false">
      <c r="A1473" s="189" t="s">
        <v>1034</v>
      </c>
      <c r="B1473" s="190" t="s">
        <v>2329</v>
      </c>
      <c r="C1473" s="189" t="s">
        <v>2330</v>
      </c>
      <c r="D1473" s="190" t="s">
        <v>7</v>
      </c>
      <c r="E1473" s="191" t="n">
        <v>1</v>
      </c>
      <c r="F1473" s="279" t="n">
        <v>10.44</v>
      </c>
      <c r="G1473" s="279" t="n">
        <v>10.44</v>
      </c>
      <c r="H1473" s="206"/>
      <c r="I1473" s="206"/>
      <c r="J1473" s="206"/>
      <c r="K1473" s="206"/>
      <c r="L1473" s="206"/>
      <c r="M1473" s="206"/>
      <c r="N1473" s="206"/>
      <c r="O1473" s="206"/>
      <c r="P1473" s="206"/>
      <c r="Q1473" s="206"/>
      <c r="R1473" s="206"/>
      <c r="S1473" s="206"/>
      <c r="T1473" s="206"/>
      <c r="U1473" s="206"/>
      <c r="V1473" s="206"/>
      <c r="W1473" s="206"/>
      <c r="X1473" s="206"/>
      <c r="Y1473" s="206"/>
      <c r="Z1473" s="206"/>
    </row>
    <row r="1474" customFormat="false" ht="15" hidden="false" customHeight="false" outlineLevel="0" collapsed="false">
      <c r="A1474" s="198" t="s">
        <v>1040</v>
      </c>
      <c r="B1474" s="199" t="s">
        <v>1917</v>
      </c>
      <c r="C1474" s="198" t="s">
        <v>1918</v>
      </c>
      <c r="D1474" s="199" t="s">
        <v>25</v>
      </c>
      <c r="E1474" s="200" t="n">
        <v>0.1</v>
      </c>
      <c r="F1474" s="280" t="n">
        <v>15.43</v>
      </c>
      <c r="G1474" s="280" t="n">
        <v>1.54</v>
      </c>
      <c r="H1474" s="206"/>
      <c r="I1474" s="206"/>
      <c r="J1474" s="206"/>
      <c r="K1474" s="206"/>
      <c r="L1474" s="206"/>
      <c r="M1474" s="206"/>
      <c r="N1474" s="206"/>
      <c r="O1474" s="206"/>
      <c r="P1474" s="206"/>
      <c r="Q1474" s="206"/>
      <c r="R1474" s="206"/>
      <c r="S1474" s="206"/>
      <c r="T1474" s="206"/>
      <c r="U1474" s="206"/>
      <c r="V1474" s="206"/>
      <c r="W1474" s="206"/>
      <c r="X1474" s="206"/>
      <c r="Y1474" s="206"/>
      <c r="Z1474" s="206"/>
    </row>
    <row r="1475" customFormat="false" ht="15" hidden="false" customHeight="false" outlineLevel="0" collapsed="false">
      <c r="A1475" s="198" t="s">
        <v>1040</v>
      </c>
      <c r="B1475" s="199" t="s">
        <v>1812</v>
      </c>
      <c r="C1475" s="198" t="s">
        <v>1813</v>
      </c>
      <c r="D1475" s="199" t="s">
        <v>25</v>
      </c>
      <c r="E1475" s="200" t="n">
        <v>0.1</v>
      </c>
      <c r="F1475" s="280" t="n">
        <v>20</v>
      </c>
      <c r="G1475" s="280" t="n">
        <v>2</v>
      </c>
      <c r="H1475" s="206"/>
      <c r="I1475" s="206"/>
      <c r="J1475" s="206"/>
      <c r="K1475" s="206"/>
      <c r="L1475" s="206"/>
      <c r="M1475" s="206"/>
      <c r="N1475" s="206"/>
      <c r="O1475" s="206"/>
      <c r="P1475" s="206"/>
      <c r="Q1475" s="206"/>
      <c r="R1475" s="206"/>
      <c r="S1475" s="206"/>
      <c r="T1475" s="206"/>
      <c r="U1475" s="206"/>
      <c r="V1475" s="206"/>
      <c r="W1475" s="206"/>
      <c r="X1475" s="206"/>
      <c r="Y1475" s="206"/>
      <c r="Z1475" s="206"/>
    </row>
    <row r="1476" customFormat="false" ht="15" hidden="false" customHeight="false" outlineLevel="0" collapsed="false">
      <c r="A1476" s="202" t="s">
        <v>1043</v>
      </c>
      <c r="B1476" s="203" t="s">
        <v>2070</v>
      </c>
      <c r="C1476" s="202" t="s">
        <v>2071</v>
      </c>
      <c r="D1476" s="203" t="s">
        <v>7</v>
      </c>
      <c r="E1476" s="204" t="n">
        <v>0.0099</v>
      </c>
      <c r="F1476" s="208" t="n">
        <v>56.55</v>
      </c>
      <c r="G1476" s="208" t="n">
        <v>0.55</v>
      </c>
      <c r="H1476" s="206"/>
      <c r="I1476" s="206"/>
      <c r="J1476" s="206"/>
      <c r="K1476" s="206"/>
      <c r="L1476" s="206"/>
      <c r="M1476" s="206"/>
      <c r="N1476" s="206"/>
      <c r="O1476" s="206"/>
      <c r="P1476" s="206"/>
      <c r="Q1476" s="206"/>
      <c r="R1476" s="206"/>
      <c r="S1476" s="206"/>
      <c r="T1476" s="206"/>
      <c r="U1476" s="206"/>
      <c r="V1476" s="206"/>
      <c r="W1476" s="206"/>
      <c r="X1476" s="206"/>
      <c r="Y1476" s="206"/>
      <c r="Z1476" s="206"/>
    </row>
    <row r="1477" customFormat="false" ht="15" hidden="false" customHeight="false" outlineLevel="0" collapsed="false">
      <c r="A1477" s="202" t="s">
        <v>1043</v>
      </c>
      <c r="B1477" s="203" t="s">
        <v>2331</v>
      </c>
      <c r="C1477" s="202" t="s">
        <v>2332</v>
      </c>
      <c r="D1477" s="203" t="s">
        <v>7</v>
      </c>
      <c r="E1477" s="204" t="n">
        <v>1</v>
      </c>
      <c r="F1477" s="208" t="n">
        <v>5.35</v>
      </c>
      <c r="G1477" s="208" t="n">
        <v>5.35</v>
      </c>
      <c r="H1477" s="206"/>
      <c r="I1477" s="206"/>
      <c r="J1477" s="206"/>
      <c r="K1477" s="206"/>
      <c r="L1477" s="206"/>
      <c r="M1477" s="206"/>
      <c r="N1477" s="206"/>
      <c r="O1477" s="206"/>
      <c r="P1477" s="206"/>
      <c r="Q1477" s="206"/>
      <c r="R1477" s="206"/>
      <c r="S1477" s="206"/>
      <c r="T1477" s="206"/>
      <c r="U1477" s="206"/>
      <c r="V1477" s="206"/>
      <c r="W1477" s="206"/>
      <c r="X1477" s="206"/>
      <c r="Y1477" s="206"/>
      <c r="Z1477" s="206"/>
    </row>
    <row r="1478" customFormat="false" ht="15" hidden="false" customHeight="false" outlineLevel="0" collapsed="false">
      <c r="A1478" s="202" t="s">
        <v>1043</v>
      </c>
      <c r="B1478" s="203" t="s">
        <v>2074</v>
      </c>
      <c r="C1478" s="202" t="s">
        <v>2075</v>
      </c>
      <c r="D1478" s="203" t="s">
        <v>7</v>
      </c>
      <c r="E1478" s="204" t="n">
        <v>0.021</v>
      </c>
      <c r="F1478" s="208" t="n">
        <v>2.06</v>
      </c>
      <c r="G1478" s="208" t="n">
        <v>0.04</v>
      </c>
      <c r="H1478" s="206"/>
      <c r="I1478" s="206"/>
      <c r="J1478" s="206"/>
      <c r="K1478" s="206"/>
      <c r="L1478" s="206"/>
      <c r="M1478" s="206"/>
      <c r="N1478" s="206"/>
      <c r="O1478" s="206"/>
      <c r="P1478" s="206"/>
      <c r="Q1478" s="206"/>
      <c r="R1478" s="206"/>
      <c r="S1478" s="206"/>
      <c r="T1478" s="206"/>
      <c r="U1478" s="206"/>
      <c r="V1478" s="206"/>
      <c r="W1478" s="206"/>
      <c r="X1478" s="206"/>
      <c r="Y1478" s="206"/>
      <c r="Z1478" s="206"/>
    </row>
    <row r="1479" customFormat="false" ht="15" hidden="false" customHeight="false" outlineLevel="0" collapsed="false">
      <c r="A1479" s="202" t="s">
        <v>1043</v>
      </c>
      <c r="B1479" s="203" t="s">
        <v>2076</v>
      </c>
      <c r="C1479" s="202" t="s">
        <v>2077</v>
      </c>
      <c r="D1479" s="203" t="s">
        <v>7</v>
      </c>
      <c r="E1479" s="204" t="n">
        <v>0.015</v>
      </c>
      <c r="F1479" s="208" t="n">
        <v>64.07</v>
      </c>
      <c r="G1479" s="208" t="n">
        <v>0.96</v>
      </c>
      <c r="H1479" s="206"/>
      <c r="I1479" s="206"/>
      <c r="J1479" s="206"/>
      <c r="K1479" s="206"/>
      <c r="L1479" s="206"/>
      <c r="M1479" s="206"/>
      <c r="N1479" s="206"/>
      <c r="O1479" s="206"/>
      <c r="P1479" s="206"/>
      <c r="Q1479" s="206"/>
      <c r="R1479" s="206"/>
      <c r="S1479" s="206"/>
      <c r="T1479" s="206"/>
      <c r="U1479" s="206"/>
      <c r="V1479" s="206"/>
      <c r="W1479" s="206"/>
      <c r="X1479" s="206"/>
      <c r="Y1479" s="206"/>
      <c r="Z1479" s="206"/>
    </row>
    <row r="1480" customFormat="false" ht="15" hidden="false" customHeight="false" outlineLevel="0" collapsed="false">
      <c r="A1480" s="193"/>
      <c r="B1480" s="194"/>
      <c r="C1480" s="193"/>
      <c r="D1480" s="193"/>
      <c r="E1480" s="195"/>
      <c r="F1480" s="193"/>
      <c r="G1480" s="193"/>
      <c r="H1480" s="206"/>
      <c r="I1480" s="206"/>
      <c r="J1480" s="206"/>
      <c r="K1480" s="206"/>
      <c r="L1480" s="206"/>
      <c r="M1480" s="206"/>
      <c r="N1480" s="206"/>
      <c r="O1480" s="206"/>
      <c r="P1480" s="206"/>
      <c r="Q1480" s="206"/>
      <c r="R1480" s="206"/>
      <c r="S1480" s="206"/>
      <c r="T1480" s="206"/>
      <c r="U1480" s="206"/>
      <c r="V1480" s="206"/>
      <c r="W1480" s="206"/>
      <c r="X1480" s="206"/>
      <c r="Y1480" s="206"/>
      <c r="Z1480" s="206"/>
    </row>
    <row r="1481" customFormat="false" ht="15" hidden="false" customHeight="false" outlineLevel="0" collapsed="false">
      <c r="A1481" s="183" t="s">
        <v>2333</v>
      </c>
      <c r="B1481" s="184" t="s">
        <v>1028</v>
      </c>
      <c r="C1481" s="183" t="s">
        <v>1029</v>
      </c>
      <c r="D1481" s="184" t="s">
        <v>1030</v>
      </c>
      <c r="E1481" s="185" t="s">
        <v>1031</v>
      </c>
      <c r="F1481" s="209" t="s">
        <v>1032</v>
      </c>
      <c r="G1481" s="209" t="s">
        <v>1033</v>
      </c>
      <c r="H1481" s="206"/>
      <c r="I1481" s="206"/>
      <c r="J1481" s="206"/>
      <c r="K1481" s="206"/>
      <c r="L1481" s="206"/>
      <c r="M1481" s="206"/>
      <c r="N1481" s="206"/>
      <c r="O1481" s="206"/>
      <c r="P1481" s="206"/>
      <c r="Q1481" s="206"/>
      <c r="R1481" s="206"/>
      <c r="S1481" s="206"/>
      <c r="T1481" s="206"/>
      <c r="U1481" s="206"/>
      <c r="V1481" s="206"/>
      <c r="W1481" s="206"/>
      <c r="X1481" s="206"/>
      <c r="Y1481" s="206"/>
      <c r="Z1481" s="206"/>
    </row>
    <row r="1482" customFormat="false" ht="15" hidden="false" customHeight="false" outlineLevel="0" collapsed="false">
      <c r="A1482" s="189" t="s">
        <v>1034</v>
      </c>
      <c r="B1482" s="190" t="s">
        <v>2334</v>
      </c>
      <c r="C1482" s="189" t="s">
        <v>2335</v>
      </c>
      <c r="D1482" s="190" t="s">
        <v>7</v>
      </c>
      <c r="E1482" s="191" t="n">
        <v>1</v>
      </c>
      <c r="F1482" s="279" t="n">
        <v>6.39</v>
      </c>
      <c r="G1482" s="279" t="n">
        <v>6.39</v>
      </c>
      <c r="H1482" s="206"/>
      <c r="I1482" s="206"/>
      <c r="J1482" s="206"/>
      <c r="K1482" s="206"/>
      <c r="L1482" s="206"/>
      <c r="M1482" s="206"/>
      <c r="N1482" s="206"/>
      <c r="O1482" s="206"/>
      <c r="P1482" s="206"/>
      <c r="Q1482" s="206"/>
      <c r="R1482" s="206"/>
      <c r="S1482" s="206"/>
      <c r="T1482" s="206"/>
      <c r="U1482" s="206"/>
      <c r="V1482" s="206"/>
      <c r="W1482" s="206"/>
      <c r="X1482" s="206"/>
      <c r="Y1482" s="206"/>
      <c r="Z1482" s="206"/>
    </row>
    <row r="1483" customFormat="false" ht="15" hidden="false" customHeight="false" outlineLevel="0" collapsed="false">
      <c r="A1483" s="198" t="s">
        <v>1040</v>
      </c>
      <c r="B1483" s="199" t="s">
        <v>1917</v>
      </c>
      <c r="C1483" s="198" t="s">
        <v>1918</v>
      </c>
      <c r="D1483" s="199" t="s">
        <v>25</v>
      </c>
      <c r="E1483" s="200" t="n">
        <v>0.1</v>
      </c>
      <c r="F1483" s="280" t="n">
        <v>15.43</v>
      </c>
      <c r="G1483" s="280" t="n">
        <v>1.54</v>
      </c>
      <c r="H1483" s="206"/>
      <c r="I1483" s="206"/>
      <c r="J1483" s="206"/>
      <c r="K1483" s="206"/>
      <c r="L1483" s="206"/>
      <c r="M1483" s="206"/>
      <c r="N1483" s="206"/>
      <c r="O1483" s="206"/>
      <c r="P1483" s="206"/>
      <c r="Q1483" s="206"/>
      <c r="R1483" s="206"/>
      <c r="S1483" s="206"/>
      <c r="T1483" s="206"/>
      <c r="U1483" s="206"/>
      <c r="V1483" s="206"/>
      <c r="W1483" s="206"/>
      <c r="X1483" s="206"/>
      <c r="Y1483" s="206"/>
      <c r="Z1483" s="206"/>
    </row>
    <row r="1484" customFormat="false" ht="15" hidden="false" customHeight="false" outlineLevel="0" collapsed="false">
      <c r="A1484" s="198" t="s">
        <v>1040</v>
      </c>
      <c r="B1484" s="199" t="s">
        <v>1812</v>
      </c>
      <c r="C1484" s="198" t="s">
        <v>1813</v>
      </c>
      <c r="D1484" s="199" t="s">
        <v>25</v>
      </c>
      <c r="E1484" s="200" t="n">
        <v>0.1</v>
      </c>
      <c r="F1484" s="280" t="n">
        <v>20</v>
      </c>
      <c r="G1484" s="280" t="n">
        <v>2</v>
      </c>
      <c r="H1484" s="206"/>
      <c r="I1484" s="206"/>
      <c r="J1484" s="206"/>
      <c r="K1484" s="206"/>
      <c r="L1484" s="206"/>
      <c r="M1484" s="206"/>
      <c r="N1484" s="206"/>
      <c r="O1484" s="206"/>
      <c r="P1484" s="206"/>
      <c r="Q1484" s="206"/>
      <c r="R1484" s="206"/>
      <c r="S1484" s="206"/>
      <c r="T1484" s="206"/>
      <c r="U1484" s="206"/>
      <c r="V1484" s="206"/>
      <c r="W1484" s="206"/>
      <c r="X1484" s="206"/>
      <c r="Y1484" s="206"/>
      <c r="Z1484" s="206"/>
    </row>
    <row r="1485" customFormat="false" ht="15" hidden="false" customHeight="false" outlineLevel="0" collapsed="false">
      <c r="A1485" s="202" t="s">
        <v>1043</v>
      </c>
      <c r="B1485" s="203" t="s">
        <v>2070</v>
      </c>
      <c r="C1485" s="202" t="s">
        <v>2071</v>
      </c>
      <c r="D1485" s="203" t="s">
        <v>7</v>
      </c>
      <c r="E1485" s="204" t="n">
        <v>0.0099</v>
      </c>
      <c r="F1485" s="208" t="n">
        <v>56.55</v>
      </c>
      <c r="G1485" s="208" t="n">
        <v>0.55</v>
      </c>
      <c r="H1485" s="206"/>
      <c r="I1485" s="206"/>
      <c r="J1485" s="206"/>
      <c r="K1485" s="206"/>
      <c r="L1485" s="206"/>
      <c r="M1485" s="206"/>
      <c r="N1485" s="206"/>
      <c r="O1485" s="206"/>
      <c r="P1485" s="206"/>
      <c r="Q1485" s="206"/>
      <c r="R1485" s="206"/>
      <c r="S1485" s="206"/>
      <c r="T1485" s="206"/>
      <c r="U1485" s="206"/>
      <c r="V1485" s="206"/>
      <c r="W1485" s="206"/>
      <c r="X1485" s="206"/>
      <c r="Y1485" s="206"/>
      <c r="Z1485" s="206"/>
    </row>
    <row r="1486" customFormat="false" ht="15" hidden="false" customHeight="false" outlineLevel="0" collapsed="false">
      <c r="A1486" s="202" t="s">
        <v>1043</v>
      </c>
      <c r="B1486" s="203" t="s">
        <v>2336</v>
      </c>
      <c r="C1486" s="202" t="s">
        <v>2337</v>
      </c>
      <c r="D1486" s="203" t="s">
        <v>7</v>
      </c>
      <c r="E1486" s="204" t="n">
        <v>1</v>
      </c>
      <c r="F1486" s="208" t="n">
        <v>1.3</v>
      </c>
      <c r="G1486" s="208" t="n">
        <v>1.3</v>
      </c>
      <c r="H1486" s="206"/>
      <c r="I1486" s="206"/>
      <c r="J1486" s="206"/>
      <c r="K1486" s="206"/>
      <c r="L1486" s="206"/>
      <c r="M1486" s="206"/>
      <c r="N1486" s="206"/>
      <c r="O1486" s="206"/>
      <c r="P1486" s="206"/>
      <c r="Q1486" s="206"/>
      <c r="R1486" s="206"/>
      <c r="S1486" s="206"/>
      <c r="T1486" s="206"/>
      <c r="U1486" s="206"/>
      <c r="V1486" s="206"/>
      <c r="W1486" s="206"/>
      <c r="X1486" s="206"/>
      <c r="Y1486" s="206"/>
      <c r="Z1486" s="206"/>
    </row>
    <row r="1487" customFormat="false" ht="15" hidden="false" customHeight="false" outlineLevel="0" collapsed="false">
      <c r="A1487" s="202" t="s">
        <v>1043</v>
      </c>
      <c r="B1487" s="203" t="s">
        <v>2074</v>
      </c>
      <c r="C1487" s="202" t="s">
        <v>2075</v>
      </c>
      <c r="D1487" s="203" t="s">
        <v>7</v>
      </c>
      <c r="E1487" s="204" t="n">
        <v>0.021</v>
      </c>
      <c r="F1487" s="208" t="n">
        <v>2.06</v>
      </c>
      <c r="G1487" s="208" t="n">
        <v>0.04</v>
      </c>
      <c r="H1487" s="206"/>
      <c r="I1487" s="206"/>
      <c r="J1487" s="206"/>
      <c r="K1487" s="206"/>
      <c r="L1487" s="206"/>
      <c r="M1487" s="206"/>
      <c r="N1487" s="206"/>
      <c r="O1487" s="206"/>
      <c r="P1487" s="206"/>
      <c r="Q1487" s="206"/>
      <c r="R1487" s="206"/>
      <c r="S1487" s="206"/>
      <c r="T1487" s="206"/>
      <c r="U1487" s="206"/>
      <c r="V1487" s="206"/>
      <c r="W1487" s="206"/>
      <c r="X1487" s="206"/>
      <c r="Y1487" s="206"/>
      <c r="Z1487" s="206"/>
    </row>
    <row r="1488" customFormat="false" ht="15" hidden="false" customHeight="false" outlineLevel="0" collapsed="false">
      <c r="A1488" s="202" t="s">
        <v>1043</v>
      </c>
      <c r="B1488" s="203" t="s">
        <v>2076</v>
      </c>
      <c r="C1488" s="202" t="s">
        <v>2077</v>
      </c>
      <c r="D1488" s="203" t="s">
        <v>7</v>
      </c>
      <c r="E1488" s="204" t="n">
        <v>0.015</v>
      </c>
      <c r="F1488" s="208" t="n">
        <v>64.07</v>
      </c>
      <c r="G1488" s="208" t="n">
        <v>0.96</v>
      </c>
      <c r="H1488" s="206"/>
      <c r="I1488" s="206"/>
      <c r="J1488" s="206"/>
      <c r="K1488" s="206"/>
      <c r="L1488" s="206"/>
      <c r="M1488" s="206"/>
      <c r="N1488" s="206"/>
      <c r="O1488" s="206"/>
      <c r="P1488" s="206"/>
      <c r="Q1488" s="206"/>
      <c r="R1488" s="206"/>
      <c r="S1488" s="206"/>
      <c r="T1488" s="206"/>
      <c r="U1488" s="206"/>
      <c r="V1488" s="206"/>
      <c r="W1488" s="206"/>
      <c r="X1488" s="206"/>
      <c r="Y1488" s="206"/>
      <c r="Z1488" s="206"/>
    </row>
    <row r="1489" customFormat="false" ht="15" hidden="false" customHeight="false" outlineLevel="0" collapsed="false">
      <c r="A1489" s="193"/>
      <c r="B1489" s="194"/>
      <c r="C1489" s="193"/>
      <c r="D1489" s="193"/>
      <c r="E1489" s="195"/>
      <c r="F1489" s="193"/>
      <c r="G1489" s="193"/>
      <c r="H1489" s="206"/>
      <c r="I1489" s="206"/>
      <c r="J1489" s="206"/>
      <c r="K1489" s="206"/>
      <c r="L1489" s="206"/>
      <c r="M1489" s="206"/>
      <c r="N1489" s="206"/>
      <c r="O1489" s="206"/>
      <c r="P1489" s="206"/>
      <c r="Q1489" s="206"/>
      <c r="R1489" s="206"/>
      <c r="S1489" s="206"/>
      <c r="T1489" s="206"/>
      <c r="U1489" s="206"/>
      <c r="V1489" s="206"/>
      <c r="W1489" s="206"/>
      <c r="X1489" s="206"/>
      <c r="Y1489" s="206"/>
      <c r="Z1489" s="206"/>
    </row>
    <row r="1490" customFormat="false" ht="15" hidden="false" customHeight="false" outlineLevel="0" collapsed="false">
      <c r="A1490" s="183" t="s">
        <v>2338</v>
      </c>
      <c r="B1490" s="184" t="s">
        <v>1028</v>
      </c>
      <c r="C1490" s="183" t="s">
        <v>1029</v>
      </c>
      <c r="D1490" s="184" t="s">
        <v>1030</v>
      </c>
      <c r="E1490" s="185" t="s">
        <v>1031</v>
      </c>
      <c r="F1490" s="209" t="s">
        <v>1032</v>
      </c>
      <c r="G1490" s="209" t="s">
        <v>1033</v>
      </c>
      <c r="H1490" s="206"/>
      <c r="I1490" s="206"/>
      <c r="J1490" s="206"/>
      <c r="K1490" s="206"/>
      <c r="L1490" s="206"/>
      <c r="M1490" s="206"/>
      <c r="N1490" s="206"/>
      <c r="O1490" s="206"/>
      <c r="P1490" s="206"/>
      <c r="Q1490" s="206"/>
      <c r="R1490" s="206"/>
      <c r="S1490" s="206"/>
      <c r="T1490" s="206"/>
      <c r="U1490" s="206"/>
      <c r="V1490" s="206"/>
      <c r="W1490" s="206"/>
      <c r="X1490" s="206"/>
      <c r="Y1490" s="206"/>
      <c r="Z1490" s="206"/>
    </row>
    <row r="1491" customFormat="false" ht="15" hidden="false" customHeight="false" outlineLevel="0" collapsed="false">
      <c r="A1491" s="189" t="s">
        <v>1034</v>
      </c>
      <c r="B1491" s="190" t="s">
        <v>2339</v>
      </c>
      <c r="C1491" s="189" t="s">
        <v>2340</v>
      </c>
      <c r="D1491" s="190" t="s">
        <v>7</v>
      </c>
      <c r="E1491" s="191" t="n">
        <v>1</v>
      </c>
      <c r="F1491" s="279" t="n">
        <v>10.53</v>
      </c>
      <c r="G1491" s="279" t="n">
        <v>10.53</v>
      </c>
      <c r="H1491" s="206"/>
      <c r="I1491" s="206"/>
      <c r="J1491" s="206"/>
      <c r="K1491" s="206"/>
      <c r="L1491" s="206"/>
      <c r="M1491" s="206"/>
      <c r="N1491" s="206"/>
      <c r="O1491" s="206"/>
      <c r="P1491" s="206"/>
      <c r="Q1491" s="206"/>
      <c r="R1491" s="206"/>
      <c r="S1491" s="206"/>
      <c r="T1491" s="206"/>
      <c r="U1491" s="206"/>
      <c r="V1491" s="206"/>
      <c r="W1491" s="206"/>
      <c r="X1491" s="206"/>
      <c r="Y1491" s="206"/>
      <c r="Z1491" s="206"/>
    </row>
    <row r="1492" customFormat="false" ht="15" hidden="false" customHeight="false" outlineLevel="0" collapsed="false">
      <c r="A1492" s="198" t="s">
        <v>1040</v>
      </c>
      <c r="B1492" s="199" t="s">
        <v>1917</v>
      </c>
      <c r="C1492" s="198" t="s">
        <v>1918</v>
      </c>
      <c r="D1492" s="199" t="s">
        <v>25</v>
      </c>
      <c r="E1492" s="200" t="n">
        <v>0.13</v>
      </c>
      <c r="F1492" s="280" t="n">
        <v>15.43</v>
      </c>
      <c r="G1492" s="280" t="n">
        <v>2</v>
      </c>
      <c r="H1492" s="206"/>
      <c r="I1492" s="206"/>
      <c r="J1492" s="206"/>
      <c r="K1492" s="206"/>
      <c r="L1492" s="206"/>
      <c r="M1492" s="206"/>
      <c r="N1492" s="206"/>
      <c r="O1492" s="206"/>
      <c r="P1492" s="206"/>
      <c r="Q1492" s="206"/>
      <c r="R1492" s="206"/>
      <c r="S1492" s="206"/>
      <c r="T1492" s="206"/>
      <c r="U1492" s="206"/>
      <c r="V1492" s="206"/>
      <c r="W1492" s="206"/>
      <c r="X1492" s="206"/>
      <c r="Y1492" s="206"/>
      <c r="Z1492" s="206"/>
    </row>
    <row r="1493" customFormat="false" ht="15" hidden="false" customHeight="false" outlineLevel="0" collapsed="false">
      <c r="A1493" s="198" t="s">
        <v>1040</v>
      </c>
      <c r="B1493" s="199" t="s">
        <v>1812</v>
      </c>
      <c r="C1493" s="198" t="s">
        <v>1813</v>
      </c>
      <c r="D1493" s="199" t="s">
        <v>25</v>
      </c>
      <c r="E1493" s="200" t="n">
        <v>0.13</v>
      </c>
      <c r="F1493" s="280" t="n">
        <v>20</v>
      </c>
      <c r="G1493" s="280" t="n">
        <v>2.6</v>
      </c>
      <c r="H1493" s="206"/>
      <c r="I1493" s="206"/>
      <c r="J1493" s="206"/>
      <c r="K1493" s="206"/>
      <c r="L1493" s="206"/>
      <c r="M1493" s="206"/>
      <c r="N1493" s="206"/>
      <c r="O1493" s="206"/>
      <c r="P1493" s="206"/>
      <c r="Q1493" s="206"/>
      <c r="R1493" s="206"/>
      <c r="S1493" s="206"/>
      <c r="T1493" s="206"/>
      <c r="U1493" s="206"/>
      <c r="V1493" s="206"/>
      <c r="W1493" s="206"/>
      <c r="X1493" s="206"/>
      <c r="Y1493" s="206"/>
      <c r="Z1493" s="206"/>
    </row>
    <row r="1494" customFormat="false" ht="15" hidden="false" customHeight="false" outlineLevel="0" collapsed="false">
      <c r="A1494" s="202" t="s">
        <v>1043</v>
      </c>
      <c r="B1494" s="203" t="s">
        <v>2341</v>
      </c>
      <c r="C1494" s="202" t="s">
        <v>2342</v>
      </c>
      <c r="D1494" s="203" t="s">
        <v>7</v>
      </c>
      <c r="E1494" s="204" t="n">
        <v>1</v>
      </c>
      <c r="F1494" s="208" t="n">
        <v>1.58</v>
      </c>
      <c r="G1494" s="208" t="n">
        <v>1.58</v>
      </c>
      <c r="H1494" s="206"/>
      <c r="I1494" s="206"/>
      <c r="J1494" s="206"/>
      <c r="K1494" s="206"/>
      <c r="L1494" s="206"/>
      <c r="M1494" s="206"/>
      <c r="N1494" s="206"/>
      <c r="O1494" s="206"/>
      <c r="P1494" s="206"/>
      <c r="Q1494" s="206"/>
      <c r="R1494" s="206"/>
      <c r="S1494" s="206"/>
      <c r="T1494" s="206"/>
      <c r="U1494" s="206"/>
      <c r="V1494" s="206"/>
      <c r="W1494" s="206"/>
      <c r="X1494" s="206"/>
      <c r="Y1494" s="206"/>
      <c r="Z1494" s="206"/>
    </row>
    <row r="1495" customFormat="false" ht="15" hidden="false" customHeight="false" outlineLevel="0" collapsed="false">
      <c r="A1495" s="202" t="s">
        <v>1043</v>
      </c>
      <c r="B1495" s="203" t="s">
        <v>2343</v>
      </c>
      <c r="C1495" s="202" t="s">
        <v>2344</v>
      </c>
      <c r="D1495" s="203" t="s">
        <v>7</v>
      </c>
      <c r="E1495" s="204" t="n">
        <v>1</v>
      </c>
      <c r="F1495" s="208" t="n">
        <v>3.89</v>
      </c>
      <c r="G1495" s="208" t="n">
        <v>3.89</v>
      </c>
      <c r="H1495" s="206"/>
      <c r="I1495" s="206"/>
      <c r="J1495" s="206"/>
      <c r="K1495" s="206"/>
      <c r="L1495" s="206"/>
      <c r="M1495" s="206"/>
      <c r="N1495" s="206"/>
      <c r="O1495" s="206"/>
      <c r="P1495" s="206"/>
      <c r="Q1495" s="206"/>
      <c r="R1495" s="206"/>
      <c r="S1495" s="206"/>
      <c r="T1495" s="206"/>
      <c r="U1495" s="206"/>
      <c r="V1495" s="206"/>
      <c r="W1495" s="206"/>
      <c r="X1495" s="206"/>
      <c r="Y1495" s="206"/>
      <c r="Z1495" s="206"/>
    </row>
    <row r="1496" customFormat="false" ht="15" hidden="false" customHeight="false" outlineLevel="0" collapsed="false">
      <c r="A1496" s="202" t="s">
        <v>1043</v>
      </c>
      <c r="B1496" s="203" t="s">
        <v>2319</v>
      </c>
      <c r="C1496" s="202" t="s">
        <v>2320</v>
      </c>
      <c r="D1496" s="203" t="s">
        <v>7</v>
      </c>
      <c r="E1496" s="204" t="n">
        <v>0.02</v>
      </c>
      <c r="F1496" s="208" t="n">
        <v>23.34</v>
      </c>
      <c r="G1496" s="208" t="n">
        <v>0.46</v>
      </c>
      <c r="H1496" s="206"/>
      <c r="I1496" s="206"/>
      <c r="J1496" s="206"/>
      <c r="K1496" s="206"/>
      <c r="L1496" s="206"/>
      <c r="M1496" s="206"/>
      <c r="N1496" s="206"/>
      <c r="O1496" s="206"/>
      <c r="P1496" s="206"/>
      <c r="Q1496" s="206"/>
      <c r="R1496" s="206"/>
      <c r="S1496" s="206"/>
      <c r="T1496" s="206"/>
      <c r="U1496" s="206"/>
      <c r="V1496" s="206"/>
      <c r="W1496" s="206"/>
      <c r="X1496" s="206"/>
      <c r="Y1496" s="206"/>
      <c r="Z1496" s="206"/>
    </row>
    <row r="1497" customFormat="false" ht="15" hidden="false" customHeight="false" outlineLevel="0" collapsed="false">
      <c r="A1497" s="193"/>
      <c r="B1497" s="194"/>
      <c r="C1497" s="193"/>
      <c r="D1497" s="193"/>
      <c r="E1497" s="195"/>
      <c r="F1497" s="193"/>
      <c r="G1497" s="193"/>
      <c r="H1497" s="206"/>
      <c r="I1497" s="206"/>
      <c r="J1497" s="206"/>
      <c r="K1497" s="206"/>
      <c r="L1497" s="206"/>
      <c r="M1497" s="206"/>
      <c r="N1497" s="206"/>
      <c r="O1497" s="206"/>
      <c r="P1497" s="206"/>
      <c r="Q1497" s="206"/>
      <c r="R1497" s="206"/>
      <c r="S1497" s="206"/>
      <c r="T1497" s="206"/>
      <c r="U1497" s="206"/>
      <c r="V1497" s="206"/>
      <c r="W1497" s="206"/>
      <c r="X1497" s="206"/>
      <c r="Y1497" s="206"/>
      <c r="Z1497" s="206"/>
    </row>
    <row r="1498" customFormat="false" ht="15" hidden="false" customHeight="false" outlineLevel="0" collapsed="false">
      <c r="A1498" s="183" t="s">
        <v>2345</v>
      </c>
      <c r="B1498" s="184" t="s">
        <v>1028</v>
      </c>
      <c r="C1498" s="183" t="s">
        <v>1029</v>
      </c>
      <c r="D1498" s="184" t="s">
        <v>1030</v>
      </c>
      <c r="E1498" s="185" t="s">
        <v>1031</v>
      </c>
      <c r="F1498" s="209" t="s">
        <v>1032</v>
      </c>
      <c r="G1498" s="209" t="s">
        <v>1033</v>
      </c>
      <c r="H1498" s="206"/>
      <c r="I1498" s="206"/>
      <c r="J1498" s="206"/>
      <c r="K1498" s="206"/>
      <c r="L1498" s="206"/>
      <c r="M1498" s="206"/>
      <c r="N1498" s="206"/>
      <c r="O1498" s="206"/>
      <c r="P1498" s="206"/>
      <c r="Q1498" s="206"/>
      <c r="R1498" s="206"/>
      <c r="S1498" s="206"/>
      <c r="T1498" s="206"/>
      <c r="U1498" s="206"/>
      <c r="V1498" s="206"/>
      <c r="W1498" s="206"/>
      <c r="X1498" s="206"/>
      <c r="Y1498" s="206"/>
      <c r="Z1498" s="206"/>
    </row>
    <row r="1499" customFormat="false" ht="15" hidden="false" customHeight="false" outlineLevel="0" collapsed="false">
      <c r="A1499" s="189" t="s">
        <v>1034</v>
      </c>
      <c r="B1499" s="190" t="s">
        <v>2346</v>
      </c>
      <c r="C1499" s="189" t="s">
        <v>2347</v>
      </c>
      <c r="D1499" s="190" t="s">
        <v>7</v>
      </c>
      <c r="E1499" s="191" t="n">
        <v>1</v>
      </c>
      <c r="F1499" s="279" t="n">
        <v>18.97</v>
      </c>
      <c r="G1499" s="279" t="n">
        <v>18.97</v>
      </c>
      <c r="H1499" s="206"/>
      <c r="I1499" s="206"/>
      <c r="J1499" s="206"/>
      <c r="K1499" s="206"/>
      <c r="L1499" s="206"/>
      <c r="M1499" s="206"/>
      <c r="N1499" s="206"/>
      <c r="O1499" s="206"/>
      <c r="P1499" s="206"/>
      <c r="Q1499" s="206"/>
      <c r="R1499" s="206"/>
      <c r="S1499" s="206"/>
      <c r="T1499" s="206"/>
      <c r="U1499" s="206"/>
      <c r="V1499" s="206"/>
      <c r="W1499" s="206"/>
      <c r="X1499" s="206"/>
      <c r="Y1499" s="206"/>
      <c r="Z1499" s="206"/>
    </row>
    <row r="1500" customFormat="false" ht="15" hidden="false" customHeight="false" outlineLevel="0" collapsed="false">
      <c r="A1500" s="198" t="s">
        <v>1040</v>
      </c>
      <c r="B1500" s="199" t="s">
        <v>1917</v>
      </c>
      <c r="C1500" s="198" t="s">
        <v>1918</v>
      </c>
      <c r="D1500" s="199" t="s">
        <v>25</v>
      </c>
      <c r="E1500" s="200" t="n">
        <v>0.19</v>
      </c>
      <c r="F1500" s="280" t="n">
        <v>15.43</v>
      </c>
      <c r="G1500" s="280" t="n">
        <v>2.93</v>
      </c>
      <c r="H1500" s="206"/>
      <c r="I1500" s="206"/>
      <c r="J1500" s="206"/>
      <c r="K1500" s="206"/>
      <c r="L1500" s="206"/>
      <c r="M1500" s="206"/>
      <c r="N1500" s="206"/>
      <c r="O1500" s="206"/>
      <c r="P1500" s="206"/>
      <c r="Q1500" s="206"/>
      <c r="R1500" s="206"/>
      <c r="S1500" s="206"/>
      <c r="T1500" s="206"/>
      <c r="U1500" s="206"/>
      <c r="V1500" s="206"/>
      <c r="W1500" s="206"/>
      <c r="X1500" s="206"/>
      <c r="Y1500" s="206"/>
      <c r="Z1500" s="206"/>
    </row>
    <row r="1501" customFormat="false" ht="15" hidden="false" customHeight="false" outlineLevel="0" collapsed="false">
      <c r="A1501" s="198" t="s">
        <v>1040</v>
      </c>
      <c r="B1501" s="199" t="s">
        <v>1812</v>
      </c>
      <c r="C1501" s="198" t="s">
        <v>1813</v>
      </c>
      <c r="D1501" s="199" t="s">
        <v>25</v>
      </c>
      <c r="E1501" s="200" t="n">
        <v>0.19</v>
      </c>
      <c r="F1501" s="280" t="n">
        <v>20</v>
      </c>
      <c r="G1501" s="280" t="n">
        <v>3.8</v>
      </c>
      <c r="H1501" s="206"/>
      <c r="I1501" s="206"/>
      <c r="J1501" s="206"/>
      <c r="K1501" s="206"/>
      <c r="L1501" s="206"/>
      <c r="M1501" s="206"/>
      <c r="N1501" s="206"/>
      <c r="O1501" s="206"/>
      <c r="P1501" s="206"/>
      <c r="Q1501" s="206"/>
      <c r="R1501" s="206"/>
      <c r="S1501" s="206"/>
      <c r="T1501" s="206"/>
      <c r="U1501" s="206"/>
      <c r="V1501" s="206"/>
      <c r="W1501" s="206"/>
      <c r="X1501" s="206"/>
      <c r="Y1501" s="206"/>
      <c r="Z1501" s="206"/>
    </row>
    <row r="1502" customFormat="false" ht="15" hidden="false" customHeight="false" outlineLevel="0" collapsed="false">
      <c r="A1502" s="202" t="s">
        <v>1043</v>
      </c>
      <c r="B1502" s="203" t="s">
        <v>2315</v>
      </c>
      <c r="C1502" s="202" t="s">
        <v>2316</v>
      </c>
      <c r="D1502" s="203" t="s">
        <v>7</v>
      </c>
      <c r="E1502" s="204" t="n">
        <v>1</v>
      </c>
      <c r="F1502" s="208" t="n">
        <v>2.32</v>
      </c>
      <c r="G1502" s="208" t="n">
        <v>2.32</v>
      </c>
      <c r="H1502" s="206"/>
      <c r="I1502" s="206"/>
      <c r="J1502" s="206"/>
      <c r="K1502" s="206"/>
      <c r="L1502" s="206"/>
      <c r="M1502" s="206"/>
      <c r="N1502" s="206"/>
      <c r="O1502" s="206"/>
      <c r="P1502" s="206"/>
      <c r="Q1502" s="206"/>
      <c r="R1502" s="206"/>
      <c r="S1502" s="206"/>
      <c r="T1502" s="206"/>
      <c r="U1502" s="206"/>
      <c r="V1502" s="206"/>
      <c r="W1502" s="206"/>
      <c r="X1502" s="206"/>
      <c r="Y1502" s="206"/>
      <c r="Z1502" s="206"/>
    </row>
    <row r="1503" customFormat="false" ht="15" hidden="false" customHeight="false" outlineLevel="0" collapsed="false">
      <c r="A1503" s="202" t="s">
        <v>1043</v>
      </c>
      <c r="B1503" s="203" t="s">
        <v>2348</v>
      </c>
      <c r="C1503" s="202" t="s">
        <v>2349</v>
      </c>
      <c r="D1503" s="203" t="s">
        <v>7</v>
      </c>
      <c r="E1503" s="204" t="n">
        <v>1</v>
      </c>
      <c r="F1503" s="208" t="n">
        <v>9.22</v>
      </c>
      <c r="G1503" s="208" t="n">
        <v>9.22</v>
      </c>
      <c r="H1503" s="206"/>
      <c r="I1503" s="206"/>
      <c r="J1503" s="206"/>
      <c r="K1503" s="206"/>
      <c r="L1503" s="206"/>
      <c r="M1503" s="206"/>
      <c r="N1503" s="206"/>
      <c r="O1503" s="206"/>
      <c r="P1503" s="206"/>
      <c r="Q1503" s="206"/>
      <c r="R1503" s="206"/>
      <c r="S1503" s="206"/>
      <c r="T1503" s="206"/>
      <c r="U1503" s="206"/>
      <c r="V1503" s="206"/>
      <c r="W1503" s="206"/>
      <c r="X1503" s="206"/>
      <c r="Y1503" s="206"/>
      <c r="Z1503" s="206"/>
    </row>
    <row r="1504" customFormat="false" ht="15" hidden="false" customHeight="false" outlineLevel="0" collapsed="false">
      <c r="A1504" s="202" t="s">
        <v>1043</v>
      </c>
      <c r="B1504" s="203" t="s">
        <v>2319</v>
      </c>
      <c r="C1504" s="202" t="s">
        <v>2320</v>
      </c>
      <c r="D1504" s="203" t="s">
        <v>7</v>
      </c>
      <c r="E1504" s="204" t="n">
        <v>0.03</v>
      </c>
      <c r="F1504" s="208" t="n">
        <v>23.34</v>
      </c>
      <c r="G1504" s="208" t="n">
        <v>0.7</v>
      </c>
      <c r="H1504" s="206"/>
      <c r="I1504" s="206"/>
      <c r="J1504" s="206"/>
      <c r="K1504" s="206"/>
      <c r="L1504" s="206"/>
      <c r="M1504" s="206"/>
      <c r="N1504" s="206"/>
      <c r="O1504" s="206"/>
      <c r="P1504" s="206"/>
      <c r="Q1504" s="206"/>
      <c r="R1504" s="206"/>
      <c r="S1504" s="206"/>
      <c r="T1504" s="206"/>
      <c r="U1504" s="206"/>
      <c r="V1504" s="206"/>
      <c r="W1504" s="206"/>
      <c r="X1504" s="206"/>
      <c r="Y1504" s="206"/>
      <c r="Z1504" s="206"/>
    </row>
    <row r="1505" customFormat="false" ht="15" hidden="false" customHeight="false" outlineLevel="0" collapsed="false">
      <c r="A1505" s="193"/>
      <c r="B1505" s="194"/>
      <c r="C1505" s="193"/>
      <c r="D1505" s="193"/>
      <c r="E1505" s="195"/>
      <c r="F1505" s="193"/>
      <c r="G1505" s="193"/>
      <c r="H1505" s="206"/>
      <c r="I1505" s="206"/>
      <c r="J1505" s="206"/>
      <c r="K1505" s="206"/>
      <c r="L1505" s="206"/>
      <c r="M1505" s="206"/>
      <c r="N1505" s="206"/>
      <c r="O1505" s="206"/>
      <c r="P1505" s="206"/>
      <c r="Q1505" s="206"/>
      <c r="R1505" s="206"/>
      <c r="S1505" s="206"/>
      <c r="T1505" s="206"/>
      <c r="U1505" s="206"/>
      <c r="V1505" s="206"/>
      <c r="W1505" s="206"/>
      <c r="X1505" s="206"/>
      <c r="Y1505" s="206"/>
      <c r="Z1505" s="206"/>
    </row>
    <row r="1506" customFormat="false" ht="15" hidden="false" customHeight="false" outlineLevel="0" collapsed="false">
      <c r="A1506" s="183" t="s">
        <v>2350</v>
      </c>
      <c r="B1506" s="184" t="s">
        <v>1028</v>
      </c>
      <c r="C1506" s="183" t="s">
        <v>1029</v>
      </c>
      <c r="D1506" s="184" t="s">
        <v>1030</v>
      </c>
      <c r="E1506" s="185" t="s">
        <v>1031</v>
      </c>
      <c r="F1506" s="209" t="s">
        <v>1032</v>
      </c>
      <c r="G1506" s="209" t="s">
        <v>1033</v>
      </c>
      <c r="H1506" s="206"/>
      <c r="I1506" s="206"/>
      <c r="J1506" s="206"/>
      <c r="K1506" s="206"/>
      <c r="L1506" s="206"/>
      <c r="M1506" s="206"/>
      <c r="N1506" s="206"/>
      <c r="O1506" s="206"/>
      <c r="P1506" s="206"/>
      <c r="Q1506" s="206"/>
      <c r="R1506" s="206"/>
      <c r="S1506" s="206"/>
      <c r="T1506" s="206"/>
      <c r="U1506" s="206"/>
      <c r="V1506" s="206"/>
      <c r="W1506" s="206"/>
      <c r="X1506" s="206"/>
      <c r="Y1506" s="206"/>
      <c r="Z1506" s="206"/>
    </row>
    <row r="1507" customFormat="false" ht="15" hidden="false" customHeight="false" outlineLevel="0" collapsed="false">
      <c r="A1507" s="189" t="s">
        <v>1034</v>
      </c>
      <c r="B1507" s="190" t="s">
        <v>2351</v>
      </c>
      <c r="C1507" s="189" t="s">
        <v>2352</v>
      </c>
      <c r="D1507" s="190" t="s">
        <v>7</v>
      </c>
      <c r="E1507" s="191" t="n">
        <v>1</v>
      </c>
      <c r="F1507" s="279" t="n">
        <v>22.98</v>
      </c>
      <c r="G1507" s="279" t="n">
        <v>22.98</v>
      </c>
      <c r="H1507" s="206"/>
      <c r="I1507" s="206"/>
      <c r="J1507" s="206"/>
      <c r="K1507" s="206"/>
      <c r="L1507" s="206"/>
      <c r="M1507" s="206"/>
      <c r="N1507" s="206"/>
      <c r="O1507" s="206"/>
      <c r="P1507" s="206"/>
      <c r="Q1507" s="206"/>
      <c r="R1507" s="206"/>
      <c r="S1507" s="206"/>
      <c r="T1507" s="206"/>
      <c r="U1507" s="206"/>
      <c r="V1507" s="206"/>
      <c r="W1507" s="206"/>
      <c r="X1507" s="206"/>
      <c r="Y1507" s="206"/>
      <c r="Z1507" s="206"/>
    </row>
    <row r="1508" customFormat="false" ht="15" hidden="false" customHeight="false" outlineLevel="0" collapsed="false">
      <c r="A1508" s="198" t="s">
        <v>1040</v>
      </c>
      <c r="B1508" s="199" t="s">
        <v>1917</v>
      </c>
      <c r="C1508" s="198" t="s">
        <v>1918</v>
      </c>
      <c r="D1508" s="199" t="s">
        <v>25</v>
      </c>
      <c r="E1508" s="200" t="n">
        <v>0.25</v>
      </c>
      <c r="F1508" s="280" t="n">
        <v>15.43</v>
      </c>
      <c r="G1508" s="280" t="n">
        <v>3.85</v>
      </c>
      <c r="H1508" s="206"/>
      <c r="I1508" s="206"/>
      <c r="J1508" s="206"/>
      <c r="K1508" s="206"/>
      <c r="L1508" s="206"/>
      <c r="M1508" s="206"/>
      <c r="N1508" s="206"/>
      <c r="O1508" s="206"/>
      <c r="P1508" s="206"/>
      <c r="Q1508" s="206"/>
      <c r="R1508" s="206"/>
      <c r="S1508" s="206"/>
      <c r="T1508" s="206"/>
      <c r="U1508" s="206"/>
      <c r="V1508" s="206"/>
      <c r="W1508" s="206"/>
      <c r="X1508" s="206"/>
      <c r="Y1508" s="206"/>
      <c r="Z1508" s="206"/>
    </row>
    <row r="1509" customFormat="false" ht="15" hidden="false" customHeight="false" outlineLevel="0" collapsed="false">
      <c r="A1509" s="198" t="s">
        <v>1040</v>
      </c>
      <c r="B1509" s="199" t="s">
        <v>1812</v>
      </c>
      <c r="C1509" s="198" t="s">
        <v>1813</v>
      </c>
      <c r="D1509" s="199" t="s">
        <v>25</v>
      </c>
      <c r="E1509" s="200" t="n">
        <v>0.25</v>
      </c>
      <c r="F1509" s="280" t="n">
        <v>20</v>
      </c>
      <c r="G1509" s="280" t="n">
        <v>5</v>
      </c>
      <c r="H1509" s="206"/>
      <c r="I1509" s="206"/>
      <c r="J1509" s="206"/>
      <c r="K1509" s="206"/>
      <c r="L1509" s="206"/>
      <c r="M1509" s="206"/>
      <c r="N1509" s="206"/>
      <c r="O1509" s="206"/>
      <c r="P1509" s="206"/>
      <c r="Q1509" s="206"/>
      <c r="R1509" s="206"/>
      <c r="S1509" s="206"/>
      <c r="T1509" s="206"/>
      <c r="U1509" s="206"/>
      <c r="V1509" s="206"/>
      <c r="W1509" s="206"/>
      <c r="X1509" s="206"/>
      <c r="Y1509" s="206"/>
      <c r="Z1509" s="206"/>
    </row>
    <row r="1510" customFormat="false" ht="15" hidden="false" customHeight="false" outlineLevel="0" collapsed="false">
      <c r="A1510" s="202" t="s">
        <v>1043</v>
      </c>
      <c r="B1510" s="203" t="s">
        <v>2353</v>
      </c>
      <c r="C1510" s="202" t="s">
        <v>2354</v>
      </c>
      <c r="D1510" s="203" t="s">
        <v>7</v>
      </c>
      <c r="E1510" s="204" t="n">
        <v>1</v>
      </c>
      <c r="F1510" s="208" t="n">
        <v>2.8</v>
      </c>
      <c r="G1510" s="208" t="n">
        <v>2.8</v>
      </c>
      <c r="H1510" s="206"/>
      <c r="I1510" s="206"/>
      <c r="J1510" s="206"/>
      <c r="K1510" s="206"/>
      <c r="L1510" s="206"/>
      <c r="M1510" s="206"/>
      <c r="N1510" s="206"/>
      <c r="O1510" s="206"/>
      <c r="P1510" s="206"/>
      <c r="Q1510" s="206"/>
      <c r="R1510" s="206"/>
      <c r="S1510" s="206"/>
      <c r="T1510" s="206"/>
      <c r="U1510" s="206"/>
      <c r="V1510" s="206"/>
      <c r="W1510" s="206"/>
      <c r="X1510" s="206"/>
      <c r="Y1510" s="206"/>
      <c r="Z1510" s="206"/>
    </row>
    <row r="1511" customFormat="false" ht="15" hidden="false" customHeight="false" outlineLevel="0" collapsed="false">
      <c r="A1511" s="202" t="s">
        <v>1043</v>
      </c>
      <c r="B1511" s="203" t="s">
        <v>2355</v>
      </c>
      <c r="C1511" s="202" t="s">
        <v>2356</v>
      </c>
      <c r="D1511" s="203" t="s">
        <v>7</v>
      </c>
      <c r="E1511" s="204" t="n">
        <v>1</v>
      </c>
      <c r="F1511" s="208" t="n">
        <v>10.26</v>
      </c>
      <c r="G1511" s="208" t="n">
        <v>10.26</v>
      </c>
      <c r="H1511" s="206"/>
      <c r="I1511" s="206"/>
      <c r="J1511" s="206"/>
      <c r="K1511" s="206"/>
      <c r="L1511" s="206"/>
      <c r="M1511" s="206"/>
      <c r="N1511" s="206"/>
      <c r="O1511" s="206"/>
      <c r="P1511" s="206"/>
      <c r="Q1511" s="206"/>
      <c r="R1511" s="206"/>
      <c r="S1511" s="206"/>
      <c r="T1511" s="206"/>
      <c r="U1511" s="206"/>
      <c r="V1511" s="206"/>
      <c r="W1511" s="206"/>
      <c r="X1511" s="206"/>
      <c r="Y1511" s="206"/>
      <c r="Z1511" s="206"/>
    </row>
    <row r="1512" customFormat="false" ht="15" hidden="false" customHeight="false" outlineLevel="0" collapsed="false">
      <c r="A1512" s="202" t="s">
        <v>1043</v>
      </c>
      <c r="B1512" s="203" t="s">
        <v>2319</v>
      </c>
      <c r="C1512" s="202" t="s">
        <v>2320</v>
      </c>
      <c r="D1512" s="203" t="s">
        <v>7</v>
      </c>
      <c r="E1512" s="204" t="n">
        <v>0.046</v>
      </c>
      <c r="F1512" s="208" t="n">
        <v>23.34</v>
      </c>
      <c r="G1512" s="208" t="n">
        <v>1.07</v>
      </c>
      <c r="H1512" s="206"/>
      <c r="I1512" s="206"/>
      <c r="J1512" s="206"/>
      <c r="K1512" s="206"/>
      <c r="L1512" s="206"/>
      <c r="M1512" s="206"/>
      <c r="N1512" s="206"/>
      <c r="O1512" s="206"/>
      <c r="P1512" s="206"/>
      <c r="Q1512" s="206"/>
      <c r="R1512" s="206"/>
      <c r="S1512" s="206"/>
      <c r="T1512" s="206"/>
      <c r="U1512" s="206"/>
      <c r="V1512" s="206"/>
      <c r="W1512" s="206"/>
      <c r="X1512" s="206"/>
      <c r="Y1512" s="206"/>
      <c r="Z1512" s="206"/>
    </row>
    <row r="1513" customFormat="false" ht="15" hidden="false" customHeight="false" outlineLevel="0" collapsed="false">
      <c r="A1513" s="193"/>
      <c r="B1513" s="194"/>
      <c r="C1513" s="193"/>
      <c r="D1513" s="193"/>
      <c r="E1513" s="195"/>
      <c r="F1513" s="193"/>
      <c r="G1513" s="193"/>
      <c r="H1513" s="206"/>
      <c r="I1513" s="206"/>
      <c r="J1513" s="206"/>
      <c r="K1513" s="206"/>
      <c r="L1513" s="206"/>
      <c r="M1513" s="206"/>
      <c r="N1513" s="206"/>
      <c r="O1513" s="206"/>
      <c r="P1513" s="206"/>
      <c r="Q1513" s="206"/>
      <c r="R1513" s="206"/>
      <c r="S1513" s="206"/>
      <c r="T1513" s="206"/>
      <c r="U1513" s="206"/>
      <c r="V1513" s="206"/>
      <c r="W1513" s="206"/>
      <c r="X1513" s="206"/>
      <c r="Y1513" s="206"/>
      <c r="Z1513" s="206"/>
    </row>
    <row r="1514" customFormat="false" ht="15" hidden="false" customHeight="false" outlineLevel="0" collapsed="false">
      <c r="A1514" s="183" t="s">
        <v>2357</v>
      </c>
      <c r="B1514" s="184" t="s">
        <v>1028</v>
      </c>
      <c r="C1514" s="183" t="s">
        <v>1029</v>
      </c>
      <c r="D1514" s="184" t="s">
        <v>1030</v>
      </c>
      <c r="E1514" s="185" t="s">
        <v>1031</v>
      </c>
      <c r="F1514" s="209" t="s">
        <v>1032</v>
      </c>
      <c r="G1514" s="209" t="s">
        <v>1033</v>
      </c>
      <c r="H1514" s="206"/>
      <c r="I1514" s="206"/>
      <c r="J1514" s="206"/>
      <c r="K1514" s="206"/>
      <c r="L1514" s="206"/>
      <c r="M1514" s="206"/>
      <c r="N1514" s="206"/>
      <c r="O1514" s="206"/>
      <c r="P1514" s="206"/>
      <c r="Q1514" s="206"/>
      <c r="R1514" s="206"/>
      <c r="S1514" s="206"/>
      <c r="T1514" s="206"/>
      <c r="U1514" s="206"/>
      <c r="V1514" s="206"/>
      <c r="W1514" s="206"/>
      <c r="X1514" s="206"/>
      <c r="Y1514" s="206"/>
      <c r="Z1514" s="206"/>
    </row>
    <row r="1515" customFormat="false" ht="15" hidden="false" customHeight="false" outlineLevel="0" collapsed="false">
      <c r="A1515" s="189" t="s">
        <v>1034</v>
      </c>
      <c r="B1515" s="190" t="s">
        <v>2358</v>
      </c>
      <c r="C1515" s="189" t="s">
        <v>2359</v>
      </c>
      <c r="D1515" s="190" t="s">
        <v>7</v>
      </c>
      <c r="E1515" s="191" t="n">
        <v>1</v>
      </c>
      <c r="F1515" s="279" t="n">
        <v>9.76</v>
      </c>
      <c r="G1515" s="279" t="n">
        <v>9.76</v>
      </c>
      <c r="H1515" s="206"/>
      <c r="I1515" s="206"/>
      <c r="J1515" s="206"/>
      <c r="K1515" s="206"/>
      <c r="L1515" s="206"/>
      <c r="M1515" s="206"/>
      <c r="N1515" s="206"/>
      <c r="O1515" s="206"/>
      <c r="P1515" s="206"/>
      <c r="Q1515" s="206"/>
      <c r="R1515" s="206"/>
      <c r="S1515" s="206"/>
      <c r="T1515" s="206"/>
      <c r="U1515" s="206"/>
      <c r="V1515" s="206"/>
      <c r="W1515" s="206"/>
      <c r="X1515" s="206"/>
      <c r="Y1515" s="206"/>
      <c r="Z1515" s="206"/>
    </row>
    <row r="1516" customFormat="false" ht="15" hidden="false" customHeight="false" outlineLevel="0" collapsed="false">
      <c r="A1516" s="198" t="s">
        <v>1040</v>
      </c>
      <c r="B1516" s="199" t="s">
        <v>1917</v>
      </c>
      <c r="C1516" s="198" t="s">
        <v>1918</v>
      </c>
      <c r="D1516" s="199" t="s">
        <v>25</v>
      </c>
      <c r="E1516" s="200" t="n">
        <v>0.13</v>
      </c>
      <c r="F1516" s="280" t="n">
        <v>15.43</v>
      </c>
      <c r="G1516" s="280" t="n">
        <v>2</v>
      </c>
      <c r="H1516" s="206"/>
      <c r="I1516" s="206"/>
      <c r="J1516" s="206"/>
      <c r="K1516" s="206"/>
      <c r="L1516" s="206"/>
      <c r="M1516" s="206"/>
      <c r="N1516" s="206"/>
      <c r="O1516" s="206"/>
      <c r="P1516" s="206"/>
      <c r="Q1516" s="206"/>
      <c r="R1516" s="206"/>
      <c r="S1516" s="206"/>
      <c r="T1516" s="206"/>
      <c r="U1516" s="206"/>
      <c r="V1516" s="206"/>
      <c r="W1516" s="206"/>
      <c r="X1516" s="206"/>
      <c r="Y1516" s="206"/>
      <c r="Z1516" s="206"/>
    </row>
    <row r="1517" customFormat="false" ht="15" hidden="false" customHeight="false" outlineLevel="0" collapsed="false">
      <c r="A1517" s="198" t="s">
        <v>1040</v>
      </c>
      <c r="B1517" s="199" t="s">
        <v>1812</v>
      </c>
      <c r="C1517" s="198" t="s">
        <v>1813</v>
      </c>
      <c r="D1517" s="199" t="s">
        <v>25</v>
      </c>
      <c r="E1517" s="200" t="n">
        <v>0.13</v>
      </c>
      <c r="F1517" s="280" t="n">
        <v>20</v>
      </c>
      <c r="G1517" s="280" t="n">
        <v>2.6</v>
      </c>
      <c r="H1517" s="206"/>
      <c r="I1517" s="206"/>
      <c r="J1517" s="206"/>
      <c r="K1517" s="206"/>
      <c r="L1517" s="206"/>
      <c r="M1517" s="206"/>
      <c r="N1517" s="206"/>
      <c r="O1517" s="206"/>
      <c r="P1517" s="206"/>
      <c r="Q1517" s="206"/>
      <c r="R1517" s="206"/>
      <c r="S1517" s="206"/>
      <c r="T1517" s="206"/>
      <c r="U1517" s="206"/>
      <c r="V1517" s="206"/>
      <c r="W1517" s="206"/>
      <c r="X1517" s="206"/>
      <c r="Y1517" s="206"/>
      <c r="Z1517" s="206"/>
    </row>
    <row r="1518" customFormat="false" ht="15" hidden="false" customHeight="false" outlineLevel="0" collapsed="false">
      <c r="A1518" s="202" t="s">
        <v>1043</v>
      </c>
      <c r="B1518" s="203" t="s">
        <v>2341</v>
      </c>
      <c r="C1518" s="202" t="s">
        <v>2342</v>
      </c>
      <c r="D1518" s="203" t="s">
        <v>7</v>
      </c>
      <c r="E1518" s="204" t="n">
        <v>1</v>
      </c>
      <c r="F1518" s="208" t="n">
        <v>1.58</v>
      </c>
      <c r="G1518" s="208" t="n">
        <v>1.58</v>
      </c>
      <c r="H1518" s="206"/>
      <c r="I1518" s="206"/>
      <c r="J1518" s="206"/>
      <c r="K1518" s="206"/>
      <c r="L1518" s="206"/>
      <c r="M1518" s="206"/>
      <c r="N1518" s="206"/>
      <c r="O1518" s="206"/>
      <c r="P1518" s="206"/>
      <c r="Q1518" s="206"/>
      <c r="R1518" s="206"/>
      <c r="S1518" s="206"/>
      <c r="T1518" s="206"/>
      <c r="U1518" s="206"/>
      <c r="V1518" s="206"/>
      <c r="W1518" s="206"/>
      <c r="X1518" s="206"/>
      <c r="Y1518" s="206"/>
      <c r="Z1518" s="206"/>
    </row>
    <row r="1519" customFormat="false" ht="15" hidden="false" customHeight="false" outlineLevel="0" collapsed="false">
      <c r="A1519" s="202" t="s">
        <v>1043</v>
      </c>
      <c r="B1519" s="203" t="s">
        <v>2360</v>
      </c>
      <c r="C1519" s="202" t="s">
        <v>2361</v>
      </c>
      <c r="D1519" s="203" t="s">
        <v>7</v>
      </c>
      <c r="E1519" s="204" t="n">
        <v>1</v>
      </c>
      <c r="F1519" s="208" t="n">
        <v>3.12</v>
      </c>
      <c r="G1519" s="208" t="n">
        <v>3.12</v>
      </c>
      <c r="H1519" s="206"/>
      <c r="I1519" s="206"/>
      <c r="J1519" s="206"/>
      <c r="K1519" s="206"/>
      <c r="L1519" s="206"/>
      <c r="M1519" s="206"/>
      <c r="N1519" s="206"/>
      <c r="O1519" s="206"/>
      <c r="P1519" s="206"/>
      <c r="Q1519" s="206"/>
      <c r="R1519" s="206"/>
      <c r="S1519" s="206"/>
      <c r="T1519" s="206"/>
      <c r="U1519" s="206"/>
      <c r="V1519" s="206"/>
      <c r="W1519" s="206"/>
      <c r="X1519" s="206"/>
      <c r="Y1519" s="206"/>
      <c r="Z1519" s="206"/>
    </row>
    <row r="1520" customFormat="false" ht="15" hidden="false" customHeight="false" outlineLevel="0" collapsed="false">
      <c r="A1520" s="202" t="s">
        <v>1043</v>
      </c>
      <c r="B1520" s="203" t="s">
        <v>2319</v>
      </c>
      <c r="C1520" s="202" t="s">
        <v>2320</v>
      </c>
      <c r="D1520" s="203" t="s">
        <v>7</v>
      </c>
      <c r="E1520" s="204" t="n">
        <v>0.02</v>
      </c>
      <c r="F1520" s="208" t="n">
        <v>23.34</v>
      </c>
      <c r="G1520" s="208" t="n">
        <v>0.46</v>
      </c>
      <c r="H1520" s="206"/>
      <c r="I1520" s="206"/>
      <c r="J1520" s="206"/>
      <c r="K1520" s="206"/>
      <c r="L1520" s="206"/>
      <c r="M1520" s="206"/>
      <c r="N1520" s="206"/>
      <c r="O1520" s="206"/>
      <c r="P1520" s="206"/>
      <c r="Q1520" s="206"/>
      <c r="R1520" s="206"/>
      <c r="S1520" s="206"/>
      <c r="T1520" s="206"/>
      <c r="U1520" s="206"/>
      <c r="V1520" s="206"/>
      <c r="W1520" s="206"/>
      <c r="X1520" s="206"/>
      <c r="Y1520" s="206"/>
      <c r="Z1520" s="206"/>
    </row>
    <row r="1521" customFormat="false" ht="15" hidden="false" customHeight="false" outlineLevel="0" collapsed="false">
      <c r="A1521" s="193"/>
      <c r="B1521" s="194"/>
      <c r="C1521" s="193"/>
      <c r="D1521" s="193"/>
      <c r="E1521" s="195"/>
      <c r="F1521" s="193"/>
      <c r="G1521" s="193"/>
      <c r="H1521" s="206"/>
      <c r="I1521" s="206"/>
      <c r="J1521" s="206"/>
      <c r="K1521" s="206"/>
      <c r="L1521" s="206"/>
      <c r="M1521" s="206"/>
      <c r="N1521" s="206"/>
      <c r="O1521" s="206"/>
      <c r="P1521" s="206"/>
      <c r="Q1521" s="206"/>
      <c r="R1521" s="206"/>
      <c r="S1521" s="206"/>
      <c r="T1521" s="206"/>
      <c r="U1521" s="206"/>
      <c r="V1521" s="206"/>
      <c r="W1521" s="206"/>
      <c r="X1521" s="206"/>
      <c r="Y1521" s="206"/>
      <c r="Z1521" s="206"/>
    </row>
    <row r="1522" customFormat="false" ht="15" hidden="false" customHeight="false" outlineLevel="0" collapsed="false">
      <c r="A1522" s="183" t="s">
        <v>2362</v>
      </c>
      <c r="B1522" s="184" t="s">
        <v>1028</v>
      </c>
      <c r="C1522" s="183" t="s">
        <v>1029</v>
      </c>
      <c r="D1522" s="184" t="s">
        <v>1030</v>
      </c>
      <c r="E1522" s="185" t="s">
        <v>1031</v>
      </c>
      <c r="F1522" s="209" t="s">
        <v>1032</v>
      </c>
      <c r="G1522" s="209" t="s">
        <v>1033</v>
      </c>
      <c r="H1522" s="206"/>
      <c r="I1522" s="206"/>
      <c r="J1522" s="206"/>
      <c r="K1522" s="206"/>
      <c r="L1522" s="206"/>
      <c r="M1522" s="206"/>
      <c r="N1522" s="206"/>
      <c r="O1522" s="206"/>
      <c r="P1522" s="206"/>
      <c r="Q1522" s="206"/>
      <c r="R1522" s="206"/>
      <c r="S1522" s="206"/>
      <c r="T1522" s="206"/>
      <c r="U1522" s="206"/>
      <c r="V1522" s="206"/>
      <c r="W1522" s="206"/>
      <c r="X1522" s="206"/>
      <c r="Y1522" s="206"/>
      <c r="Z1522" s="206"/>
    </row>
    <row r="1523" customFormat="false" ht="15" hidden="false" customHeight="false" outlineLevel="0" collapsed="false">
      <c r="A1523" s="189" t="s">
        <v>1034</v>
      </c>
      <c r="B1523" s="190" t="s">
        <v>2363</v>
      </c>
      <c r="C1523" s="189" t="s">
        <v>2364</v>
      </c>
      <c r="D1523" s="190" t="s">
        <v>7</v>
      </c>
      <c r="E1523" s="191" t="n">
        <v>1</v>
      </c>
      <c r="F1523" s="279" t="n">
        <v>17.87</v>
      </c>
      <c r="G1523" s="279" t="n">
        <v>17.87</v>
      </c>
      <c r="H1523" s="206"/>
      <c r="I1523" s="206"/>
      <c r="J1523" s="206"/>
      <c r="K1523" s="206"/>
      <c r="L1523" s="206"/>
      <c r="M1523" s="206"/>
      <c r="N1523" s="206"/>
      <c r="O1523" s="206"/>
      <c r="P1523" s="206"/>
      <c r="Q1523" s="206"/>
      <c r="R1523" s="206"/>
      <c r="S1523" s="206"/>
      <c r="T1523" s="206"/>
      <c r="U1523" s="206"/>
      <c r="V1523" s="206"/>
      <c r="W1523" s="206"/>
      <c r="X1523" s="206"/>
      <c r="Y1523" s="206"/>
      <c r="Z1523" s="206"/>
    </row>
    <row r="1524" customFormat="false" ht="15" hidden="false" customHeight="false" outlineLevel="0" collapsed="false">
      <c r="A1524" s="198" t="s">
        <v>1040</v>
      </c>
      <c r="B1524" s="199" t="s">
        <v>1917</v>
      </c>
      <c r="C1524" s="198" t="s">
        <v>1918</v>
      </c>
      <c r="D1524" s="199" t="s">
        <v>25</v>
      </c>
      <c r="E1524" s="200" t="n">
        <v>0.19</v>
      </c>
      <c r="F1524" s="280" t="n">
        <v>15.43</v>
      </c>
      <c r="G1524" s="280" t="n">
        <v>2.93</v>
      </c>
      <c r="H1524" s="206"/>
      <c r="I1524" s="206"/>
      <c r="J1524" s="206"/>
      <c r="K1524" s="206"/>
      <c r="L1524" s="206"/>
      <c r="M1524" s="206"/>
      <c r="N1524" s="206"/>
      <c r="O1524" s="206"/>
      <c r="P1524" s="206"/>
      <c r="Q1524" s="206"/>
      <c r="R1524" s="206"/>
      <c r="S1524" s="206"/>
      <c r="T1524" s="206"/>
      <c r="U1524" s="206"/>
      <c r="V1524" s="206"/>
      <c r="W1524" s="206"/>
      <c r="X1524" s="206"/>
      <c r="Y1524" s="206"/>
      <c r="Z1524" s="206"/>
    </row>
    <row r="1525" customFormat="false" ht="15" hidden="false" customHeight="false" outlineLevel="0" collapsed="false">
      <c r="A1525" s="198" t="s">
        <v>1040</v>
      </c>
      <c r="B1525" s="199" t="s">
        <v>1812</v>
      </c>
      <c r="C1525" s="198" t="s">
        <v>1813</v>
      </c>
      <c r="D1525" s="199" t="s">
        <v>25</v>
      </c>
      <c r="E1525" s="200" t="n">
        <v>0.19</v>
      </c>
      <c r="F1525" s="280" t="n">
        <v>20</v>
      </c>
      <c r="G1525" s="280" t="n">
        <v>3.8</v>
      </c>
      <c r="H1525" s="206"/>
      <c r="I1525" s="206"/>
      <c r="J1525" s="206"/>
      <c r="K1525" s="206"/>
      <c r="L1525" s="206"/>
      <c r="M1525" s="206"/>
      <c r="N1525" s="206"/>
      <c r="O1525" s="206"/>
      <c r="P1525" s="206"/>
      <c r="Q1525" s="206"/>
      <c r="R1525" s="206"/>
      <c r="S1525" s="206"/>
      <c r="T1525" s="206"/>
      <c r="U1525" s="206"/>
      <c r="V1525" s="206"/>
      <c r="W1525" s="206"/>
      <c r="X1525" s="206"/>
      <c r="Y1525" s="206"/>
      <c r="Z1525" s="206"/>
    </row>
    <row r="1526" customFormat="false" ht="15" hidden="false" customHeight="false" outlineLevel="0" collapsed="false">
      <c r="A1526" s="202" t="s">
        <v>1043</v>
      </c>
      <c r="B1526" s="203" t="s">
        <v>2315</v>
      </c>
      <c r="C1526" s="202" t="s">
        <v>2316</v>
      </c>
      <c r="D1526" s="203" t="s">
        <v>7</v>
      </c>
      <c r="E1526" s="204" t="n">
        <v>1</v>
      </c>
      <c r="F1526" s="208" t="n">
        <v>2.32</v>
      </c>
      <c r="G1526" s="208" t="n">
        <v>2.32</v>
      </c>
      <c r="H1526" s="206"/>
      <c r="I1526" s="206"/>
      <c r="J1526" s="206"/>
      <c r="K1526" s="206"/>
      <c r="L1526" s="206"/>
      <c r="M1526" s="206"/>
      <c r="N1526" s="206"/>
      <c r="O1526" s="206"/>
      <c r="P1526" s="206"/>
      <c r="Q1526" s="206"/>
      <c r="R1526" s="206"/>
      <c r="S1526" s="206"/>
      <c r="T1526" s="206"/>
      <c r="U1526" s="206"/>
      <c r="V1526" s="206"/>
      <c r="W1526" s="206"/>
      <c r="X1526" s="206"/>
      <c r="Y1526" s="206"/>
      <c r="Z1526" s="206"/>
    </row>
    <row r="1527" customFormat="false" ht="15" hidden="false" customHeight="false" outlineLevel="0" collapsed="false">
      <c r="A1527" s="202" t="s">
        <v>1043</v>
      </c>
      <c r="B1527" s="203" t="s">
        <v>2365</v>
      </c>
      <c r="C1527" s="202" t="s">
        <v>2366</v>
      </c>
      <c r="D1527" s="203" t="s">
        <v>7</v>
      </c>
      <c r="E1527" s="204" t="n">
        <v>1</v>
      </c>
      <c r="F1527" s="208" t="n">
        <v>8.12</v>
      </c>
      <c r="G1527" s="208" t="n">
        <v>8.12</v>
      </c>
      <c r="H1527" s="206"/>
      <c r="I1527" s="206"/>
      <c r="J1527" s="206"/>
      <c r="K1527" s="206"/>
      <c r="L1527" s="206"/>
      <c r="M1527" s="206"/>
      <c r="N1527" s="206"/>
      <c r="O1527" s="206"/>
      <c r="P1527" s="206"/>
      <c r="Q1527" s="206"/>
      <c r="R1527" s="206"/>
      <c r="S1527" s="206"/>
      <c r="T1527" s="206"/>
      <c r="U1527" s="206"/>
      <c r="V1527" s="206"/>
      <c r="W1527" s="206"/>
      <c r="X1527" s="206"/>
      <c r="Y1527" s="206"/>
      <c r="Z1527" s="206"/>
    </row>
    <row r="1528" customFormat="false" ht="15" hidden="false" customHeight="false" outlineLevel="0" collapsed="false">
      <c r="A1528" s="202" t="s">
        <v>1043</v>
      </c>
      <c r="B1528" s="203" t="s">
        <v>2319</v>
      </c>
      <c r="C1528" s="202" t="s">
        <v>2320</v>
      </c>
      <c r="D1528" s="203" t="s">
        <v>7</v>
      </c>
      <c r="E1528" s="204" t="n">
        <v>0.03</v>
      </c>
      <c r="F1528" s="208" t="n">
        <v>23.34</v>
      </c>
      <c r="G1528" s="208" t="n">
        <v>0.7</v>
      </c>
      <c r="H1528" s="206"/>
      <c r="I1528" s="206"/>
      <c r="J1528" s="206"/>
      <c r="K1528" s="206"/>
      <c r="L1528" s="206"/>
      <c r="M1528" s="206"/>
      <c r="N1528" s="206"/>
      <c r="O1528" s="206"/>
      <c r="P1528" s="206"/>
      <c r="Q1528" s="206"/>
      <c r="R1528" s="206"/>
      <c r="S1528" s="206"/>
      <c r="T1528" s="206"/>
      <c r="U1528" s="206"/>
      <c r="V1528" s="206"/>
      <c r="W1528" s="206"/>
      <c r="X1528" s="206"/>
      <c r="Y1528" s="206"/>
      <c r="Z1528" s="206"/>
    </row>
    <row r="1529" customFormat="false" ht="15" hidden="false" customHeight="false" outlineLevel="0" collapsed="false">
      <c r="A1529" s="193"/>
      <c r="B1529" s="194"/>
      <c r="C1529" s="193"/>
      <c r="D1529" s="193"/>
      <c r="E1529" s="195"/>
      <c r="F1529" s="193"/>
      <c r="G1529" s="193"/>
      <c r="H1529" s="206"/>
      <c r="I1529" s="206"/>
      <c r="J1529" s="206"/>
      <c r="K1529" s="206"/>
      <c r="L1529" s="206"/>
      <c r="M1529" s="206"/>
      <c r="N1529" s="206"/>
      <c r="O1529" s="206"/>
      <c r="P1529" s="206"/>
      <c r="Q1529" s="206"/>
      <c r="R1529" s="206"/>
      <c r="S1529" s="206"/>
      <c r="T1529" s="206"/>
      <c r="U1529" s="206"/>
      <c r="V1529" s="206"/>
      <c r="W1529" s="206"/>
      <c r="X1529" s="206"/>
      <c r="Y1529" s="206"/>
      <c r="Z1529" s="206"/>
    </row>
    <row r="1530" customFormat="false" ht="15" hidden="false" customHeight="false" outlineLevel="0" collapsed="false">
      <c r="A1530" s="183" t="s">
        <v>2367</v>
      </c>
      <c r="B1530" s="184" t="s">
        <v>1028</v>
      </c>
      <c r="C1530" s="183" t="s">
        <v>1029</v>
      </c>
      <c r="D1530" s="184" t="s">
        <v>1030</v>
      </c>
      <c r="E1530" s="185" t="s">
        <v>1031</v>
      </c>
      <c r="F1530" s="209" t="s">
        <v>1032</v>
      </c>
      <c r="G1530" s="209" t="s">
        <v>1033</v>
      </c>
      <c r="H1530" s="206"/>
      <c r="I1530" s="206"/>
      <c r="J1530" s="206"/>
      <c r="K1530" s="206"/>
      <c r="L1530" s="206"/>
      <c r="M1530" s="206"/>
      <c r="N1530" s="206"/>
      <c r="O1530" s="206"/>
      <c r="P1530" s="206"/>
      <c r="Q1530" s="206"/>
      <c r="R1530" s="206"/>
      <c r="S1530" s="206"/>
      <c r="T1530" s="206"/>
      <c r="U1530" s="206"/>
      <c r="V1530" s="206"/>
      <c r="W1530" s="206"/>
      <c r="X1530" s="206"/>
      <c r="Y1530" s="206"/>
      <c r="Z1530" s="206"/>
    </row>
    <row r="1531" customFormat="false" ht="15" hidden="false" customHeight="false" outlineLevel="0" collapsed="false">
      <c r="A1531" s="189" t="s">
        <v>1034</v>
      </c>
      <c r="B1531" s="190" t="s">
        <v>2368</v>
      </c>
      <c r="C1531" s="189" t="s">
        <v>2369</v>
      </c>
      <c r="D1531" s="190" t="s">
        <v>7</v>
      </c>
      <c r="E1531" s="191" t="n">
        <v>1</v>
      </c>
      <c r="F1531" s="279" t="n">
        <v>23.05</v>
      </c>
      <c r="G1531" s="279" t="n">
        <v>23.05</v>
      </c>
      <c r="H1531" s="206"/>
      <c r="I1531" s="206"/>
      <c r="J1531" s="206"/>
      <c r="K1531" s="206"/>
      <c r="L1531" s="206"/>
      <c r="M1531" s="206"/>
      <c r="N1531" s="206"/>
      <c r="O1531" s="206"/>
      <c r="P1531" s="206"/>
      <c r="Q1531" s="206"/>
      <c r="R1531" s="206"/>
      <c r="S1531" s="206"/>
      <c r="T1531" s="206"/>
      <c r="U1531" s="206"/>
      <c r="V1531" s="206"/>
      <c r="W1531" s="206"/>
      <c r="X1531" s="206"/>
      <c r="Y1531" s="206"/>
      <c r="Z1531" s="206"/>
    </row>
    <row r="1532" customFormat="false" ht="15" hidden="false" customHeight="false" outlineLevel="0" collapsed="false">
      <c r="A1532" s="198" t="s">
        <v>1040</v>
      </c>
      <c r="B1532" s="199" t="s">
        <v>1917</v>
      </c>
      <c r="C1532" s="198" t="s">
        <v>1918</v>
      </c>
      <c r="D1532" s="199" t="s">
        <v>25</v>
      </c>
      <c r="E1532" s="200" t="n">
        <v>0.25</v>
      </c>
      <c r="F1532" s="280" t="n">
        <v>15.43</v>
      </c>
      <c r="G1532" s="280" t="n">
        <v>3.85</v>
      </c>
      <c r="H1532" s="206"/>
      <c r="I1532" s="206"/>
      <c r="J1532" s="206"/>
      <c r="K1532" s="206"/>
      <c r="L1532" s="206"/>
      <c r="M1532" s="206"/>
      <c r="N1532" s="206"/>
      <c r="O1532" s="206"/>
      <c r="P1532" s="206"/>
      <c r="Q1532" s="206"/>
      <c r="R1532" s="206"/>
      <c r="S1532" s="206"/>
      <c r="T1532" s="206"/>
      <c r="U1532" s="206"/>
      <c r="V1532" s="206"/>
      <c r="W1532" s="206"/>
      <c r="X1532" s="206"/>
      <c r="Y1532" s="206"/>
      <c r="Z1532" s="206"/>
    </row>
    <row r="1533" customFormat="false" ht="15" hidden="false" customHeight="false" outlineLevel="0" collapsed="false">
      <c r="A1533" s="198" t="s">
        <v>1040</v>
      </c>
      <c r="B1533" s="199" t="s">
        <v>1812</v>
      </c>
      <c r="C1533" s="198" t="s">
        <v>1813</v>
      </c>
      <c r="D1533" s="199" t="s">
        <v>25</v>
      </c>
      <c r="E1533" s="200" t="n">
        <v>0.25</v>
      </c>
      <c r="F1533" s="280" t="n">
        <v>20</v>
      </c>
      <c r="G1533" s="280" t="n">
        <v>5</v>
      </c>
      <c r="H1533" s="206"/>
      <c r="I1533" s="206"/>
      <c r="J1533" s="206"/>
      <c r="K1533" s="206"/>
      <c r="L1533" s="206"/>
      <c r="M1533" s="206"/>
      <c r="N1533" s="206"/>
      <c r="O1533" s="206"/>
      <c r="P1533" s="206"/>
      <c r="Q1533" s="206"/>
      <c r="R1533" s="206"/>
      <c r="S1533" s="206"/>
      <c r="T1533" s="206"/>
      <c r="U1533" s="206"/>
      <c r="V1533" s="206"/>
      <c r="W1533" s="206"/>
      <c r="X1533" s="206"/>
      <c r="Y1533" s="206"/>
      <c r="Z1533" s="206"/>
    </row>
    <row r="1534" customFormat="false" ht="15" hidden="false" customHeight="false" outlineLevel="0" collapsed="false">
      <c r="A1534" s="202" t="s">
        <v>1043</v>
      </c>
      <c r="B1534" s="203" t="s">
        <v>2353</v>
      </c>
      <c r="C1534" s="202" t="s">
        <v>2354</v>
      </c>
      <c r="D1534" s="203" t="s">
        <v>7</v>
      </c>
      <c r="E1534" s="204" t="n">
        <v>1</v>
      </c>
      <c r="F1534" s="208" t="n">
        <v>2.8</v>
      </c>
      <c r="G1534" s="208" t="n">
        <v>2.8</v>
      </c>
      <c r="H1534" s="206"/>
      <c r="I1534" s="206"/>
      <c r="J1534" s="206"/>
      <c r="K1534" s="206"/>
      <c r="L1534" s="206"/>
      <c r="M1534" s="206"/>
      <c r="N1534" s="206"/>
      <c r="O1534" s="206"/>
      <c r="P1534" s="206"/>
      <c r="Q1534" s="206"/>
      <c r="R1534" s="206"/>
      <c r="S1534" s="206"/>
      <c r="T1534" s="206"/>
      <c r="U1534" s="206"/>
      <c r="V1534" s="206"/>
      <c r="W1534" s="206"/>
      <c r="X1534" s="206"/>
      <c r="Y1534" s="206"/>
      <c r="Z1534" s="206"/>
    </row>
    <row r="1535" customFormat="false" ht="15" hidden="false" customHeight="false" outlineLevel="0" collapsed="false">
      <c r="A1535" s="202" t="s">
        <v>1043</v>
      </c>
      <c r="B1535" s="203" t="s">
        <v>2370</v>
      </c>
      <c r="C1535" s="202" t="s">
        <v>2371</v>
      </c>
      <c r="D1535" s="203" t="s">
        <v>7</v>
      </c>
      <c r="E1535" s="204" t="n">
        <v>1</v>
      </c>
      <c r="F1535" s="208" t="n">
        <v>10.33</v>
      </c>
      <c r="G1535" s="208" t="n">
        <v>10.33</v>
      </c>
      <c r="H1535" s="206"/>
      <c r="I1535" s="206"/>
      <c r="J1535" s="206"/>
      <c r="K1535" s="206"/>
      <c r="L1535" s="206"/>
      <c r="M1535" s="206"/>
      <c r="N1535" s="206"/>
      <c r="O1535" s="206"/>
      <c r="P1535" s="206"/>
      <c r="Q1535" s="206"/>
      <c r="R1535" s="206"/>
      <c r="S1535" s="206"/>
      <c r="T1535" s="206"/>
      <c r="U1535" s="206"/>
      <c r="V1535" s="206"/>
      <c r="W1535" s="206"/>
      <c r="X1535" s="206"/>
      <c r="Y1535" s="206"/>
      <c r="Z1535" s="206"/>
    </row>
    <row r="1536" customFormat="false" ht="15" hidden="false" customHeight="false" outlineLevel="0" collapsed="false">
      <c r="A1536" s="202" t="s">
        <v>1043</v>
      </c>
      <c r="B1536" s="203" t="s">
        <v>2319</v>
      </c>
      <c r="C1536" s="202" t="s">
        <v>2320</v>
      </c>
      <c r="D1536" s="203" t="s">
        <v>7</v>
      </c>
      <c r="E1536" s="204" t="n">
        <v>0.046</v>
      </c>
      <c r="F1536" s="208" t="n">
        <v>23.34</v>
      </c>
      <c r="G1536" s="208" t="n">
        <v>1.07</v>
      </c>
      <c r="H1536" s="206"/>
      <c r="I1536" s="206"/>
      <c r="J1536" s="206"/>
      <c r="K1536" s="206"/>
      <c r="L1536" s="206"/>
      <c r="M1536" s="206"/>
      <c r="N1536" s="206"/>
      <c r="O1536" s="206"/>
      <c r="P1536" s="206"/>
      <c r="Q1536" s="206"/>
      <c r="R1536" s="206"/>
      <c r="S1536" s="206"/>
      <c r="T1536" s="206"/>
      <c r="U1536" s="206"/>
      <c r="V1536" s="206"/>
      <c r="W1536" s="206"/>
      <c r="X1536" s="206"/>
      <c r="Y1536" s="206"/>
      <c r="Z1536" s="206"/>
    </row>
    <row r="1537" customFormat="false" ht="15" hidden="false" customHeight="false" outlineLevel="0" collapsed="false">
      <c r="A1537" s="193"/>
      <c r="B1537" s="194"/>
      <c r="C1537" s="193"/>
      <c r="D1537" s="193"/>
      <c r="E1537" s="195"/>
      <c r="F1537" s="193"/>
      <c r="G1537" s="193"/>
      <c r="H1537" s="206"/>
      <c r="I1537" s="206"/>
      <c r="J1537" s="206"/>
      <c r="K1537" s="206"/>
      <c r="L1537" s="206"/>
      <c r="M1537" s="206"/>
      <c r="N1537" s="206"/>
      <c r="O1537" s="206"/>
      <c r="P1537" s="206"/>
      <c r="Q1537" s="206"/>
      <c r="R1537" s="206"/>
      <c r="S1537" s="206"/>
      <c r="T1537" s="206"/>
      <c r="U1537" s="206"/>
      <c r="V1537" s="206"/>
      <c r="W1537" s="206"/>
      <c r="X1537" s="206"/>
      <c r="Y1537" s="206"/>
      <c r="Z1537" s="206"/>
    </row>
    <row r="1538" customFormat="false" ht="15" hidden="false" customHeight="false" outlineLevel="0" collapsed="false">
      <c r="A1538" s="183" t="s">
        <v>2372</v>
      </c>
      <c r="B1538" s="184" t="s">
        <v>1028</v>
      </c>
      <c r="C1538" s="183" t="s">
        <v>1029</v>
      </c>
      <c r="D1538" s="184" t="s">
        <v>1030</v>
      </c>
      <c r="E1538" s="185" t="s">
        <v>1031</v>
      </c>
      <c r="F1538" s="209" t="s">
        <v>1032</v>
      </c>
      <c r="G1538" s="209" t="s">
        <v>1033</v>
      </c>
      <c r="H1538" s="206"/>
      <c r="I1538" s="206"/>
      <c r="J1538" s="206"/>
      <c r="K1538" s="206"/>
      <c r="L1538" s="206"/>
      <c r="M1538" s="206"/>
      <c r="N1538" s="206"/>
      <c r="O1538" s="206"/>
      <c r="P1538" s="206"/>
      <c r="Q1538" s="206"/>
      <c r="R1538" s="206"/>
      <c r="S1538" s="206"/>
      <c r="T1538" s="206"/>
      <c r="U1538" s="206"/>
      <c r="V1538" s="206"/>
      <c r="W1538" s="206"/>
      <c r="X1538" s="206"/>
      <c r="Y1538" s="206"/>
      <c r="Z1538" s="206"/>
    </row>
    <row r="1539" customFormat="false" ht="15" hidden="false" customHeight="false" outlineLevel="0" collapsed="false">
      <c r="A1539" s="189" t="s">
        <v>1034</v>
      </c>
      <c r="B1539" s="190" t="s">
        <v>2373</v>
      </c>
      <c r="C1539" s="189" t="s">
        <v>2374</v>
      </c>
      <c r="D1539" s="190" t="s">
        <v>7</v>
      </c>
      <c r="E1539" s="191" t="n">
        <v>1</v>
      </c>
      <c r="F1539" s="279" t="n">
        <v>10.27</v>
      </c>
      <c r="G1539" s="279" t="n">
        <v>10.27</v>
      </c>
      <c r="H1539" s="206"/>
      <c r="I1539" s="206"/>
      <c r="J1539" s="206"/>
      <c r="K1539" s="206"/>
      <c r="L1539" s="206"/>
      <c r="M1539" s="206"/>
      <c r="N1539" s="206"/>
      <c r="O1539" s="206"/>
      <c r="P1539" s="206"/>
      <c r="Q1539" s="206"/>
      <c r="R1539" s="206"/>
      <c r="S1539" s="206"/>
      <c r="T1539" s="206"/>
      <c r="U1539" s="206"/>
      <c r="V1539" s="206"/>
      <c r="W1539" s="206"/>
      <c r="X1539" s="206"/>
      <c r="Y1539" s="206"/>
      <c r="Z1539" s="206"/>
    </row>
    <row r="1540" customFormat="false" ht="15" hidden="false" customHeight="false" outlineLevel="0" collapsed="false">
      <c r="A1540" s="198" t="s">
        <v>1040</v>
      </c>
      <c r="B1540" s="199" t="s">
        <v>1917</v>
      </c>
      <c r="C1540" s="198" t="s">
        <v>1918</v>
      </c>
      <c r="D1540" s="199" t="s">
        <v>25</v>
      </c>
      <c r="E1540" s="200" t="n">
        <v>0.11</v>
      </c>
      <c r="F1540" s="280" t="n">
        <v>15.43</v>
      </c>
      <c r="G1540" s="280" t="n">
        <v>1.69</v>
      </c>
      <c r="H1540" s="206"/>
      <c r="I1540" s="206"/>
      <c r="J1540" s="206"/>
      <c r="K1540" s="206"/>
      <c r="L1540" s="206"/>
      <c r="M1540" s="206"/>
      <c r="N1540" s="206"/>
      <c r="O1540" s="206"/>
      <c r="P1540" s="206"/>
      <c r="Q1540" s="206"/>
      <c r="R1540" s="206"/>
      <c r="S1540" s="206"/>
      <c r="T1540" s="206"/>
      <c r="U1540" s="206"/>
      <c r="V1540" s="206"/>
      <c r="W1540" s="206"/>
      <c r="X1540" s="206"/>
      <c r="Y1540" s="206"/>
      <c r="Z1540" s="206"/>
    </row>
    <row r="1541" customFormat="false" ht="15" hidden="false" customHeight="false" outlineLevel="0" collapsed="false">
      <c r="A1541" s="198" t="s">
        <v>1040</v>
      </c>
      <c r="B1541" s="199" t="s">
        <v>1812</v>
      </c>
      <c r="C1541" s="198" t="s">
        <v>1813</v>
      </c>
      <c r="D1541" s="199" t="s">
        <v>25</v>
      </c>
      <c r="E1541" s="200" t="n">
        <v>0.11</v>
      </c>
      <c r="F1541" s="280" t="n">
        <v>20</v>
      </c>
      <c r="G1541" s="280" t="n">
        <v>2.2</v>
      </c>
      <c r="H1541" s="206"/>
      <c r="I1541" s="206"/>
      <c r="J1541" s="206"/>
      <c r="K1541" s="206"/>
      <c r="L1541" s="206"/>
      <c r="M1541" s="206"/>
      <c r="N1541" s="206"/>
      <c r="O1541" s="206"/>
      <c r="P1541" s="206"/>
      <c r="Q1541" s="206"/>
      <c r="R1541" s="206"/>
      <c r="S1541" s="206"/>
      <c r="T1541" s="206"/>
      <c r="U1541" s="206"/>
      <c r="V1541" s="206"/>
      <c r="W1541" s="206"/>
      <c r="X1541" s="206"/>
      <c r="Y1541" s="206"/>
      <c r="Z1541" s="206"/>
    </row>
    <row r="1542" customFormat="false" ht="15" hidden="false" customHeight="false" outlineLevel="0" collapsed="false">
      <c r="A1542" s="202" t="s">
        <v>1043</v>
      </c>
      <c r="B1542" s="203" t="s">
        <v>2319</v>
      </c>
      <c r="C1542" s="202" t="s">
        <v>2320</v>
      </c>
      <c r="D1542" s="203" t="s">
        <v>7</v>
      </c>
      <c r="E1542" s="204" t="n">
        <v>0.06</v>
      </c>
      <c r="F1542" s="208" t="n">
        <v>23.34</v>
      </c>
      <c r="G1542" s="208" t="n">
        <v>1.4</v>
      </c>
      <c r="H1542" s="206"/>
      <c r="I1542" s="206"/>
      <c r="J1542" s="206"/>
      <c r="K1542" s="206"/>
      <c r="L1542" s="206"/>
      <c r="M1542" s="206"/>
      <c r="N1542" s="206"/>
      <c r="O1542" s="206"/>
      <c r="P1542" s="206"/>
      <c r="Q1542" s="206"/>
      <c r="R1542" s="206"/>
      <c r="S1542" s="206"/>
      <c r="T1542" s="206"/>
      <c r="U1542" s="206"/>
      <c r="V1542" s="206"/>
      <c r="W1542" s="206"/>
      <c r="X1542" s="206"/>
      <c r="Y1542" s="206"/>
      <c r="Z1542" s="206"/>
    </row>
    <row r="1543" customFormat="false" ht="15" hidden="false" customHeight="false" outlineLevel="0" collapsed="false">
      <c r="A1543" s="202" t="s">
        <v>1043</v>
      </c>
      <c r="B1543" s="203" t="s">
        <v>2375</v>
      </c>
      <c r="C1543" s="202" t="s">
        <v>2376</v>
      </c>
      <c r="D1543" s="203" t="s">
        <v>7</v>
      </c>
      <c r="E1543" s="204" t="n">
        <v>1</v>
      </c>
      <c r="F1543" s="208" t="n">
        <v>4.98</v>
      </c>
      <c r="G1543" s="208" t="n">
        <v>4.98</v>
      </c>
      <c r="H1543" s="206"/>
      <c r="I1543" s="206"/>
      <c r="J1543" s="206"/>
      <c r="K1543" s="206"/>
      <c r="L1543" s="206"/>
      <c r="M1543" s="206"/>
      <c r="N1543" s="206"/>
      <c r="O1543" s="206"/>
      <c r="P1543" s="206"/>
      <c r="Q1543" s="206"/>
      <c r="R1543" s="206"/>
      <c r="S1543" s="206"/>
      <c r="T1543" s="206"/>
      <c r="U1543" s="206"/>
      <c r="V1543" s="206"/>
      <c r="W1543" s="206"/>
      <c r="X1543" s="206"/>
      <c r="Y1543" s="206"/>
      <c r="Z1543" s="206"/>
    </row>
    <row r="1544" customFormat="false" ht="15" hidden="false" customHeight="false" outlineLevel="0" collapsed="false">
      <c r="A1544" s="193"/>
      <c r="B1544" s="194"/>
      <c r="C1544" s="193"/>
      <c r="D1544" s="193"/>
      <c r="E1544" s="195"/>
      <c r="F1544" s="193"/>
      <c r="G1544" s="193"/>
      <c r="H1544" s="206"/>
      <c r="I1544" s="206"/>
      <c r="J1544" s="206"/>
      <c r="K1544" s="206"/>
      <c r="L1544" s="206"/>
      <c r="M1544" s="206"/>
      <c r="N1544" s="206"/>
      <c r="O1544" s="206"/>
      <c r="P1544" s="206"/>
      <c r="Q1544" s="206"/>
      <c r="R1544" s="206"/>
      <c r="S1544" s="206"/>
      <c r="T1544" s="206"/>
      <c r="U1544" s="206"/>
      <c r="V1544" s="206"/>
      <c r="W1544" s="206"/>
      <c r="X1544" s="206"/>
      <c r="Y1544" s="206"/>
      <c r="Z1544" s="206"/>
    </row>
    <row r="1545" customFormat="false" ht="15" hidden="false" customHeight="false" outlineLevel="0" collapsed="false">
      <c r="A1545" s="183" t="s">
        <v>2377</v>
      </c>
      <c r="B1545" s="184" t="s">
        <v>1028</v>
      </c>
      <c r="C1545" s="183" t="s">
        <v>1029</v>
      </c>
      <c r="D1545" s="184" t="s">
        <v>1030</v>
      </c>
      <c r="E1545" s="185" t="s">
        <v>1031</v>
      </c>
      <c r="F1545" s="209" t="s">
        <v>1032</v>
      </c>
      <c r="G1545" s="209" t="s">
        <v>1033</v>
      </c>
      <c r="H1545" s="206"/>
      <c r="I1545" s="206"/>
      <c r="J1545" s="206"/>
      <c r="K1545" s="206"/>
      <c r="L1545" s="206"/>
      <c r="M1545" s="206"/>
      <c r="N1545" s="206"/>
      <c r="O1545" s="206"/>
      <c r="P1545" s="206"/>
      <c r="Q1545" s="206"/>
      <c r="R1545" s="206"/>
      <c r="S1545" s="206"/>
      <c r="T1545" s="206"/>
      <c r="U1545" s="206"/>
      <c r="V1545" s="206"/>
      <c r="W1545" s="206"/>
      <c r="X1545" s="206"/>
      <c r="Y1545" s="206"/>
      <c r="Z1545" s="206"/>
    </row>
    <row r="1546" customFormat="false" ht="15" hidden="false" customHeight="false" outlineLevel="0" collapsed="false">
      <c r="A1546" s="189" t="s">
        <v>1034</v>
      </c>
      <c r="B1546" s="190" t="s">
        <v>1115</v>
      </c>
      <c r="C1546" s="189" t="s">
        <v>542</v>
      </c>
      <c r="D1546" s="190" t="s">
        <v>152</v>
      </c>
      <c r="E1546" s="191" t="n">
        <v>1</v>
      </c>
      <c r="F1546" s="279" t="n">
        <v>17.69</v>
      </c>
      <c r="G1546" s="279" t="n">
        <v>17.69</v>
      </c>
      <c r="H1546" s="206"/>
      <c r="I1546" s="206"/>
      <c r="J1546" s="206"/>
      <c r="K1546" s="206"/>
      <c r="L1546" s="206"/>
      <c r="M1546" s="206"/>
      <c r="N1546" s="206"/>
      <c r="O1546" s="206"/>
      <c r="P1546" s="206"/>
      <c r="Q1546" s="206"/>
      <c r="R1546" s="206"/>
      <c r="S1546" s="206"/>
      <c r="T1546" s="206"/>
      <c r="U1546" s="206"/>
      <c r="V1546" s="206"/>
      <c r="W1546" s="206"/>
      <c r="X1546" s="206"/>
      <c r="Y1546" s="206"/>
      <c r="Z1546" s="206"/>
    </row>
    <row r="1547" customFormat="false" ht="15" hidden="false" customHeight="false" outlineLevel="0" collapsed="false">
      <c r="A1547" s="198" t="s">
        <v>1040</v>
      </c>
      <c r="B1547" s="199" t="s">
        <v>1917</v>
      </c>
      <c r="C1547" s="198" t="s">
        <v>1918</v>
      </c>
      <c r="D1547" s="199" t="s">
        <v>25</v>
      </c>
      <c r="E1547" s="200" t="n">
        <v>0.3</v>
      </c>
      <c r="F1547" s="280" t="n">
        <v>15.43</v>
      </c>
      <c r="G1547" s="280" t="n">
        <v>4.62</v>
      </c>
      <c r="H1547" s="206"/>
      <c r="I1547" s="206"/>
      <c r="J1547" s="206"/>
      <c r="K1547" s="206"/>
      <c r="L1547" s="206"/>
      <c r="M1547" s="206"/>
      <c r="N1547" s="206"/>
      <c r="O1547" s="206"/>
      <c r="P1547" s="206"/>
      <c r="Q1547" s="206"/>
      <c r="R1547" s="206"/>
      <c r="S1547" s="206"/>
      <c r="T1547" s="206"/>
      <c r="U1547" s="206"/>
      <c r="V1547" s="206"/>
      <c r="W1547" s="206"/>
      <c r="X1547" s="206"/>
      <c r="Y1547" s="206"/>
      <c r="Z1547" s="206"/>
    </row>
    <row r="1548" customFormat="false" ht="15" hidden="false" customHeight="false" outlineLevel="0" collapsed="false">
      <c r="A1548" s="198" t="s">
        <v>1040</v>
      </c>
      <c r="B1548" s="199" t="s">
        <v>1812</v>
      </c>
      <c r="C1548" s="198" t="s">
        <v>1813</v>
      </c>
      <c r="D1548" s="199" t="s">
        <v>25</v>
      </c>
      <c r="E1548" s="200" t="n">
        <v>0.3</v>
      </c>
      <c r="F1548" s="280" t="n">
        <v>20</v>
      </c>
      <c r="G1548" s="280" t="n">
        <v>6</v>
      </c>
      <c r="H1548" s="206"/>
      <c r="I1548" s="206"/>
      <c r="J1548" s="206"/>
      <c r="K1548" s="206"/>
      <c r="L1548" s="206"/>
      <c r="M1548" s="206"/>
      <c r="N1548" s="206"/>
      <c r="O1548" s="206"/>
      <c r="P1548" s="206"/>
      <c r="Q1548" s="206"/>
      <c r="R1548" s="206"/>
      <c r="S1548" s="206"/>
      <c r="T1548" s="206"/>
      <c r="U1548" s="206"/>
      <c r="V1548" s="206"/>
      <c r="W1548" s="206"/>
      <c r="X1548" s="206"/>
      <c r="Y1548" s="206"/>
      <c r="Z1548" s="206"/>
    </row>
    <row r="1549" customFormat="false" ht="15" hidden="false" customHeight="false" outlineLevel="0" collapsed="false">
      <c r="A1549" s="202" t="s">
        <v>1043</v>
      </c>
      <c r="B1549" s="203" t="s">
        <v>2074</v>
      </c>
      <c r="C1549" s="202" t="s">
        <v>2075</v>
      </c>
      <c r="D1549" s="203" t="s">
        <v>7</v>
      </c>
      <c r="E1549" s="204" t="n">
        <v>0.1</v>
      </c>
      <c r="F1549" s="208" t="n">
        <v>2.06</v>
      </c>
      <c r="G1549" s="208" t="n">
        <v>0.2</v>
      </c>
      <c r="H1549" s="206"/>
      <c r="I1549" s="206"/>
      <c r="J1549" s="206"/>
      <c r="K1549" s="206"/>
      <c r="L1549" s="206"/>
      <c r="M1549" s="206"/>
      <c r="N1549" s="206"/>
      <c r="O1549" s="206"/>
      <c r="P1549" s="206"/>
      <c r="Q1549" s="206"/>
      <c r="R1549" s="206"/>
      <c r="S1549" s="206"/>
      <c r="T1549" s="206"/>
      <c r="U1549" s="206"/>
      <c r="V1549" s="206"/>
      <c r="W1549" s="206"/>
      <c r="X1549" s="206"/>
      <c r="Y1549" s="206"/>
      <c r="Z1549" s="206"/>
    </row>
    <row r="1550" customFormat="false" ht="15" hidden="false" customHeight="false" outlineLevel="0" collapsed="false">
      <c r="A1550" s="202" t="s">
        <v>1043</v>
      </c>
      <c r="B1550" s="203" t="s">
        <v>2378</v>
      </c>
      <c r="C1550" s="202" t="s">
        <v>2379</v>
      </c>
      <c r="D1550" s="203" t="s">
        <v>152</v>
      </c>
      <c r="E1550" s="204" t="n">
        <v>1.05</v>
      </c>
      <c r="F1550" s="208" t="n">
        <v>6.55</v>
      </c>
      <c r="G1550" s="208" t="n">
        <v>6.87</v>
      </c>
      <c r="H1550" s="206"/>
      <c r="I1550" s="206"/>
      <c r="J1550" s="206"/>
      <c r="K1550" s="206"/>
      <c r="L1550" s="206"/>
      <c r="M1550" s="206"/>
      <c r="N1550" s="206"/>
      <c r="O1550" s="206"/>
      <c r="P1550" s="206"/>
      <c r="Q1550" s="206"/>
      <c r="R1550" s="206"/>
      <c r="S1550" s="206"/>
      <c r="T1550" s="206"/>
      <c r="U1550" s="206"/>
      <c r="V1550" s="206"/>
      <c r="W1550" s="206"/>
      <c r="X1550" s="206"/>
      <c r="Y1550" s="206"/>
      <c r="Z1550" s="206"/>
    </row>
    <row r="1551" customFormat="false" ht="15" hidden="false" customHeight="false" outlineLevel="0" collapsed="false">
      <c r="A1551" s="193"/>
      <c r="B1551" s="194"/>
      <c r="C1551" s="193"/>
      <c r="D1551" s="193"/>
      <c r="E1551" s="195"/>
      <c r="F1551" s="193"/>
      <c r="G1551" s="193"/>
      <c r="H1551" s="206"/>
      <c r="I1551" s="206"/>
      <c r="J1551" s="206"/>
      <c r="K1551" s="206"/>
      <c r="L1551" s="206"/>
      <c r="M1551" s="206"/>
      <c r="N1551" s="206"/>
      <c r="O1551" s="206"/>
      <c r="P1551" s="206"/>
      <c r="Q1551" s="206"/>
      <c r="R1551" s="206"/>
      <c r="S1551" s="206"/>
      <c r="T1551" s="206"/>
      <c r="U1551" s="206"/>
      <c r="V1551" s="206"/>
      <c r="W1551" s="206"/>
      <c r="X1551" s="206"/>
      <c r="Y1551" s="206"/>
      <c r="Z1551" s="206"/>
    </row>
    <row r="1552" customFormat="false" ht="15" hidden="false" customHeight="false" outlineLevel="0" collapsed="false">
      <c r="A1552" s="183" t="s">
        <v>2380</v>
      </c>
      <c r="B1552" s="184" t="s">
        <v>1028</v>
      </c>
      <c r="C1552" s="183" t="s">
        <v>1029</v>
      </c>
      <c r="D1552" s="184" t="s">
        <v>1030</v>
      </c>
      <c r="E1552" s="185" t="s">
        <v>1031</v>
      </c>
      <c r="F1552" s="209" t="s">
        <v>1032</v>
      </c>
      <c r="G1552" s="209" t="s">
        <v>1033</v>
      </c>
      <c r="H1552" s="206"/>
      <c r="I1552" s="206"/>
      <c r="J1552" s="206"/>
      <c r="K1552" s="206"/>
      <c r="L1552" s="206"/>
      <c r="M1552" s="206"/>
      <c r="N1552" s="206"/>
      <c r="O1552" s="206"/>
      <c r="P1552" s="206"/>
      <c r="Q1552" s="206"/>
      <c r="R1552" s="206"/>
      <c r="S1552" s="206"/>
      <c r="T1552" s="206"/>
      <c r="U1552" s="206"/>
      <c r="V1552" s="206"/>
      <c r="W1552" s="206"/>
      <c r="X1552" s="206"/>
      <c r="Y1552" s="206"/>
      <c r="Z1552" s="206"/>
    </row>
    <row r="1553" customFormat="false" ht="15" hidden="false" customHeight="false" outlineLevel="0" collapsed="false">
      <c r="A1553" s="189" t="s">
        <v>1034</v>
      </c>
      <c r="B1553" s="190" t="s">
        <v>2381</v>
      </c>
      <c r="C1553" s="189" t="s">
        <v>544</v>
      </c>
      <c r="D1553" s="190" t="s">
        <v>152</v>
      </c>
      <c r="E1553" s="191" t="n">
        <v>1</v>
      </c>
      <c r="F1553" s="279" t="n">
        <v>27.07</v>
      </c>
      <c r="G1553" s="279" t="n">
        <v>27.07</v>
      </c>
      <c r="H1553" s="206"/>
      <c r="I1553" s="206"/>
      <c r="J1553" s="206"/>
      <c r="K1553" s="206"/>
      <c r="L1553" s="206"/>
      <c r="M1553" s="206"/>
      <c r="N1553" s="206"/>
      <c r="O1553" s="206"/>
      <c r="P1553" s="206"/>
      <c r="Q1553" s="206"/>
      <c r="R1553" s="206"/>
      <c r="S1553" s="206"/>
      <c r="T1553" s="206"/>
      <c r="U1553" s="206"/>
      <c r="V1553" s="206"/>
      <c r="W1553" s="206"/>
      <c r="X1553" s="206"/>
      <c r="Y1553" s="206"/>
      <c r="Z1553" s="206"/>
    </row>
    <row r="1554" customFormat="false" ht="15" hidden="false" customHeight="false" outlineLevel="0" collapsed="false">
      <c r="A1554" s="198" t="s">
        <v>1040</v>
      </c>
      <c r="B1554" s="199" t="s">
        <v>1917</v>
      </c>
      <c r="C1554" s="198" t="s">
        <v>1918</v>
      </c>
      <c r="D1554" s="199" t="s">
        <v>25</v>
      </c>
      <c r="E1554" s="200" t="n">
        <v>0.38</v>
      </c>
      <c r="F1554" s="280" t="n">
        <v>15.43</v>
      </c>
      <c r="G1554" s="280" t="n">
        <v>5.86</v>
      </c>
      <c r="H1554" s="206"/>
      <c r="I1554" s="206"/>
      <c r="J1554" s="206"/>
      <c r="K1554" s="206"/>
      <c r="L1554" s="206"/>
      <c r="M1554" s="206"/>
      <c r="N1554" s="206"/>
      <c r="O1554" s="206"/>
      <c r="P1554" s="206"/>
      <c r="Q1554" s="206"/>
      <c r="R1554" s="206"/>
      <c r="S1554" s="206"/>
      <c r="T1554" s="206"/>
      <c r="U1554" s="206"/>
      <c r="V1554" s="206"/>
      <c r="W1554" s="206"/>
      <c r="X1554" s="206"/>
      <c r="Y1554" s="206"/>
      <c r="Z1554" s="206"/>
    </row>
    <row r="1555" customFormat="false" ht="15" hidden="false" customHeight="false" outlineLevel="0" collapsed="false">
      <c r="A1555" s="198" t="s">
        <v>1040</v>
      </c>
      <c r="B1555" s="199" t="s">
        <v>1812</v>
      </c>
      <c r="C1555" s="198" t="s">
        <v>1813</v>
      </c>
      <c r="D1555" s="199" t="s">
        <v>25</v>
      </c>
      <c r="E1555" s="200" t="n">
        <v>0.38</v>
      </c>
      <c r="F1555" s="280" t="n">
        <v>20</v>
      </c>
      <c r="G1555" s="280" t="n">
        <v>7.6</v>
      </c>
      <c r="H1555" s="206"/>
      <c r="I1555" s="206"/>
      <c r="J1555" s="206"/>
      <c r="K1555" s="206"/>
      <c r="L1555" s="206"/>
      <c r="M1555" s="206"/>
      <c r="N1555" s="206"/>
      <c r="O1555" s="206"/>
      <c r="P1555" s="206"/>
      <c r="Q1555" s="206"/>
      <c r="R1555" s="206"/>
      <c r="S1555" s="206"/>
      <c r="T1555" s="206"/>
      <c r="U1555" s="206"/>
      <c r="V1555" s="206"/>
      <c r="W1555" s="206"/>
      <c r="X1555" s="206"/>
      <c r="Y1555" s="206"/>
      <c r="Z1555" s="206"/>
    </row>
    <row r="1556" customFormat="false" ht="15" hidden="false" customHeight="false" outlineLevel="0" collapsed="false">
      <c r="A1556" s="202" t="s">
        <v>1043</v>
      </c>
      <c r="B1556" s="203" t="s">
        <v>2070</v>
      </c>
      <c r="C1556" s="202" t="s">
        <v>2071</v>
      </c>
      <c r="D1556" s="203" t="s">
        <v>7</v>
      </c>
      <c r="E1556" s="204" t="n">
        <v>0.0108</v>
      </c>
      <c r="F1556" s="208" t="n">
        <v>56.55</v>
      </c>
      <c r="G1556" s="208" t="n">
        <v>0.61</v>
      </c>
      <c r="H1556" s="206"/>
      <c r="I1556" s="206"/>
      <c r="J1556" s="206"/>
      <c r="K1556" s="206"/>
      <c r="L1556" s="206"/>
      <c r="M1556" s="206"/>
      <c r="N1556" s="206"/>
      <c r="O1556" s="206"/>
      <c r="P1556" s="206"/>
      <c r="Q1556" s="206"/>
      <c r="R1556" s="206"/>
      <c r="S1556" s="206"/>
      <c r="T1556" s="206"/>
      <c r="U1556" s="206"/>
      <c r="V1556" s="206"/>
      <c r="W1556" s="206"/>
      <c r="X1556" s="206"/>
      <c r="Y1556" s="206"/>
      <c r="Z1556" s="206"/>
    </row>
    <row r="1557" customFormat="false" ht="15" hidden="false" customHeight="false" outlineLevel="0" collapsed="false">
      <c r="A1557" s="202" t="s">
        <v>1043</v>
      </c>
      <c r="B1557" s="203" t="s">
        <v>2074</v>
      </c>
      <c r="C1557" s="202" t="s">
        <v>2075</v>
      </c>
      <c r="D1557" s="203" t="s">
        <v>7</v>
      </c>
      <c r="E1557" s="204" t="n">
        <v>0.127</v>
      </c>
      <c r="F1557" s="208" t="n">
        <v>2.06</v>
      </c>
      <c r="G1557" s="208" t="n">
        <v>0.26</v>
      </c>
      <c r="H1557" s="206"/>
      <c r="I1557" s="206"/>
      <c r="J1557" s="206"/>
      <c r="K1557" s="206"/>
      <c r="L1557" s="206"/>
      <c r="M1557" s="206"/>
      <c r="N1557" s="206"/>
      <c r="O1557" s="206"/>
      <c r="P1557" s="206"/>
      <c r="Q1557" s="206"/>
      <c r="R1557" s="206"/>
      <c r="S1557" s="206"/>
      <c r="T1557" s="206"/>
      <c r="U1557" s="206"/>
      <c r="V1557" s="206"/>
      <c r="W1557" s="206"/>
      <c r="X1557" s="206"/>
      <c r="Y1557" s="206"/>
      <c r="Z1557" s="206"/>
    </row>
    <row r="1558" customFormat="false" ht="15" hidden="false" customHeight="false" outlineLevel="0" collapsed="false">
      <c r="A1558" s="202" t="s">
        <v>1043</v>
      </c>
      <c r="B1558" s="203" t="s">
        <v>2076</v>
      </c>
      <c r="C1558" s="202" t="s">
        <v>2077</v>
      </c>
      <c r="D1558" s="203" t="s">
        <v>7</v>
      </c>
      <c r="E1558" s="204" t="n">
        <v>0.0163</v>
      </c>
      <c r="F1558" s="208" t="n">
        <v>64.07</v>
      </c>
      <c r="G1558" s="208" t="n">
        <v>1.04</v>
      </c>
      <c r="H1558" s="206"/>
      <c r="I1558" s="206"/>
      <c r="J1558" s="206"/>
      <c r="K1558" s="206"/>
      <c r="L1558" s="206"/>
      <c r="M1558" s="206"/>
      <c r="N1558" s="206"/>
      <c r="O1558" s="206"/>
      <c r="P1558" s="206"/>
      <c r="Q1558" s="206"/>
      <c r="R1558" s="206"/>
      <c r="S1558" s="206"/>
      <c r="T1558" s="206"/>
      <c r="U1558" s="206"/>
      <c r="V1558" s="206"/>
      <c r="W1558" s="206"/>
      <c r="X1558" s="206"/>
      <c r="Y1558" s="206"/>
      <c r="Z1558" s="206"/>
    </row>
    <row r="1559" customFormat="false" ht="15" hidden="false" customHeight="false" outlineLevel="0" collapsed="false">
      <c r="A1559" s="202" t="s">
        <v>1043</v>
      </c>
      <c r="B1559" s="203" t="s">
        <v>2382</v>
      </c>
      <c r="C1559" s="202" t="s">
        <v>2383</v>
      </c>
      <c r="D1559" s="203" t="s">
        <v>152</v>
      </c>
      <c r="E1559" s="204" t="n">
        <v>1.05</v>
      </c>
      <c r="F1559" s="208" t="n">
        <v>11.15</v>
      </c>
      <c r="G1559" s="208" t="n">
        <v>11.7</v>
      </c>
      <c r="H1559" s="206"/>
      <c r="I1559" s="206"/>
      <c r="J1559" s="206"/>
      <c r="K1559" s="206"/>
      <c r="L1559" s="206"/>
      <c r="M1559" s="206"/>
      <c r="N1559" s="206"/>
      <c r="O1559" s="206"/>
      <c r="P1559" s="206"/>
      <c r="Q1559" s="206"/>
      <c r="R1559" s="206"/>
      <c r="S1559" s="206"/>
      <c r="T1559" s="206"/>
      <c r="U1559" s="206"/>
      <c r="V1559" s="206"/>
      <c r="W1559" s="206"/>
      <c r="X1559" s="206"/>
      <c r="Y1559" s="206"/>
      <c r="Z1559" s="206"/>
    </row>
    <row r="1560" customFormat="false" ht="15" hidden="false" customHeight="false" outlineLevel="0" collapsed="false">
      <c r="A1560" s="193"/>
      <c r="B1560" s="194"/>
      <c r="C1560" s="193"/>
      <c r="D1560" s="193"/>
      <c r="E1560" s="195"/>
      <c r="F1560" s="193"/>
      <c r="G1560" s="193"/>
      <c r="H1560" s="206"/>
      <c r="I1560" s="206"/>
      <c r="J1560" s="206"/>
      <c r="K1560" s="206"/>
      <c r="L1560" s="206"/>
      <c r="M1560" s="206"/>
      <c r="N1560" s="206"/>
      <c r="O1560" s="206"/>
      <c r="P1560" s="206"/>
      <c r="Q1560" s="206"/>
      <c r="R1560" s="206"/>
      <c r="S1560" s="206"/>
      <c r="T1560" s="206"/>
      <c r="U1560" s="206"/>
      <c r="V1560" s="206"/>
      <c r="W1560" s="206"/>
      <c r="X1560" s="206"/>
      <c r="Y1560" s="206"/>
      <c r="Z1560" s="206"/>
    </row>
    <row r="1561" customFormat="false" ht="15" hidden="false" customHeight="false" outlineLevel="0" collapsed="false">
      <c r="A1561" s="183" t="s">
        <v>2384</v>
      </c>
      <c r="B1561" s="184" t="s">
        <v>1028</v>
      </c>
      <c r="C1561" s="183" t="s">
        <v>1029</v>
      </c>
      <c r="D1561" s="184" t="s">
        <v>1030</v>
      </c>
      <c r="E1561" s="185" t="s">
        <v>1031</v>
      </c>
      <c r="F1561" s="209" t="s">
        <v>1032</v>
      </c>
      <c r="G1561" s="209" t="s">
        <v>1033</v>
      </c>
      <c r="H1561" s="206"/>
      <c r="I1561" s="206"/>
      <c r="J1561" s="206"/>
      <c r="K1561" s="206"/>
      <c r="L1561" s="206"/>
      <c r="M1561" s="206"/>
      <c r="N1561" s="206"/>
      <c r="O1561" s="206"/>
      <c r="P1561" s="206"/>
      <c r="Q1561" s="206"/>
      <c r="R1561" s="206"/>
      <c r="S1561" s="206"/>
      <c r="T1561" s="206"/>
      <c r="U1561" s="206"/>
      <c r="V1561" s="206"/>
      <c r="W1561" s="206"/>
      <c r="X1561" s="206"/>
      <c r="Y1561" s="206"/>
      <c r="Z1561" s="206"/>
    </row>
    <row r="1562" customFormat="false" ht="15" hidden="false" customHeight="false" outlineLevel="0" collapsed="false">
      <c r="A1562" s="189" t="s">
        <v>1034</v>
      </c>
      <c r="B1562" s="190" t="s">
        <v>2385</v>
      </c>
      <c r="C1562" s="189" t="s">
        <v>546</v>
      </c>
      <c r="D1562" s="190" t="s">
        <v>152</v>
      </c>
      <c r="E1562" s="191" t="n">
        <v>1</v>
      </c>
      <c r="F1562" s="279" t="n">
        <v>40.97</v>
      </c>
      <c r="G1562" s="279" t="n">
        <v>40.97</v>
      </c>
      <c r="H1562" s="206"/>
      <c r="I1562" s="206"/>
      <c r="J1562" s="206"/>
      <c r="K1562" s="206"/>
      <c r="L1562" s="206"/>
      <c r="M1562" s="206"/>
      <c r="N1562" s="206"/>
      <c r="O1562" s="206"/>
      <c r="P1562" s="206"/>
      <c r="Q1562" s="206"/>
      <c r="R1562" s="206"/>
      <c r="S1562" s="206"/>
      <c r="T1562" s="206"/>
      <c r="U1562" s="206"/>
      <c r="V1562" s="206"/>
      <c r="W1562" s="206"/>
      <c r="X1562" s="206"/>
      <c r="Y1562" s="206"/>
      <c r="Z1562" s="206"/>
    </row>
    <row r="1563" customFormat="false" ht="15" hidden="false" customHeight="false" outlineLevel="0" collapsed="false">
      <c r="A1563" s="198" t="s">
        <v>1040</v>
      </c>
      <c r="B1563" s="199" t="s">
        <v>1917</v>
      </c>
      <c r="C1563" s="198" t="s">
        <v>1918</v>
      </c>
      <c r="D1563" s="199" t="s">
        <v>25</v>
      </c>
      <c r="E1563" s="200" t="n">
        <v>0.56</v>
      </c>
      <c r="F1563" s="280" t="n">
        <v>15.43</v>
      </c>
      <c r="G1563" s="280" t="n">
        <v>8.64</v>
      </c>
      <c r="H1563" s="206"/>
      <c r="I1563" s="206"/>
      <c r="J1563" s="206"/>
      <c r="K1563" s="206"/>
      <c r="L1563" s="206"/>
      <c r="M1563" s="206"/>
      <c r="N1563" s="206"/>
      <c r="O1563" s="206"/>
      <c r="P1563" s="206"/>
      <c r="Q1563" s="206"/>
      <c r="R1563" s="206"/>
      <c r="S1563" s="206"/>
      <c r="T1563" s="206"/>
      <c r="U1563" s="206"/>
      <c r="V1563" s="206"/>
      <c r="W1563" s="206"/>
      <c r="X1563" s="206"/>
      <c r="Y1563" s="206"/>
      <c r="Z1563" s="206"/>
    </row>
    <row r="1564" customFormat="false" ht="15" hidden="false" customHeight="false" outlineLevel="0" collapsed="false">
      <c r="A1564" s="198" t="s">
        <v>1040</v>
      </c>
      <c r="B1564" s="199" t="s">
        <v>1812</v>
      </c>
      <c r="C1564" s="198" t="s">
        <v>1813</v>
      </c>
      <c r="D1564" s="199" t="s">
        <v>25</v>
      </c>
      <c r="E1564" s="200" t="n">
        <v>0.56</v>
      </c>
      <c r="F1564" s="280" t="n">
        <v>20</v>
      </c>
      <c r="G1564" s="280" t="n">
        <v>11.2</v>
      </c>
      <c r="H1564" s="206"/>
      <c r="I1564" s="206"/>
      <c r="J1564" s="206"/>
      <c r="K1564" s="206"/>
      <c r="L1564" s="206"/>
      <c r="M1564" s="206"/>
      <c r="N1564" s="206"/>
      <c r="O1564" s="206"/>
      <c r="P1564" s="206"/>
      <c r="Q1564" s="206"/>
      <c r="R1564" s="206"/>
      <c r="S1564" s="206"/>
      <c r="T1564" s="206"/>
      <c r="U1564" s="206"/>
      <c r="V1564" s="206"/>
      <c r="W1564" s="206"/>
      <c r="X1564" s="206"/>
      <c r="Y1564" s="206"/>
      <c r="Z1564" s="206"/>
    </row>
    <row r="1565" customFormat="false" ht="15" hidden="false" customHeight="false" outlineLevel="0" collapsed="false">
      <c r="A1565" s="202" t="s">
        <v>1043</v>
      </c>
      <c r="B1565" s="203" t="s">
        <v>2070</v>
      </c>
      <c r="C1565" s="202" t="s">
        <v>2071</v>
      </c>
      <c r="D1565" s="203" t="s">
        <v>7</v>
      </c>
      <c r="E1565" s="204" t="n">
        <v>0.0247</v>
      </c>
      <c r="F1565" s="208" t="n">
        <v>56.55</v>
      </c>
      <c r="G1565" s="208" t="n">
        <v>1.39</v>
      </c>
      <c r="H1565" s="206"/>
      <c r="I1565" s="206"/>
      <c r="J1565" s="206"/>
      <c r="K1565" s="206"/>
      <c r="L1565" s="206"/>
      <c r="M1565" s="206"/>
      <c r="N1565" s="206"/>
      <c r="O1565" s="206"/>
      <c r="P1565" s="206"/>
      <c r="Q1565" s="206"/>
      <c r="R1565" s="206"/>
      <c r="S1565" s="206"/>
      <c r="T1565" s="206"/>
      <c r="U1565" s="206"/>
      <c r="V1565" s="206"/>
      <c r="W1565" s="206"/>
      <c r="X1565" s="206"/>
      <c r="Y1565" s="206"/>
      <c r="Z1565" s="206"/>
    </row>
    <row r="1566" customFormat="false" ht="15" hidden="false" customHeight="false" outlineLevel="0" collapsed="false">
      <c r="A1566" s="202" t="s">
        <v>1043</v>
      </c>
      <c r="B1566" s="203" t="s">
        <v>2074</v>
      </c>
      <c r="C1566" s="202" t="s">
        <v>2075</v>
      </c>
      <c r="D1566" s="203" t="s">
        <v>7</v>
      </c>
      <c r="E1566" s="204" t="n">
        <v>0.187</v>
      </c>
      <c r="F1566" s="208" t="n">
        <v>2.06</v>
      </c>
      <c r="G1566" s="208" t="n">
        <v>0.38</v>
      </c>
      <c r="H1566" s="206"/>
      <c r="I1566" s="206"/>
      <c r="J1566" s="206"/>
      <c r="K1566" s="206"/>
      <c r="L1566" s="206"/>
      <c r="M1566" s="206"/>
      <c r="N1566" s="206"/>
      <c r="O1566" s="206"/>
      <c r="P1566" s="206"/>
      <c r="Q1566" s="206"/>
      <c r="R1566" s="206"/>
      <c r="S1566" s="206"/>
      <c r="T1566" s="206"/>
      <c r="U1566" s="206"/>
      <c r="V1566" s="206"/>
      <c r="W1566" s="206"/>
      <c r="X1566" s="206"/>
      <c r="Y1566" s="206"/>
      <c r="Z1566" s="206"/>
    </row>
    <row r="1567" customFormat="false" ht="15" hidden="false" customHeight="false" outlineLevel="0" collapsed="false">
      <c r="A1567" s="202" t="s">
        <v>1043</v>
      </c>
      <c r="B1567" s="203" t="s">
        <v>2076</v>
      </c>
      <c r="C1567" s="202" t="s">
        <v>2077</v>
      </c>
      <c r="D1567" s="203" t="s">
        <v>7</v>
      </c>
      <c r="E1567" s="204" t="n">
        <v>0.0385</v>
      </c>
      <c r="F1567" s="208" t="n">
        <v>64.07</v>
      </c>
      <c r="G1567" s="208" t="n">
        <v>2.46</v>
      </c>
      <c r="H1567" s="206"/>
      <c r="I1567" s="206"/>
      <c r="J1567" s="206"/>
      <c r="K1567" s="206"/>
      <c r="L1567" s="206"/>
      <c r="M1567" s="206"/>
      <c r="N1567" s="206"/>
      <c r="O1567" s="206"/>
      <c r="P1567" s="206"/>
      <c r="Q1567" s="206"/>
      <c r="R1567" s="206"/>
      <c r="S1567" s="206"/>
      <c r="T1567" s="206"/>
      <c r="U1567" s="206"/>
      <c r="V1567" s="206"/>
      <c r="W1567" s="206"/>
      <c r="X1567" s="206"/>
      <c r="Y1567" s="206"/>
      <c r="Z1567" s="206"/>
    </row>
    <row r="1568" customFormat="false" ht="15" hidden="false" customHeight="false" outlineLevel="0" collapsed="false">
      <c r="A1568" s="202" t="s">
        <v>1043</v>
      </c>
      <c r="B1568" s="203" t="s">
        <v>2386</v>
      </c>
      <c r="C1568" s="202" t="s">
        <v>2387</v>
      </c>
      <c r="D1568" s="203" t="s">
        <v>152</v>
      </c>
      <c r="E1568" s="204" t="n">
        <v>1.05</v>
      </c>
      <c r="F1568" s="208" t="n">
        <v>16.1</v>
      </c>
      <c r="G1568" s="208" t="n">
        <v>16.9</v>
      </c>
      <c r="H1568" s="206"/>
      <c r="I1568" s="206"/>
      <c r="J1568" s="206"/>
      <c r="K1568" s="206"/>
      <c r="L1568" s="206"/>
      <c r="M1568" s="206"/>
      <c r="N1568" s="206"/>
      <c r="O1568" s="206"/>
      <c r="P1568" s="206"/>
      <c r="Q1568" s="206"/>
      <c r="R1568" s="206"/>
      <c r="S1568" s="206"/>
      <c r="T1568" s="206"/>
      <c r="U1568" s="206"/>
      <c r="V1568" s="206"/>
      <c r="W1568" s="206"/>
      <c r="X1568" s="206"/>
      <c r="Y1568" s="206"/>
      <c r="Z1568" s="206"/>
    </row>
    <row r="1569" customFormat="false" ht="15" hidden="false" customHeight="false" outlineLevel="0" collapsed="false">
      <c r="A1569" s="193"/>
      <c r="B1569" s="194"/>
      <c r="C1569" s="193"/>
      <c r="D1569" s="193"/>
      <c r="E1569" s="195"/>
      <c r="F1569" s="193"/>
      <c r="G1569" s="193"/>
      <c r="H1569" s="206"/>
      <c r="I1569" s="206"/>
      <c r="J1569" s="206"/>
      <c r="K1569" s="206"/>
      <c r="L1569" s="206"/>
      <c r="M1569" s="206"/>
      <c r="N1569" s="206"/>
      <c r="O1569" s="206"/>
      <c r="P1569" s="206"/>
      <c r="Q1569" s="206"/>
      <c r="R1569" s="206"/>
      <c r="S1569" s="206"/>
      <c r="T1569" s="206"/>
      <c r="U1569" s="206"/>
      <c r="V1569" s="206"/>
      <c r="W1569" s="206"/>
      <c r="X1569" s="206"/>
      <c r="Y1569" s="206"/>
      <c r="Z1569" s="206"/>
    </row>
    <row r="1570" customFormat="false" ht="15" hidden="false" customHeight="false" outlineLevel="0" collapsed="false">
      <c r="A1570" s="183" t="s">
        <v>2388</v>
      </c>
      <c r="B1570" s="184" t="s">
        <v>1028</v>
      </c>
      <c r="C1570" s="183" t="s">
        <v>1029</v>
      </c>
      <c r="D1570" s="184" t="s">
        <v>1030</v>
      </c>
      <c r="E1570" s="185" t="s">
        <v>1031</v>
      </c>
      <c r="F1570" s="209" t="s">
        <v>1032</v>
      </c>
      <c r="G1570" s="209" t="s">
        <v>1033</v>
      </c>
      <c r="H1570" s="206"/>
      <c r="I1570" s="206"/>
      <c r="J1570" s="206"/>
      <c r="K1570" s="206"/>
      <c r="L1570" s="206"/>
      <c r="M1570" s="206"/>
      <c r="N1570" s="206"/>
      <c r="O1570" s="206"/>
      <c r="P1570" s="206"/>
      <c r="Q1570" s="206"/>
      <c r="R1570" s="206"/>
      <c r="S1570" s="206"/>
      <c r="T1570" s="206"/>
      <c r="U1570" s="206"/>
      <c r="V1570" s="206"/>
      <c r="W1570" s="206"/>
      <c r="X1570" s="206"/>
      <c r="Y1570" s="206"/>
      <c r="Z1570" s="206"/>
    </row>
    <row r="1571" customFormat="false" ht="15" hidden="false" customHeight="false" outlineLevel="0" collapsed="false">
      <c r="A1571" s="189" t="s">
        <v>1034</v>
      </c>
      <c r="B1571" s="190" t="s">
        <v>1116</v>
      </c>
      <c r="C1571" s="189" t="s">
        <v>548</v>
      </c>
      <c r="D1571" s="190" t="s">
        <v>152</v>
      </c>
      <c r="E1571" s="191" t="n">
        <v>1</v>
      </c>
      <c r="F1571" s="279" t="n">
        <v>51.62</v>
      </c>
      <c r="G1571" s="279" t="n">
        <v>51.62</v>
      </c>
      <c r="H1571" s="206"/>
      <c r="I1571" s="206"/>
      <c r="J1571" s="206"/>
      <c r="K1571" s="206"/>
      <c r="L1571" s="206"/>
      <c r="M1571" s="206"/>
      <c r="N1571" s="206"/>
      <c r="O1571" s="206"/>
      <c r="P1571" s="206"/>
      <c r="Q1571" s="206"/>
      <c r="R1571" s="206"/>
      <c r="S1571" s="206"/>
      <c r="T1571" s="206"/>
      <c r="U1571" s="206"/>
      <c r="V1571" s="206"/>
      <c r="W1571" s="206"/>
      <c r="X1571" s="206"/>
      <c r="Y1571" s="206"/>
      <c r="Z1571" s="206"/>
    </row>
    <row r="1572" customFormat="false" ht="15" hidden="false" customHeight="false" outlineLevel="0" collapsed="false">
      <c r="A1572" s="198" t="s">
        <v>1040</v>
      </c>
      <c r="B1572" s="199" t="s">
        <v>1917</v>
      </c>
      <c r="C1572" s="198" t="s">
        <v>1918</v>
      </c>
      <c r="D1572" s="199" t="s">
        <v>25</v>
      </c>
      <c r="E1572" s="200" t="n">
        <v>0.74</v>
      </c>
      <c r="F1572" s="280" t="n">
        <v>15.43</v>
      </c>
      <c r="G1572" s="280" t="n">
        <v>11.41</v>
      </c>
      <c r="H1572" s="206"/>
      <c r="I1572" s="206"/>
      <c r="J1572" s="206"/>
      <c r="K1572" s="206"/>
      <c r="L1572" s="206"/>
      <c r="M1572" s="206"/>
      <c r="N1572" s="206"/>
      <c r="O1572" s="206"/>
      <c r="P1572" s="206"/>
      <c r="Q1572" s="206"/>
      <c r="R1572" s="206"/>
      <c r="S1572" s="206"/>
      <c r="T1572" s="206"/>
      <c r="U1572" s="206"/>
      <c r="V1572" s="206"/>
      <c r="W1572" s="206"/>
      <c r="X1572" s="206"/>
      <c r="Y1572" s="206"/>
      <c r="Z1572" s="206"/>
    </row>
    <row r="1573" customFormat="false" ht="15" hidden="false" customHeight="false" outlineLevel="0" collapsed="false">
      <c r="A1573" s="198" t="s">
        <v>1040</v>
      </c>
      <c r="B1573" s="199" t="s">
        <v>1812</v>
      </c>
      <c r="C1573" s="198" t="s">
        <v>1813</v>
      </c>
      <c r="D1573" s="199" t="s">
        <v>25</v>
      </c>
      <c r="E1573" s="200" t="n">
        <v>0.74</v>
      </c>
      <c r="F1573" s="280" t="n">
        <v>20</v>
      </c>
      <c r="G1573" s="280" t="n">
        <v>14.8</v>
      </c>
      <c r="H1573" s="206"/>
      <c r="I1573" s="206"/>
      <c r="J1573" s="206"/>
      <c r="K1573" s="206"/>
      <c r="L1573" s="206"/>
      <c r="M1573" s="206"/>
      <c r="N1573" s="206"/>
      <c r="O1573" s="206"/>
      <c r="P1573" s="206"/>
      <c r="Q1573" s="206"/>
      <c r="R1573" s="206"/>
      <c r="S1573" s="206"/>
      <c r="T1573" s="206"/>
      <c r="U1573" s="206"/>
      <c r="V1573" s="206"/>
      <c r="W1573" s="206"/>
      <c r="X1573" s="206"/>
      <c r="Y1573" s="206"/>
      <c r="Z1573" s="206"/>
    </row>
    <row r="1574" customFormat="false" ht="15" hidden="false" customHeight="false" outlineLevel="0" collapsed="false">
      <c r="A1574" s="202" t="s">
        <v>1043</v>
      </c>
      <c r="B1574" s="203" t="s">
        <v>2070</v>
      </c>
      <c r="C1574" s="202" t="s">
        <v>2071</v>
      </c>
      <c r="D1574" s="203" t="s">
        <v>7</v>
      </c>
      <c r="E1574" s="204" t="n">
        <v>0.0363</v>
      </c>
      <c r="F1574" s="208" t="n">
        <v>56.55</v>
      </c>
      <c r="G1574" s="208" t="n">
        <v>2.05</v>
      </c>
      <c r="H1574" s="206"/>
      <c r="I1574" s="206"/>
      <c r="J1574" s="206"/>
      <c r="K1574" s="206"/>
      <c r="L1574" s="206"/>
      <c r="M1574" s="206"/>
      <c r="N1574" s="206"/>
      <c r="O1574" s="206"/>
      <c r="P1574" s="206"/>
      <c r="Q1574" s="206"/>
      <c r="R1574" s="206"/>
      <c r="S1574" s="206"/>
      <c r="T1574" s="206"/>
      <c r="U1574" s="206"/>
      <c r="V1574" s="206"/>
      <c r="W1574" s="206"/>
      <c r="X1574" s="206"/>
      <c r="Y1574" s="206"/>
      <c r="Z1574" s="206"/>
    </row>
    <row r="1575" customFormat="false" ht="15" hidden="false" customHeight="false" outlineLevel="0" collapsed="false">
      <c r="A1575" s="202" t="s">
        <v>1043</v>
      </c>
      <c r="B1575" s="203" t="s">
        <v>2074</v>
      </c>
      <c r="C1575" s="202" t="s">
        <v>2075</v>
      </c>
      <c r="D1575" s="203" t="s">
        <v>7</v>
      </c>
      <c r="E1575" s="204" t="n">
        <v>0.247</v>
      </c>
      <c r="F1575" s="208" t="n">
        <v>2.06</v>
      </c>
      <c r="G1575" s="208" t="n">
        <v>0.5</v>
      </c>
      <c r="H1575" s="206"/>
      <c r="I1575" s="206"/>
      <c r="J1575" s="206"/>
      <c r="K1575" s="206"/>
      <c r="L1575" s="206"/>
      <c r="M1575" s="206"/>
      <c r="N1575" s="206"/>
      <c r="O1575" s="206"/>
      <c r="P1575" s="206"/>
      <c r="Q1575" s="206"/>
      <c r="R1575" s="206"/>
      <c r="S1575" s="206"/>
      <c r="T1575" s="206"/>
      <c r="U1575" s="206"/>
      <c r="V1575" s="206"/>
      <c r="W1575" s="206"/>
      <c r="X1575" s="206"/>
      <c r="Y1575" s="206"/>
      <c r="Z1575" s="206"/>
    </row>
    <row r="1576" customFormat="false" ht="15" hidden="false" customHeight="false" outlineLevel="0" collapsed="false">
      <c r="A1576" s="202" t="s">
        <v>1043</v>
      </c>
      <c r="B1576" s="203" t="s">
        <v>2076</v>
      </c>
      <c r="C1576" s="202" t="s">
        <v>2077</v>
      </c>
      <c r="D1576" s="203" t="s">
        <v>7</v>
      </c>
      <c r="E1576" s="204" t="n">
        <v>0.0593</v>
      </c>
      <c r="F1576" s="208" t="n">
        <v>64.07</v>
      </c>
      <c r="G1576" s="208" t="n">
        <v>3.79</v>
      </c>
      <c r="H1576" s="206"/>
      <c r="I1576" s="206"/>
      <c r="J1576" s="206"/>
      <c r="K1576" s="206"/>
      <c r="L1576" s="206"/>
      <c r="M1576" s="206"/>
      <c r="N1576" s="206"/>
      <c r="O1576" s="206"/>
      <c r="P1576" s="206"/>
      <c r="Q1576" s="206"/>
      <c r="R1576" s="206"/>
      <c r="S1576" s="206"/>
      <c r="T1576" s="206"/>
      <c r="U1576" s="206"/>
      <c r="V1576" s="206"/>
      <c r="W1576" s="206"/>
      <c r="X1576" s="206"/>
      <c r="Y1576" s="206"/>
      <c r="Z1576" s="206"/>
    </row>
    <row r="1577" customFormat="false" ht="15" hidden="false" customHeight="false" outlineLevel="0" collapsed="false">
      <c r="A1577" s="202" t="s">
        <v>1043</v>
      </c>
      <c r="B1577" s="203" t="s">
        <v>2389</v>
      </c>
      <c r="C1577" s="202" t="s">
        <v>2390</v>
      </c>
      <c r="D1577" s="203" t="s">
        <v>152</v>
      </c>
      <c r="E1577" s="204" t="n">
        <v>1.05</v>
      </c>
      <c r="F1577" s="208" t="n">
        <v>18.17</v>
      </c>
      <c r="G1577" s="208" t="n">
        <v>19.07</v>
      </c>
      <c r="H1577" s="206"/>
      <c r="I1577" s="206"/>
      <c r="J1577" s="206"/>
      <c r="K1577" s="206"/>
      <c r="L1577" s="206"/>
      <c r="M1577" s="206"/>
      <c r="N1577" s="206"/>
      <c r="O1577" s="206"/>
      <c r="P1577" s="206"/>
      <c r="Q1577" s="206"/>
      <c r="R1577" s="206"/>
      <c r="S1577" s="206"/>
      <c r="T1577" s="206"/>
      <c r="U1577" s="206"/>
      <c r="V1577" s="206"/>
      <c r="W1577" s="206"/>
      <c r="X1577" s="206"/>
      <c r="Y1577" s="206"/>
      <c r="Z1577" s="206"/>
    </row>
    <row r="1578" customFormat="false" ht="15" hidden="false" customHeight="false" outlineLevel="0" collapsed="false">
      <c r="A1578" s="193"/>
      <c r="B1578" s="194"/>
      <c r="C1578" s="193"/>
      <c r="D1578" s="193"/>
      <c r="E1578" s="195"/>
      <c r="F1578" s="193"/>
      <c r="G1578" s="193"/>
      <c r="H1578" s="206"/>
      <c r="I1578" s="206"/>
      <c r="J1578" s="206"/>
      <c r="K1578" s="206"/>
      <c r="L1578" s="206"/>
      <c r="M1578" s="206"/>
      <c r="N1578" s="206"/>
      <c r="O1578" s="206"/>
      <c r="P1578" s="206"/>
      <c r="Q1578" s="206"/>
      <c r="R1578" s="206"/>
      <c r="S1578" s="206"/>
      <c r="T1578" s="206"/>
      <c r="U1578" s="206"/>
      <c r="V1578" s="206"/>
      <c r="W1578" s="206"/>
      <c r="X1578" s="206"/>
      <c r="Y1578" s="206"/>
      <c r="Z1578" s="206"/>
    </row>
    <row r="1579" customFormat="false" ht="15" hidden="false" customHeight="false" outlineLevel="0" collapsed="false">
      <c r="A1579" s="183" t="s">
        <v>2391</v>
      </c>
      <c r="B1579" s="184" t="s">
        <v>1028</v>
      </c>
      <c r="C1579" s="183" t="s">
        <v>1029</v>
      </c>
      <c r="D1579" s="184" t="s">
        <v>1030</v>
      </c>
      <c r="E1579" s="185" t="s">
        <v>1031</v>
      </c>
      <c r="F1579" s="209" t="s">
        <v>1032</v>
      </c>
      <c r="G1579" s="209" t="s">
        <v>1033</v>
      </c>
      <c r="H1579" s="206"/>
      <c r="I1579" s="206"/>
      <c r="J1579" s="206"/>
      <c r="K1579" s="206"/>
      <c r="L1579" s="206"/>
      <c r="M1579" s="206"/>
      <c r="N1579" s="206"/>
      <c r="O1579" s="206"/>
      <c r="P1579" s="206"/>
      <c r="Q1579" s="206"/>
      <c r="R1579" s="206"/>
      <c r="S1579" s="206"/>
      <c r="T1579" s="206"/>
      <c r="U1579" s="206"/>
      <c r="V1579" s="206"/>
      <c r="W1579" s="206"/>
      <c r="X1579" s="206"/>
      <c r="Y1579" s="206"/>
      <c r="Z1579" s="206"/>
    </row>
    <row r="1580" customFormat="false" ht="15" hidden="false" customHeight="false" outlineLevel="0" collapsed="false">
      <c r="A1580" s="189" t="s">
        <v>1034</v>
      </c>
      <c r="B1580" s="190" t="s">
        <v>2392</v>
      </c>
      <c r="C1580" s="189" t="s">
        <v>2393</v>
      </c>
      <c r="D1580" s="190" t="s">
        <v>152</v>
      </c>
      <c r="E1580" s="191" t="n">
        <v>1</v>
      </c>
      <c r="F1580" s="279" t="n">
        <v>22.19</v>
      </c>
      <c r="G1580" s="279" t="n">
        <v>22.19</v>
      </c>
      <c r="H1580" s="206"/>
      <c r="I1580" s="206"/>
      <c r="J1580" s="206"/>
      <c r="K1580" s="206"/>
      <c r="L1580" s="206"/>
      <c r="M1580" s="206"/>
      <c r="N1580" s="206"/>
      <c r="O1580" s="206"/>
      <c r="P1580" s="206"/>
      <c r="Q1580" s="206"/>
      <c r="R1580" s="206"/>
      <c r="S1580" s="206"/>
      <c r="T1580" s="206"/>
      <c r="U1580" s="206"/>
      <c r="V1580" s="206"/>
      <c r="W1580" s="206"/>
      <c r="X1580" s="206"/>
      <c r="Y1580" s="206"/>
      <c r="Z1580" s="206"/>
    </row>
    <row r="1581" customFormat="false" ht="15" hidden="false" customHeight="false" outlineLevel="0" collapsed="false">
      <c r="A1581" s="198" t="s">
        <v>1040</v>
      </c>
      <c r="B1581" s="199" t="s">
        <v>1917</v>
      </c>
      <c r="C1581" s="198" t="s">
        <v>1918</v>
      </c>
      <c r="D1581" s="199" t="s">
        <v>25</v>
      </c>
      <c r="E1581" s="200" t="n">
        <v>0.165</v>
      </c>
      <c r="F1581" s="280" t="n">
        <v>15.43</v>
      </c>
      <c r="G1581" s="280" t="n">
        <v>2.54</v>
      </c>
      <c r="H1581" s="206"/>
      <c r="I1581" s="206"/>
      <c r="J1581" s="206"/>
      <c r="K1581" s="206"/>
      <c r="L1581" s="206"/>
      <c r="M1581" s="206"/>
      <c r="N1581" s="206"/>
      <c r="O1581" s="206"/>
      <c r="P1581" s="206"/>
      <c r="Q1581" s="206"/>
      <c r="R1581" s="206"/>
      <c r="S1581" s="206"/>
      <c r="T1581" s="206"/>
      <c r="U1581" s="206"/>
      <c r="V1581" s="206"/>
      <c r="W1581" s="206"/>
      <c r="X1581" s="206"/>
      <c r="Y1581" s="206"/>
      <c r="Z1581" s="206"/>
    </row>
    <row r="1582" customFormat="false" ht="15" hidden="false" customHeight="false" outlineLevel="0" collapsed="false">
      <c r="A1582" s="198" t="s">
        <v>1040</v>
      </c>
      <c r="B1582" s="199" t="s">
        <v>1812</v>
      </c>
      <c r="C1582" s="198" t="s">
        <v>1813</v>
      </c>
      <c r="D1582" s="199" t="s">
        <v>25</v>
      </c>
      <c r="E1582" s="200" t="n">
        <v>0.165</v>
      </c>
      <c r="F1582" s="280" t="n">
        <v>20</v>
      </c>
      <c r="G1582" s="280" t="n">
        <v>3.3</v>
      </c>
      <c r="H1582" s="206"/>
      <c r="I1582" s="206"/>
      <c r="J1582" s="206"/>
      <c r="K1582" s="206"/>
      <c r="L1582" s="206"/>
      <c r="M1582" s="206"/>
      <c r="N1582" s="206"/>
      <c r="O1582" s="206"/>
      <c r="P1582" s="206"/>
      <c r="Q1582" s="206"/>
      <c r="R1582" s="206"/>
      <c r="S1582" s="206"/>
      <c r="T1582" s="206"/>
      <c r="U1582" s="206"/>
      <c r="V1582" s="206"/>
      <c r="W1582" s="206"/>
      <c r="X1582" s="206"/>
      <c r="Y1582" s="206"/>
      <c r="Z1582" s="206"/>
    </row>
    <row r="1583" customFormat="false" ht="15" hidden="false" customHeight="false" outlineLevel="0" collapsed="false">
      <c r="A1583" s="202" t="s">
        <v>1043</v>
      </c>
      <c r="B1583" s="203" t="s">
        <v>2074</v>
      </c>
      <c r="C1583" s="202" t="s">
        <v>2075</v>
      </c>
      <c r="D1583" s="203" t="s">
        <v>7</v>
      </c>
      <c r="E1583" s="204" t="n">
        <v>0.037</v>
      </c>
      <c r="F1583" s="208" t="n">
        <v>2.06</v>
      </c>
      <c r="G1583" s="208" t="n">
        <v>0.07</v>
      </c>
      <c r="H1583" s="206"/>
      <c r="I1583" s="206"/>
      <c r="J1583" s="206"/>
      <c r="K1583" s="206"/>
      <c r="L1583" s="206"/>
      <c r="M1583" s="206"/>
      <c r="N1583" s="206"/>
      <c r="O1583" s="206"/>
      <c r="P1583" s="206"/>
      <c r="Q1583" s="206"/>
      <c r="R1583" s="206"/>
      <c r="S1583" s="206"/>
      <c r="T1583" s="206"/>
      <c r="U1583" s="206"/>
      <c r="V1583" s="206"/>
      <c r="W1583" s="206"/>
      <c r="X1583" s="206"/>
      <c r="Y1583" s="206"/>
      <c r="Z1583" s="206"/>
    </row>
    <row r="1584" customFormat="false" ht="15" hidden="false" customHeight="false" outlineLevel="0" collapsed="false">
      <c r="A1584" s="202" t="s">
        <v>1043</v>
      </c>
      <c r="B1584" s="203" t="s">
        <v>2394</v>
      </c>
      <c r="C1584" s="202" t="s">
        <v>2395</v>
      </c>
      <c r="D1584" s="203" t="s">
        <v>152</v>
      </c>
      <c r="E1584" s="204" t="n">
        <v>1.04</v>
      </c>
      <c r="F1584" s="208" t="n">
        <v>15.66</v>
      </c>
      <c r="G1584" s="208" t="n">
        <v>16.28</v>
      </c>
      <c r="H1584" s="206"/>
      <c r="I1584" s="206"/>
      <c r="J1584" s="206"/>
      <c r="K1584" s="206"/>
      <c r="L1584" s="206"/>
      <c r="M1584" s="206"/>
      <c r="N1584" s="206"/>
      <c r="O1584" s="206"/>
      <c r="P1584" s="206"/>
      <c r="Q1584" s="206"/>
      <c r="R1584" s="206"/>
      <c r="S1584" s="206"/>
      <c r="T1584" s="206"/>
      <c r="U1584" s="206"/>
      <c r="V1584" s="206"/>
      <c r="W1584" s="206"/>
      <c r="X1584" s="206"/>
      <c r="Y1584" s="206"/>
      <c r="Z1584" s="206"/>
    </row>
    <row r="1585" customFormat="false" ht="15" hidden="false" customHeight="false" outlineLevel="0" collapsed="false">
      <c r="A1585" s="193"/>
      <c r="B1585" s="194"/>
      <c r="C1585" s="193"/>
      <c r="D1585" s="193"/>
      <c r="E1585" s="195"/>
      <c r="F1585" s="193"/>
      <c r="G1585" s="193"/>
      <c r="H1585" s="206"/>
      <c r="I1585" s="206"/>
      <c r="J1585" s="206"/>
      <c r="K1585" s="206"/>
      <c r="L1585" s="206"/>
      <c r="M1585" s="206"/>
      <c r="N1585" s="206"/>
      <c r="O1585" s="206"/>
      <c r="P1585" s="206"/>
      <c r="Q1585" s="206"/>
      <c r="R1585" s="206"/>
      <c r="S1585" s="206"/>
      <c r="T1585" s="206"/>
      <c r="U1585" s="206"/>
      <c r="V1585" s="206"/>
      <c r="W1585" s="206"/>
      <c r="X1585" s="206"/>
      <c r="Y1585" s="206"/>
      <c r="Z1585" s="206"/>
    </row>
    <row r="1586" customFormat="false" ht="15" hidden="false" customHeight="false" outlineLevel="0" collapsed="false">
      <c r="A1586" s="183" t="s">
        <v>2396</v>
      </c>
      <c r="B1586" s="184" t="s">
        <v>1028</v>
      </c>
      <c r="C1586" s="183" t="s">
        <v>1029</v>
      </c>
      <c r="D1586" s="184" t="s">
        <v>1030</v>
      </c>
      <c r="E1586" s="185" t="s">
        <v>1031</v>
      </c>
      <c r="F1586" s="209" t="s">
        <v>1032</v>
      </c>
      <c r="G1586" s="209" t="s">
        <v>1033</v>
      </c>
      <c r="H1586" s="206"/>
      <c r="I1586" s="206"/>
      <c r="J1586" s="206"/>
      <c r="K1586" s="206"/>
      <c r="L1586" s="206"/>
      <c r="M1586" s="206"/>
      <c r="N1586" s="206"/>
      <c r="O1586" s="206"/>
      <c r="P1586" s="206"/>
      <c r="Q1586" s="206"/>
      <c r="R1586" s="206"/>
      <c r="S1586" s="206"/>
      <c r="T1586" s="206"/>
      <c r="U1586" s="206"/>
      <c r="V1586" s="206"/>
      <c r="W1586" s="206"/>
      <c r="X1586" s="206"/>
      <c r="Y1586" s="206"/>
      <c r="Z1586" s="206"/>
    </row>
    <row r="1587" customFormat="false" ht="15" hidden="false" customHeight="false" outlineLevel="0" collapsed="false">
      <c r="A1587" s="189" t="s">
        <v>1034</v>
      </c>
      <c r="B1587" s="190" t="s">
        <v>2397</v>
      </c>
      <c r="C1587" s="189" t="s">
        <v>2398</v>
      </c>
      <c r="D1587" s="190" t="s">
        <v>152</v>
      </c>
      <c r="E1587" s="191" t="n">
        <v>1</v>
      </c>
      <c r="F1587" s="279" t="n">
        <v>29.77</v>
      </c>
      <c r="G1587" s="279" t="n">
        <v>29.77</v>
      </c>
      <c r="H1587" s="206"/>
      <c r="I1587" s="206"/>
      <c r="J1587" s="206"/>
      <c r="K1587" s="206"/>
      <c r="L1587" s="206"/>
      <c r="M1587" s="206"/>
      <c r="N1587" s="206"/>
      <c r="O1587" s="206"/>
      <c r="P1587" s="206"/>
      <c r="Q1587" s="206"/>
      <c r="R1587" s="206"/>
      <c r="S1587" s="206"/>
      <c r="T1587" s="206"/>
      <c r="U1587" s="206"/>
      <c r="V1587" s="206"/>
      <c r="W1587" s="206"/>
      <c r="X1587" s="206"/>
      <c r="Y1587" s="206"/>
      <c r="Z1587" s="206"/>
    </row>
    <row r="1588" customFormat="false" ht="15" hidden="false" customHeight="false" outlineLevel="0" collapsed="false">
      <c r="A1588" s="198" t="s">
        <v>1040</v>
      </c>
      <c r="B1588" s="199" t="s">
        <v>1917</v>
      </c>
      <c r="C1588" s="198" t="s">
        <v>1918</v>
      </c>
      <c r="D1588" s="199" t="s">
        <v>25</v>
      </c>
      <c r="E1588" s="200" t="n">
        <v>0.21</v>
      </c>
      <c r="F1588" s="280" t="n">
        <v>15.43</v>
      </c>
      <c r="G1588" s="280" t="n">
        <v>3.24</v>
      </c>
      <c r="H1588" s="206"/>
      <c r="I1588" s="206"/>
      <c r="J1588" s="206"/>
      <c r="K1588" s="206"/>
      <c r="L1588" s="206"/>
      <c r="M1588" s="206"/>
      <c r="N1588" s="206"/>
      <c r="O1588" s="206"/>
      <c r="P1588" s="206"/>
      <c r="Q1588" s="206"/>
      <c r="R1588" s="206"/>
      <c r="S1588" s="206"/>
      <c r="T1588" s="206"/>
      <c r="U1588" s="206"/>
      <c r="V1588" s="206"/>
      <c r="W1588" s="206"/>
      <c r="X1588" s="206"/>
      <c r="Y1588" s="206"/>
      <c r="Z1588" s="206"/>
    </row>
    <row r="1589" customFormat="false" ht="15" hidden="false" customHeight="false" outlineLevel="0" collapsed="false">
      <c r="A1589" s="198" t="s">
        <v>1040</v>
      </c>
      <c r="B1589" s="199" t="s">
        <v>1812</v>
      </c>
      <c r="C1589" s="198" t="s">
        <v>1813</v>
      </c>
      <c r="D1589" s="199" t="s">
        <v>25</v>
      </c>
      <c r="E1589" s="200" t="n">
        <v>0.21</v>
      </c>
      <c r="F1589" s="280" t="n">
        <v>20</v>
      </c>
      <c r="G1589" s="280" t="n">
        <v>4.2</v>
      </c>
      <c r="H1589" s="206"/>
      <c r="I1589" s="206"/>
      <c r="J1589" s="206"/>
      <c r="K1589" s="206"/>
      <c r="L1589" s="206"/>
      <c r="M1589" s="206"/>
      <c r="N1589" s="206"/>
      <c r="O1589" s="206"/>
      <c r="P1589" s="206"/>
      <c r="Q1589" s="206"/>
      <c r="R1589" s="206"/>
      <c r="S1589" s="206"/>
      <c r="T1589" s="206"/>
      <c r="U1589" s="206"/>
      <c r="V1589" s="206"/>
      <c r="W1589" s="206"/>
      <c r="X1589" s="206"/>
      <c r="Y1589" s="206"/>
      <c r="Z1589" s="206"/>
    </row>
    <row r="1590" customFormat="false" ht="15" hidden="false" customHeight="false" outlineLevel="0" collapsed="false">
      <c r="A1590" s="202" t="s">
        <v>1043</v>
      </c>
      <c r="B1590" s="203" t="s">
        <v>2070</v>
      </c>
      <c r="C1590" s="202" t="s">
        <v>2071</v>
      </c>
      <c r="D1590" s="203" t="s">
        <v>7</v>
      </c>
      <c r="E1590" s="204" t="n">
        <v>0.0128</v>
      </c>
      <c r="F1590" s="208" t="n">
        <v>56.55</v>
      </c>
      <c r="G1590" s="208" t="n">
        <v>0.72</v>
      </c>
      <c r="H1590" s="206"/>
      <c r="I1590" s="206"/>
      <c r="J1590" s="206"/>
      <c r="K1590" s="206"/>
      <c r="L1590" s="206"/>
      <c r="M1590" s="206"/>
      <c r="N1590" s="206"/>
      <c r="O1590" s="206"/>
      <c r="P1590" s="206"/>
      <c r="Q1590" s="206"/>
      <c r="R1590" s="206"/>
      <c r="S1590" s="206"/>
      <c r="T1590" s="206"/>
      <c r="U1590" s="206"/>
      <c r="V1590" s="206"/>
      <c r="W1590" s="206"/>
      <c r="X1590" s="206"/>
      <c r="Y1590" s="206"/>
      <c r="Z1590" s="206"/>
    </row>
    <row r="1591" customFormat="false" ht="15" hidden="false" customHeight="false" outlineLevel="0" collapsed="false">
      <c r="A1591" s="202" t="s">
        <v>1043</v>
      </c>
      <c r="B1591" s="203" t="s">
        <v>2074</v>
      </c>
      <c r="C1591" s="202" t="s">
        <v>2075</v>
      </c>
      <c r="D1591" s="203" t="s">
        <v>7</v>
      </c>
      <c r="E1591" s="204" t="n">
        <v>0.037</v>
      </c>
      <c r="F1591" s="208" t="n">
        <v>2.06</v>
      </c>
      <c r="G1591" s="208" t="n">
        <v>0.07</v>
      </c>
      <c r="H1591" s="206"/>
      <c r="I1591" s="206"/>
      <c r="J1591" s="206"/>
      <c r="K1591" s="206"/>
      <c r="L1591" s="206"/>
      <c r="M1591" s="206"/>
      <c r="N1591" s="206"/>
      <c r="O1591" s="206"/>
      <c r="P1591" s="206"/>
      <c r="Q1591" s="206"/>
      <c r="R1591" s="206"/>
      <c r="S1591" s="206"/>
      <c r="T1591" s="206"/>
      <c r="U1591" s="206"/>
      <c r="V1591" s="206"/>
      <c r="W1591" s="206"/>
      <c r="X1591" s="206"/>
      <c r="Y1591" s="206"/>
      <c r="Z1591" s="206"/>
    </row>
    <row r="1592" customFormat="false" ht="15" hidden="false" customHeight="false" outlineLevel="0" collapsed="false">
      <c r="A1592" s="202" t="s">
        <v>1043</v>
      </c>
      <c r="B1592" s="203" t="s">
        <v>2076</v>
      </c>
      <c r="C1592" s="202" t="s">
        <v>2077</v>
      </c>
      <c r="D1592" s="203" t="s">
        <v>7</v>
      </c>
      <c r="E1592" s="204" t="n">
        <v>0.0193</v>
      </c>
      <c r="F1592" s="208" t="n">
        <v>64.07</v>
      </c>
      <c r="G1592" s="208" t="n">
        <v>1.23</v>
      </c>
      <c r="H1592" s="206"/>
      <c r="I1592" s="206"/>
      <c r="J1592" s="206"/>
      <c r="K1592" s="206"/>
      <c r="L1592" s="206"/>
      <c r="M1592" s="206"/>
      <c r="N1592" s="206"/>
      <c r="O1592" s="206"/>
      <c r="P1592" s="206"/>
      <c r="Q1592" s="206"/>
      <c r="R1592" s="206"/>
      <c r="S1592" s="206"/>
      <c r="T1592" s="206"/>
      <c r="U1592" s="206"/>
      <c r="V1592" s="206"/>
      <c r="W1592" s="206"/>
      <c r="X1592" s="206"/>
      <c r="Y1592" s="206"/>
      <c r="Z1592" s="206"/>
    </row>
    <row r="1593" customFormat="false" ht="15" hidden="false" customHeight="false" outlineLevel="0" collapsed="false">
      <c r="A1593" s="202" t="s">
        <v>1043</v>
      </c>
      <c r="B1593" s="203" t="s">
        <v>2399</v>
      </c>
      <c r="C1593" s="202" t="s">
        <v>2400</v>
      </c>
      <c r="D1593" s="203" t="s">
        <v>152</v>
      </c>
      <c r="E1593" s="204" t="n">
        <v>1.04</v>
      </c>
      <c r="F1593" s="208" t="n">
        <v>19.53</v>
      </c>
      <c r="G1593" s="208" t="n">
        <v>20.31</v>
      </c>
      <c r="H1593" s="206"/>
      <c r="I1593" s="206"/>
      <c r="J1593" s="206"/>
      <c r="K1593" s="206"/>
      <c r="L1593" s="206"/>
      <c r="M1593" s="206"/>
      <c r="N1593" s="206"/>
      <c r="O1593" s="206"/>
      <c r="P1593" s="206"/>
      <c r="Q1593" s="206"/>
      <c r="R1593" s="206"/>
      <c r="S1593" s="206"/>
      <c r="T1593" s="206"/>
      <c r="U1593" s="206"/>
      <c r="V1593" s="206"/>
      <c r="W1593" s="206"/>
      <c r="X1593" s="206"/>
      <c r="Y1593" s="206"/>
      <c r="Z1593" s="206"/>
    </row>
    <row r="1594" customFormat="false" ht="15" hidden="false" customHeight="false" outlineLevel="0" collapsed="false">
      <c r="A1594" s="193"/>
      <c r="B1594" s="194"/>
      <c r="C1594" s="193"/>
      <c r="D1594" s="193"/>
      <c r="E1594" s="195"/>
      <c r="F1594" s="193"/>
      <c r="G1594" s="193"/>
      <c r="H1594" s="206"/>
      <c r="I1594" s="206"/>
      <c r="J1594" s="206"/>
      <c r="K1594" s="206"/>
      <c r="L1594" s="206"/>
      <c r="M1594" s="206"/>
      <c r="N1594" s="206"/>
      <c r="O1594" s="206"/>
      <c r="P1594" s="206"/>
      <c r="Q1594" s="206"/>
      <c r="R1594" s="206"/>
      <c r="S1594" s="206"/>
      <c r="T1594" s="206"/>
      <c r="U1594" s="206"/>
      <c r="V1594" s="206"/>
      <c r="W1594" s="206"/>
      <c r="X1594" s="206"/>
      <c r="Y1594" s="206"/>
      <c r="Z1594" s="206"/>
    </row>
    <row r="1595" customFormat="false" ht="15" hidden="false" customHeight="false" outlineLevel="0" collapsed="false">
      <c r="A1595" s="183" t="s">
        <v>2401</v>
      </c>
      <c r="B1595" s="184" t="s">
        <v>1028</v>
      </c>
      <c r="C1595" s="183" t="s">
        <v>1029</v>
      </c>
      <c r="D1595" s="184" t="s">
        <v>1030</v>
      </c>
      <c r="E1595" s="185" t="s">
        <v>1031</v>
      </c>
      <c r="F1595" s="209" t="s">
        <v>1032</v>
      </c>
      <c r="G1595" s="209" t="s">
        <v>1033</v>
      </c>
      <c r="H1595" s="206"/>
      <c r="I1595" s="206"/>
      <c r="J1595" s="206"/>
      <c r="K1595" s="206"/>
      <c r="L1595" s="206"/>
      <c r="M1595" s="206"/>
      <c r="N1595" s="206"/>
      <c r="O1595" s="206"/>
      <c r="P1595" s="206"/>
      <c r="Q1595" s="206"/>
      <c r="R1595" s="206"/>
      <c r="S1595" s="206"/>
      <c r="T1595" s="206"/>
      <c r="U1595" s="206"/>
      <c r="V1595" s="206"/>
      <c r="W1595" s="206"/>
      <c r="X1595" s="206"/>
      <c r="Y1595" s="206"/>
      <c r="Z1595" s="206"/>
    </row>
    <row r="1596" customFormat="false" ht="15" hidden="false" customHeight="false" outlineLevel="0" collapsed="false">
      <c r="A1596" s="189" t="s">
        <v>1034</v>
      </c>
      <c r="B1596" s="190" t="s">
        <v>2402</v>
      </c>
      <c r="C1596" s="189" t="s">
        <v>689</v>
      </c>
      <c r="D1596" s="190" t="s">
        <v>152</v>
      </c>
      <c r="E1596" s="191" t="n">
        <v>1</v>
      </c>
      <c r="F1596" s="279" t="n">
        <v>42.91</v>
      </c>
      <c r="G1596" s="279" t="n">
        <v>42.91</v>
      </c>
      <c r="H1596" s="206"/>
      <c r="I1596" s="206"/>
      <c r="J1596" s="206"/>
      <c r="K1596" s="206"/>
      <c r="L1596" s="206"/>
      <c r="M1596" s="206"/>
      <c r="N1596" s="206"/>
      <c r="O1596" s="206"/>
      <c r="P1596" s="206"/>
      <c r="Q1596" s="206"/>
      <c r="R1596" s="206"/>
      <c r="S1596" s="206"/>
      <c r="T1596" s="206"/>
      <c r="U1596" s="206"/>
      <c r="V1596" s="206"/>
      <c r="W1596" s="206"/>
      <c r="X1596" s="206"/>
      <c r="Y1596" s="206"/>
      <c r="Z1596" s="206"/>
    </row>
    <row r="1597" customFormat="false" ht="15" hidden="false" customHeight="false" outlineLevel="0" collapsed="false">
      <c r="A1597" s="198" t="s">
        <v>1040</v>
      </c>
      <c r="B1597" s="199" t="s">
        <v>1917</v>
      </c>
      <c r="C1597" s="198" t="s">
        <v>1918</v>
      </c>
      <c r="D1597" s="199" t="s">
        <v>25</v>
      </c>
      <c r="E1597" s="200" t="n">
        <v>0.325</v>
      </c>
      <c r="F1597" s="280" t="n">
        <v>15.43</v>
      </c>
      <c r="G1597" s="280" t="n">
        <v>5.01</v>
      </c>
      <c r="H1597" s="206"/>
      <c r="I1597" s="206"/>
      <c r="J1597" s="206"/>
      <c r="K1597" s="206"/>
      <c r="L1597" s="206"/>
      <c r="M1597" s="206"/>
      <c r="N1597" s="206"/>
      <c r="O1597" s="206"/>
      <c r="P1597" s="206"/>
      <c r="Q1597" s="206"/>
      <c r="R1597" s="206"/>
      <c r="S1597" s="206"/>
      <c r="T1597" s="206"/>
      <c r="U1597" s="206"/>
      <c r="V1597" s="206"/>
      <c r="W1597" s="206"/>
      <c r="X1597" s="206"/>
      <c r="Y1597" s="206"/>
      <c r="Z1597" s="206"/>
    </row>
    <row r="1598" customFormat="false" ht="15" hidden="false" customHeight="false" outlineLevel="0" collapsed="false">
      <c r="A1598" s="198" t="s">
        <v>1040</v>
      </c>
      <c r="B1598" s="199" t="s">
        <v>1812</v>
      </c>
      <c r="C1598" s="198" t="s">
        <v>1813</v>
      </c>
      <c r="D1598" s="199" t="s">
        <v>25</v>
      </c>
      <c r="E1598" s="200" t="n">
        <v>0.325</v>
      </c>
      <c r="F1598" s="280" t="n">
        <v>20</v>
      </c>
      <c r="G1598" s="280" t="n">
        <v>6.5</v>
      </c>
      <c r="H1598" s="206"/>
      <c r="I1598" s="206"/>
      <c r="J1598" s="206"/>
      <c r="K1598" s="206"/>
      <c r="L1598" s="206"/>
      <c r="M1598" s="206"/>
      <c r="N1598" s="206"/>
      <c r="O1598" s="206"/>
      <c r="P1598" s="206"/>
      <c r="Q1598" s="206"/>
      <c r="R1598" s="206"/>
      <c r="S1598" s="206"/>
      <c r="T1598" s="206"/>
      <c r="U1598" s="206"/>
      <c r="V1598" s="206"/>
      <c r="W1598" s="206"/>
      <c r="X1598" s="206"/>
      <c r="Y1598" s="206"/>
      <c r="Z1598" s="206"/>
    </row>
    <row r="1599" customFormat="false" ht="15" hidden="false" customHeight="false" outlineLevel="0" collapsed="false">
      <c r="A1599" s="202" t="s">
        <v>1043</v>
      </c>
      <c r="B1599" s="203" t="s">
        <v>2070</v>
      </c>
      <c r="C1599" s="202" t="s">
        <v>2071</v>
      </c>
      <c r="D1599" s="203" t="s">
        <v>7</v>
      </c>
      <c r="E1599" s="204" t="n">
        <v>0.0293</v>
      </c>
      <c r="F1599" s="208" t="n">
        <v>56.55</v>
      </c>
      <c r="G1599" s="208" t="n">
        <v>1.65</v>
      </c>
      <c r="H1599" s="206"/>
      <c r="I1599" s="206"/>
      <c r="J1599" s="206"/>
      <c r="K1599" s="206"/>
      <c r="L1599" s="206"/>
      <c r="M1599" s="206"/>
      <c r="N1599" s="206"/>
      <c r="O1599" s="206"/>
      <c r="P1599" s="206"/>
      <c r="Q1599" s="206"/>
      <c r="R1599" s="206"/>
      <c r="S1599" s="206"/>
      <c r="T1599" s="206"/>
      <c r="U1599" s="206"/>
      <c r="V1599" s="206"/>
      <c r="W1599" s="206"/>
      <c r="X1599" s="206"/>
      <c r="Y1599" s="206"/>
      <c r="Z1599" s="206"/>
    </row>
    <row r="1600" customFormat="false" ht="15" hidden="false" customHeight="false" outlineLevel="0" collapsed="false">
      <c r="A1600" s="202" t="s">
        <v>1043</v>
      </c>
      <c r="B1600" s="203" t="s">
        <v>2074</v>
      </c>
      <c r="C1600" s="202" t="s">
        <v>2075</v>
      </c>
      <c r="D1600" s="203" t="s">
        <v>7</v>
      </c>
      <c r="E1600" s="204" t="n">
        <v>0.1085</v>
      </c>
      <c r="F1600" s="208" t="n">
        <v>2.06</v>
      </c>
      <c r="G1600" s="208" t="n">
        <v>0.22</v>
      </c>
      <c r="H1600" s="206"/>
      <c r="I1600" s="206"/>
      <c r="J1600" s="206"/>
      <c r="K1600" s="206"/>
      <c r="L1600" s="206"/>
      <c r="M1600" s="206"/>
      <c r="N1600" s="206"/>
      <c r="O1600" s="206"/>
      <c r="P1600" s="206"/>
      <c r="Q1600" s="206"/>
      <c r="R1600" s="206"/>
      <c r="S1600" s="206"/>
      <c r="T1600" s="206"/>
      <c r="U1600" s="206"/>
      <c r="V1600" s="206"/>
      <c r="W1600" s="206"/>
      <c r="X1600" s="206"/>
      <c r="Y1600" s="206"/>
      <c r="Z1600" s="206"/>
    </row>
    <row r="1601" customFormat="false" ht="15" hidden="false" customHeight="false" outlineLevel="0" collapsed="false">
      <c r="A1601" s="202" t="s">
        <v>1043</v>
      </c>
      <c r="B1601" s="203" t="s">
        <v>2076</v>
      </c>
      <c r="C1601" s="202" t="s">
        <v>2077</v>
      </c>
      <c r="D1601" s="203" t="s">
        <v>7</v>
      </c>
      <c r="E1601" s="204" t="n">
        <v>0.0455</v>
      </c>
      <c r="F1601" s="208" t="n">
        <v>64.07</v>
      </c>
      <c r="G1601" s="208" t="n">
        <v>2.91</v>
      </c>
      <c r="H1601" s="206"/>
      <c r="I1601" s="206"/>
      <c r="J1601" s="206"/>
      <c r="K1601" s="206"/>
      <c r="L1601" s="206"/>
      <c r="M1601" s="206"/>
      <c r="N1601" s="206"/>
      <c r="O1601" s="206"/>
      <c r="P1601" s="206"/>
      <c r="Q1601" s="206"/>
      <c r="R1601" s="206"/>
      <c r="S1601" s="206"/>
      <c r="T1601" s="206"/>
      <c r="U1601" s="206"/>
      <c r="V1601" s="206"/>
      <c r="W1601" s="206"/>
      <c r="X1601" s="206"/>
      <c r="Y1601" s="206"/>
      <c r="Z1601" s="206"/>
    </row>
    <row r="1602" customFormat="false" ht="15" hidden="false" customHeight="false" outlineLevel="0" collapsed="false">
      <c r="A1602" s="202" t="s">
        <v>1043</v>
      </c>
      <c r="B1602" s="203" t="s">
        <v>2403</v>
      </c>
      <c r="C1602" s="202" t="s">
        <v>2404</v>
      </c>
      <c r="D1602" s="203" t="s">
        <v>152</v>
      </c>
      <c r="E1602" s="204" t="n">
        <v>1.04</v>
      </c>
      <c r="F1602" s="208" t="n">
        <v>25.6</v>
      </c>
      <c r="G1602" s="208" t="n">
        <v>26.62</v>
      </c>
      <c r="H1602" s="206"/>
      <c r="I1602" s="206"/>
      <c r="J1602" s="206"/>
      <c r="K1602" s="206"/>
      <c r="L1602" s="206"/>
      <c r="M1602" s="206"/>
      <c r="N1602" s="206"/>
      <c r="O1602" s="206"/>
      <c r="P1602" s="206"/>
      <c r="Q1602" s="206"/>
      <c r="R1602" s="206"/>
      <c r="S1602" s="206"/>
      <c r="T1602" s="206"/>
      <c r="U1602" s="206"/>
      <c r="V1602" s="206"/>
      <c r="W1602" s="206"/>
      <c r="X1602" s="206"/>
      <c r="Y1602" s="206"/>
      <c r="Z1602" s="206"/>
    </row>
    <row r="1603" customFormat="false" ht="15" hidden="false" customHeight="false" outlineLevel="0" collapsed="false">
      <c r="A1603" s="193"/>
      <c r="B1603" s="194"/>
      <c r="C1603" s="193"/>
      <c r="D1603" s="193"/>
      <c r="E1603" s="195"/>
      <c r="F1603" s="193"/>
      <c r="G1603" s="193"/>
      <c r="H1603" s="206"/>
      <c r="I1603" s="206"/>
      <c r="J1603" s="206"/>
      <c r="K1603" s="206"/>
      <c r="L1603" s="206"/>
      <c r="M1603" s="206"/>
      <c r="N1603" s="206"/>
      <c r="O1603" s="206"/>
      <c r="P1603" s="206"/>
      <c r="Q1603" s="206"/>
      <c r="R1603" s="206"/>
      <c r="S1603" s="206"/>
      <c r="T1603" s="206"/>
      <c r="U1603" s="206"/>
      <c r="V1603" s="206"/>
      <c r="W1603" s="206"/>
      <c r="X1603" s="206"/>
      <c r="Y1603" s="206"/>
      <c r="Z1603" s="206"/>
    </row>
    <row r="1604" customFormat="false" ht="15" hidden="false" customHeight="false" outlineLevel="0" collapsed="false">
      <c r="A1604" s="183" t="s">
        <v>2405</v>
      </c>
      <c r="B1604" s="184" t="s">
        <v>1028</v>
      </c>
      <c r="C1604" s="183" t="s">
        <v>1029</v>
      </c>
      <c r="D1604" s="184" t="s">
        <v>1030</v>
      </c>
      <c r="E1604" s="185" t="s">
        <v>1031</v>
      </c>
      <c r="F1604" s="209" t="s">
        <v>1032</v>
      </c>
      <c r="G1604" s="209" t="s">
        <v>1033</v>
      </c>
      <c r="H1604" s="206"/>
      <c r="I1604" s="206"/>
      <c r="J1604" s="206"/>
      <c r="K1604" s="206"/>
      <c r="L1604" s="206"/>
      <c r="M1604" s="206"/>
      <c r="N1604" s="206"/>
      <c r="O1604" s="206"/>
      <c r="P1604" s="206"/>
      <c r="Q1604" s="206"/>
      <c r="R1604" s="206"/>
      <c r="S1604" s="206"/>
      <c r="T1604" s="206"/>
      <c r="U1604" s="206"/>
      <c r="V1604" s="206"/>
      <c r="W1604" s="206"/>
      <c r="X1604" s="206"/>
      <c r="Y1604" s="206"/>
      <c r="Z1604" s="206"/>
    </row>
    <row r="1605" customFormat="false" ht="15" hidden="false" customHeight="false" outlineLevel="0" collapsed="false">
      <c r="A1605" s="189" t="s">
        <v>1034</v>
      </c>
      <c r="B1605" s="190" t="s">
        <v>1487</v>
      </c>
      <c r="C1605" s="189" t="s">
        <v>692</v>
      </c>
      <c r="D1605" s="190" t="s">
        <v>152</v>
      </c>
      <c r="E1605" s="191" t="n">
        <v>1</v>
      </c>
      <c r="F1605" s="279" t="n">
        <v>69.6</v>
      </c>
      <c r="G1605" s="279" t="n">
        <v>69.6</v>
      </c>
      <c r="H1605" s="206"/>
      <c r="I1605" s="206"/>
      <c r="J1605" s="206"/>
      <c r="K1605" s="206"/>
      <c r="L1605" s="206"/>
      <c r="M1605" s="206"/>
      <c r="N1605" s="206"/>
      <c r="O1605" s="206"/>
      <c r="P1605" s="206"/>
      <c r="Q1605" s="206"/>
      <c r="R1605" s="206"/>
      <c r="S1605" s="206"/>
      <c r="T1605" s="206"/>
      <c r="U1605" s="206"/>
      <c r="V1605" s="206"/>
      <c r="W1605" s="206"/>
      <c r="X1605" s="206"/>
      <c r="Y1605" s="206"/>
      <c r="Z1605" s="206"/>
    </row>
    <row r="1606" customFormat="false" ht="15" hidden="false" customHeight="false" outlineLevel="0" collapsed="false">
      <c r="A1606" s="198" t="s">
        <v>1040</v>
      </c>
      <c r="B1606" s="199" t="s">
        <v>1917</v>
      </c>
      <c r="C1606" s="198" t="s">
        <v>1918</v>
      </c>
      <c r="D1606" s="199" t="s">
        <v>25</v>
      </c>
      <c r="E1606" s="200" t="n">
        <v>0.445</v>
      </c>
      <c r="F1606" s="280" t="n">
        <v>15.43</v>
      </c>
      <c r="G1606" s="280" t="n">
        <v>6.86</v>
      </c>
      <c r="H1606" s="206"/>
      <c r="I1606" s="206"/>
      <c r="J1606" s="206"/>
      <c r="K1606" s="206"/>
      <c r="L1606" s="206"/>
      <c r="M1606" s="206"/>
      <c r="N1606" s="206"/>
      <c r="O1606" s="206"/>
      <c r="P1606" s="206"/>
      <c r="Q1606" s="206"/>
      <c r="R1606" s="206"/>
      <c r="S1606" s="206"/>
      <c r="T1606" s="206"/>
      <c r="U1606" s="206"/>
      <c r="V1606" s="206"/>
      <c r="W1606" s="206"/>
      <c r="X1606" s="206"/>
      <c r="Y1606" s="206"/>
      <c r="Z1606" s="206"/>
    </row>
    <row r="1607" customFormat="false" ht="15" hidden="false" customHeight="false" outlineLevel="0" collapsed="false">
      <c r="A1607" s="198" t="s">
        <v>1040</v>
      </c>
      <c r="B1607" s="199" t="s">
        <v>1812</v>
      </c>
      <c r="C1607" s="198" t="s">
        <v>1813</v>
      </c>
      <c r="D1607" s="199" t="s">
        <v>25</v>
      </c>
      <c r="E1607" s="200" t="n">
        <v>0.445</v>
      </c>
      <c r="F1607" s="280" t="n">
        <v>20</v>
      </c>
      <c r="G1607" s="280" t="n">
        <v>8.9</v>
      </c>
      <c r="H1607" s="206"/>
      <c r="I1607" s="206"/>
      <c r="J1607" s="206"/>
      <c r="K1607" s="206"/>
      <c r="L1607" s="206"/>
      <c r="M1607" s="206"/>
      <c r="N1607" s="206"/>
      <c r="O1607" s="206"/>
      <c r="P1607" s="206"/>
      <c r="Q1607" s="206"/>
      <c r="R1607" s="206"/>
      <c r="S1607" s="206"/>
      <c r="T1607" s="206"/>
      <c r="U1607" s="206"/>
      <c r="V1607" s="206"/>
      <c r="W1607" s="206"/>
      <c r="X1607" s="206"/>
      <c r="Y1607" s="206"/>
      <c r="Z1607" s="206"/>
    </row>
    <row r="1608" customFormat="false" ht="15" hidden="false" customHeight="false" outlineLevel="0" collapsed="false">
      <c r="A1608" s="202" t="s">
        <v>1043</v>
      </c>
      <c r="B1608" s="203" t="s">
        <v>2070</v>
      </c>
      <c r="C1608" s="202" t="s">
        <v>2071</v>
      </c>
      <c r="D1608" s="203" t="s">
        <v>7</v>
      </c>
      <c r="E1608" s="204" t="n">
        <v>0.0429</v>
      </c>
      <c r="F1608" s="208" t="n">
        <v>56.55</v>
      </c>
      <c r="G1608" s="208" t="n">
        <v>2.42</v>
      </c>
      <c r="H1608" s="206"/>
      <c r="I1608" s="206"/>
      <c r="J1608" s="206"/>
      <c r="K1608" s="206"/>
      <c r="L1608" s="206"/>
      <c r="M1608" s="206"/>
      <c r="N1608" s="206"/>
      <c r="O1608" s="206"/>
      <c r="P1608" s="206"/>
      <c r="Q1608" s="206"/>
      <c r="R1608" s="206"/>
      <c r="S1608" s="206"/>
      <c r="T1608" s="206"/>
      <c r="U1608" s="206"/>
      <c r="V1608" s="206"/>
      <c r="W1608" s="206"/>
      <c r="X1608" s="206"/>
      <c r="Y1608" s="206"/>
      <c r="Z1608" s="206"/>
    </row>
    <row r="1609" customFormat="false" ht="15" hidden="false" customHeight="false" outlineLevel="0" collapsed="false">
      <c r="A1609" s="202" t="s">
        <v>1043</v>
      </c>
      <c r="B1609" s="203" t="s">
        <v>2074</v>
      </c>
      <c r="C1609" s="202" t="s">
        <v>2075</v>
      </c>
      <c r="D1609" s="203" t="s">
        <v>7</v>
      </c>
      <c r="E1609" s="204" t="n">
        <v>0.1485</v>
      </c>
      <c r="F1609" s="208" t="n">
        <v>2.06</v>
      </c>
      <c r="G1609" s="208" t="n">
        <v>0.3</v>
      </c>
      <c r="H1609" s="206"/>
      <c r="I1609" s="206"/>
      <c r="J1609" s="206"/>
      <c r="K1609" s="206"/>
      <c r="L1609" s="206"/>
      <c r="M1609" s="206"/>
      <c r="N1609" s="206"/>
      <c r="O1609" s="206"/>
      <c r="P1609" s="206"/>
      <c r="Q1609" s="206"/>
      <c r="R1609" s="206"/>
      <c r="S1609" s="206"/>
      <c r="T1609" s="206"/>
      <c r="U1609" s="206"/>
      <c r="V1609" s="206"/>
      <c r="W1609" s="206"/>
      <c r="X1609" s="206"/>
      <c r="Y1609" s="206"/>
      <c r="Z1609" s="206"/>
    </row>
    <row r="1610" customFormat="false" ht="15" hidden="false" customHeight="false" outlineLevel="0" collapsed="false">
      <c r="A1610" s="202" t="s">
        <v>1043</v>
      </c>
      <c r="B1610" s="203" t="s">
        <v>2076</v>
      </c>
      <c r="C1610" s="202" t="s">
        <v>2077</v>
      </c>
      <c r="D1610" s="203" t="s">
        <v>7</v>
      </c>
      <c r="E1610" s="204" t="n">
        <v>0.0701</v>
      </c>
      <c r="F1610" s="208" t="n">
        <v>64.07</v>
      </c>
      <c r="G1610" s="208" t="n">
        <v>4.49</v>
      </c>
      <c r="H1610" s="206"/>
      <c r="I1610" s="206"/>
      <c r="J1610" s="206"/>
      <c r="K1610" s="206"/>
      <c r="L1610" s="206"/>
      <c r="M1610" s="206"/>
      <c r="N1610" s="206"/>
      <c r="O1610" s="206"/>
      <c r="P1610" s="206"/>
      <c r="Q1610" s="206"/>
      <c r="R1610" s="206"/>
      <c r="S1610" s="206"/>
      <c r="T1610" s="206"/>
      <c r="U1610" s="206"/>
      <c r="V1610" s="206"/>
      <c r="W1610" s="206"/>
      <c r="X1610" s="206"/>
      <c r="Y1610" s="206"/>
      <c r="Z1610" s="206"/>
    </row>
    <row r="1611" customFormat="false" ht="15" hidden="false" customHeight="false" outlineLevel="0" collapsed="false">
      <c r="A1611" s="202" t="s">
        <v>1043</v>
      </c>
      <c r="B1611" s="203" t="s">
        <v>2406</v>
      </c>
      <c r="C1611" s="202" t="s">
        <v>2407</v>
      </c>
      <c r="D1611" s="203" t="s">
        <v>152</v>
      </c>
      <c r="E1611" s="204" t="n">
        <v>1.04</v>
      </c>
      <c r="F1611" s="208" t="n">
        <v>44.84</v>
      </c>
      <c r="G1611" s="208" t="n">
        <v>46.63</v>
      </c>
      <c r="H1611" s="206"/>
      <c r="I1611" s="206"/>
      <c r="J1611" s="206"/>
      <c r="K1611" s="206"/>
      <c r="L1611" s="206"/>
      <c r="M1611" s="206"/>
      <c r="N1611" s="206"/>
      <c r="O1611" s="206"/>
      <c r="P1611" s="206"/>
      <c r="Q1611" s="206"/>
      <c r="R1611" s="206"/>
      <c r="S1611" s="206"/>
      <c r="T1611" s="206"/>
      <c r="U1611" s="206"/>
      <c r="V1611" s="206"/>
      <c r="W1611" s="206"/>
      <c r="X1611" s="206"/>
      <c r="Y1611" s="206"/>
      <c r="Z1611" s="206"/>
    </row>
    <row r="1612" customFormat="false" ht="15" hidden="false" customHeight="false" outlineLevel="0" collapsed="false">
      <c r="A1612" s="193"/>
      <c r="B1612" s="194"/>
      <c r="C1612" s="193"/>
      <c r="D1612" s="193"/>
      <c r="E1612" s="195"/>
      <c r="F1612" s="193"/>
      <c r="G1612" s="193"/>
      <c r="H1612" s="206"/>
      <c r="I1612" s="206"/>
      <c r="J1612" s="206"/>
      <c r="K1612" s="206"/>
      <c r="L1612" s="206"/>
      <c r="M1612" s="206"/>
      <c r="N1612" s="206"/>
      <c r="O1612" s="206"/>
      <c r="P1612" s="206"/>
      <c r="Q1612" s="206"/>
      <c r="R1612" s="206"/>
      <c r="S1612" s="206"/>
      <c r="T1612" s="206"/>
      <c r="U1612" s="206"/>
      <c r="V1612" s="206"/>
      <c r="W1612" s="206"/>
      <c r="X1612" s="206"/>
      <c r="Y1612" s="206"/>
      <c r="Z1612" s="206"/>
    </row>
    <row r="1613" customFormat="false" ht="15" hidden="false" customHeight="false" outlineLevel="0" collapsed="false">
      <c r="A1613" s="183" t="s">
        <v>2408</v>
      </c>
      <c r="B1613" s="184" t="s">
        <v>1028</v>
      </c>
      <c r="C1613" s="183" t="s">
        <v>1029</v>
      </c>
      <c r="D1613" s="184" t="s">
        <v>1030</v>
      </c>
      <c r="E1613" s="185" t="s">
        <v>1031</v>
      </c>
      <c r="F1613" s="209" t="s">
        <v>1032</v>
      </c>
      <c r="G1613" s="209" t="s">
        <v>1033</v>
      </c>
      <c r="H1613" s="206"/>
      <c r="I1613" s="206"/>
      <c r="J1613" s="206"/>
      <c r="K1613" s="206"/>
      <c r="L1613" s="206"/>
      <c r="M1613" s="206"/>
      <c r="N1613" s="206"/>
      <c r="O1613" s="206"/>
      <c r="P1613" s="206"/>
      <c r="Q1613" s="206"/>
      <c r="R1613" s="206"/>
      <c r="S1613" s="206"/>
      <c r="T1613" s="206"/>
      <c r="U1613" s="206"/>
      <c r="V1613" s="206"/>
      <c r="W1613" s="206"/>
      <c r="X1613" s="206"/>
      <c r="Y1613" s="206"/>
      <c r="Z1613" s="206"/>
    </row>
    <row r="1614" customFormat="false" ht="15" hidden="false" customHeight="false" outlineLevel="0" collapsed="false">
      <c r="A1614" s="189" t="s">
        <v>1034</v>
      </c>
      <c r="B1614" s="190" t="s">
        <v>2409</v>
      </c>
      <c r="C1614" s="189" t="s">
        <v>686</v>
      </c>
      <c r="D1614" s="190" t="s">
        <v>152</v>
      </c>
      <c r="E1614" s="191" t="n">
        <v>1</v>
      </c>
      <c r="F1614" s="279" t="n">
        <v>102.22</v>
      </c>
      <c r="G1614" s="279" t="n">
        <v>102.22</v>
      </c>
      <c r="H1614" s="206"/>
      <c r="I1614" s="206"/>
      <c r="J1614" s="206"/>
      <c r="K1614" s="206"/>
      <c r="L1614" s="206"/>
      <c r="M1614" s="206"/>
      <c r="N1614" s="206"/>
      <c r="O1614" s="206"/>
      <c r="P1614" s="206"/>
      <c r="Q1614" s="206"/>
      <c r="R1614" s="206"/>
      <c r="S1614" s="206"/>
      <c r="T1614" s="206"/>
      <c r="U1614" s="206"/>
      <c r="V1614" s="206"/>
      <c r="W1614" s="206"/>
      <c r="X1614" s="206"/>
      <c r="Y1614" s="206"/>
      <c r="Z1614" s="206"/>
    </row>
    <row r="1615" customFormat="false" ht="15" hidden="false" customHeight="false" outlineLevel="0" collapsed="false">
      <c r="A1615" s="198" t="s">
        <v>1040</v>
      </c>
      <c r="B1615" s="199" t="s">
        <v>1917</v>
      </c>
      <c r="C1615" s="198" t="s">
        <v>1918</v>
      </c>
      <c r="D1615" s="199" t="s">
        <v>25</v>
      </c>
      <c r="E1615" s="200" t="n">
        <v>0.18</v>
      </c>
      <c r="F1615" s="280" t="n">
        <v>15.43</v>
      </c>
      <c r="G1615" s="280" t="n">
        <v>2.77</v>
      </c>
      <c r="H1615" s="206"/>
      <c r="I1615" s="206"/>
      <c r="J1615" s="206"/>
      <c r="K1615" s="206"/>
      <c r="L1615" s="206"/>
      <c r="M1615" s="206"/>
      <c r="N1615" s="206"/>
      <c r="O1615" s="206"/>
      <c r="P1615" s="206"/>
      <c r="Q1615" s="206"/>
      <c r="R1615" s="206"/>
      <c r="S1615" s="206"/>
      <c r="T1615" s="206"/>
      <c r="U1615" s="206"/>
      <c r="V1615" s="206"/>
      <c r="W1615" s="206"/>
      <c r="X1615" s="206"/>
      <c r="Y1615" s="206"/>
      <c r="Z1615" s="206"/>
    </row>
    <row r="1616" customFormat="false" ht="15" hidden="false" customHeight="false" outlineLevel="0" collapsed="false">
      <c r="A1616" s="198" t="s">
        <v>1040</v>
      </c>
      <c r="B1616" s="199" t="s">
        <v>1812</v>
      </c>
      <c r="C1616" s="198" t="s">
        <v>1813</v>
      </c>
      <c r="D1616" s="199" t="s">
        <v>25</v>
      </c>
      <c r="E1616" s="200" t="n">
        <v>0.18</v>
      </c>
      <c r="F1616" s="280" t="n">
        <v>20</v>
      </c>
      <c r="G1616" s="280" t="n">
        <v>3.6</v>
      </c>
      <c r="H1616" s="206"/>
      <c r="I1616" s="206"/>
      <c r="J1616" s="206"/>
      <c r="K1616" s="206"/>
      <c r="L1616" s="206"/>
      <c r="M1616" s="206"/>
      <c r="N1616" s="206"/>
      <c r="O1616" s="206"/>
      <c r="P1616" s="206"/>
      <c r="Q1616" s="206"/>
      <c r="R1616" s="206"/>
      <c r="S1616" s="206"/>
      <c r="T1616" s="206"/>
      <c r="U1616" s="206"/>
      <c r="V1616" s="206"/>
      <c r="W1616" s="206"/>
      <c r="X1616" s="206"/>
      <c r="Y1616" s="206"/>
      <c r="Z1616" s="206"/>
    </row>
    <row r="1617" customFormat="false" ht="15" hidden="false" customHeight="false" outlineLevel="0" collapsed="false">
      <c r="A1617" s="202" t="s">
        <v>1043</v>
      </c>
      <c r="B1617" s="203" t="s">
        <v>2070</v>
      </c>
      <c r="C1617" s="202" t="s">
        <v>2071</v>
      </c>
      <c r="D1617" s="203" t="s">
        <v>7</v>
      </c>
      <c r="E1617" s="204" t="n">
        <v>0.0062</v>
      </c>
      <c r="F1617" s="208" t="n">
        <v>56.55</v>
      </c>
      <c r="G1617" s="208" t="n">
        <v>0.35</v>
      </c>
      <c r="H1617" s="206"/>
      <c r="I1617" s="206"/>
      <c r="J1617" s="206"/>
      <c r="K1617" s="206"/>
      <c r="L1617" s="206"/>
      <c r="M1617" s="206"/>
      <c r="N1617" s="206"/>
      <c r="O1617" s="206"/>
      <c r="P1617" s="206"/>
      <c r="Q1617" s="206"/>
      <c r="R1617" s="206"/>
      <c r="S1617" s="206"/>
      <c r="T1617" s="206"/>
      <c r="U1617" s="206"/>
      <c r="V1617" s="206"/>
      <c r="W1617" s="206"/>
      <c r="X1617" s="206"/>
      <c r="Y1617" s="206"/>
      <c r="Z1617" s="206"/>
    </row>
    <row r="1618" customFormat="false" ht="15" hidden="false" customHeight="false" outlineLevel="0" collapsed="false">
      <c r="A1618" s="202" t="s">
        <v>1043</v>
      </c>
      <c r="B1618" s="203" t="s">
        <v>2074</v>
      </c>
      <c r="C1618" s="202" t="s">
        <v>2075</v>
      </c>
      <c r="D1618" s="203" t="s">
        <v>7</v>
      </c>
      <c r="E1618" s="204" t="n">
        <v>0.037</v>
      </c>
      <c r="F1618" s="208" t="n">
        <v>2.06</v>
      </c>
      <c r="G1618" s="208" t="n">
        <v>0.07</v>
      </c>
      <c r="H1618" s="206"/>
      <c r="I1618" s="206"/>
      <c r="J1618" s="206"/>
      <c r="K1618" s="206"/>
      <c r="L1618" s="206"/>
      <c r="M1618" s="206"/>
      <c r="N1618" s="206"/>
      <c r="O1618" s="206"/>
      <c r="P1618" s="206"/>
      <c r="Q1618" s="206"/>
      <c r="R1618" s="206"/>
      <c r="S1618" s="206"/>
      <c r="T1618" s="206"/>
      <c r="U1618" s="206"/>
      <c r="V1618" s="206"/>
      <c r="W1618" s="206"/>
      <c r="X1618" s="206"/>
      <c r="Y1618" s="206"/>
      <c r="Z1618" s="206"/>
    </row>
    <row r="1619" customFormat="false" ht="15" hidden="false" customHeight="false" outlineLevel="0" collapsed="false">
      <c r="A1619" s="202" t="s">
        <v>1043</v>
      </c>
      <c r="B1619" s="203" t="s">
        <v>2076</v>
      </c>
      <c r="C1619" s="202" t="s">
        <v>2077</v>
      </c>
      <c r="D1619" s="203" t="s">
        <v>7</v>
      </c>
      <c r="E1619" s="204" t="n">
        <v>0.0102</v>
      </c>
      <c r="F1619" s="208" t="n">
        <v>64.07</v>
      </c>
      <c r="G1619" s="208" t="n">
        <v>0.65</v>
      </c>
      <c r="H1619" s="206"/>
      <c r="I1619" s="206"/>
      <c r="J1619" s="206"/>
      <c r="K1619" s="206"/>
      <c r="L1619" s="206"/>
      <c r="M1619" s="206"/>
      <c r="N1619" s="206"/>
      <c r="O1619" s="206"/>
      <c r="P1619" s="206"/>
      <c r="Q1619" s="206"/>
      <c r="R1619" s="206"/>
      <c r="S1619" s="206"/>
      <c r="T1619" s="206"/>
      <c r="U1619" s="206"/>
      <c r="V1619" s="206"/>
      <c r="W1619" s="206"/>
      <c r="X1619" s="206"/>
      <c r="Y1619" s="206"/>
      <c r="Z1619" s="206"/>
    </row>
    <row r="1620" customFormat="false" ht="15" hidden="false" customHeight="false" outlineLevel="0" collapsed="false">
      <c r="A1620" s="202" t="s">
        <v>1043</v>
      </c>
      <c r="B1620" s="203" t="s">
        <v>2410</v>
      </c>
      <c r="C1620" s="202" t="s">
        <v>2411</v>
      </c>
      <c r="D1620" s="203" t="s">
        <v>152</v>
      </c>
      <c r="E1620" s="204" t="n">
        <v>1.04</v>
      </c>
      <c r="F1620" s="208" t="n">
        <v>91.14</v>
      </c>
      <c r="G1620" s="208" t="n">
        <v>94.78</v>
      </c>
      <c r="H1620" s="206"/>
      <c r="I1620" s="206"/>
      <c r="J1620" s="206"/>
      <c r="K1620" s="206"/>
      <c r="L1620" s="206"/>
      <c r="M1620" s="206"/>
      <c r="N1620" s="206"/>
      <c r="O1620" s="206"/>
      <c r="P1620" s="206"/>
      <c r="Q1620" s="206"/>
      <c r="R1620" s="206"/>
      <c r="S1620" s="206"/>
      <c r="T1620" s="206"/>
      <c r="U1620" s="206"/>
      <c r="V1620" s="206"/>
      <c r="W1620" s="206"/>
      <c r="X1620" s="206"/>
      <c r="Y1620" s="206"/>
      <c r="Z1620" s="206"/>
    </row>
    <row r="1621" customFormat="false" ht="15" hidden="false" customHeight="false" outlineLevel="0" collapsed="false">
      <c r="A1621" s="193"/>
      <c r="B1621" s="194"/>
      <c r="C1621" s="193"/>
      <c r="D1621" s="193"/>
      <c r="E1621" s="195"/>
      <c r="F1621" s="193"/>
      <c r="G1621" s="193"/>
      <c r="H1621" s="206"/>
      <c r="I1621" s="206"/>
      <c r="J1621" s="206"/>
      <c r="K1621" s="206"/>
      <c r="L1621" s="206"/>
      <c r="M1621" s="206"/>
      <c r="N1621" s="206"/>
      <c r="O1621" s="206"/>
      <c r="P1621" s="206"/>
      <c r="Q1621" s="206"/>
      <c r="R1621" s="206"/>
      <c r="S1621" s="206"/>
      <c r="T1621" s="206"/>
      <c r="U1621" s="206"/>
      <c r="V1621" s="206"/>
      <c r="W1621" s="206"/>
      <c r="X1621" s="206"/>
      <c r="Y1621" s="206"/>
      <c r="Z1621" s="206"/>
    </row>
    <row r="1622" customFormat="false" ht="15" hidden="false" customHeight="false" outlineLevel="0" collapsed="false">
      <c r="A1622" s="183" t="s">
        <v>2412</v>
      </c>
      <c r="B1622" s="184" t="s">
        <v>1028</v>
      </c>
      <c r="C1622" s="183" t="s">
        <v>1029</v>
      </c>
      <c r="D1622" s="184" t="s">
        <v>1030</v>
      </c>
      <c r="E1622" s="185" t="s">
        <v>1031</v>
      </c>
      <c r="F1622" s="209" t="s">
        <v>1032</v>
      </c>
      <c r="G1622" s="209" t="s">
        <v>1033</v>
      </c>
      <c r="H1622" s="206"/>
      <c r="I1622" s="206"/>
      <c r="J1622" s="206"/>
      <c r="K1622" s="206"/>
      <c r="L1622" s="206"/>
      <c r="M1622" s="206"/>
      <c r="N1622" s="206"/>
      <c r="O1622" s="206"/>
      <c r="P1622" s="206"/>
      <c r="Q1622" s="206"/>
      <c r="R1622" s="206"/>
      <c r="S1622" s="206"/>
      <c r="T1622" s="206"/>
      <c r="U1622" s="206"/>
      <c r="V1622" s="206"/>
      <c r="W1622" s="206"/>
      <c r="X1622" s="206"/>
      <c r="Y1622" s="206"/>
      <c r="Z1622" s="206"/>
    </row>
    <row r="1623" customFormat="false" ht="15" hidden="false" customHeight="false" outlineLevel="0" collapsed="false">
      <c r="A1623" s="189" t="s">
        <v>1034</v>
      </c>
      <c r="B1623" s="190" t="s">
        <v>2413</v>
      </c>
      <c r="C1623" s="189" t="s">
        <v>560</v>
      </c>
      <c r="D1623" s="190" t="s">
        <v>7</v>
      </c>
      <c r="E1623" s="191" t="n">
        <v>1</v>
      </c>
      <c r="F1623" s="279" t="n">
        <v>11.4</v>
      </c>
      <c r="G1623" s="279" t="n">
        <v>11.4</v>
      </c>
      <c r="H1623" s="206"/>
      <c r="I1623" s="206"/>
      <c r="J1623" s="206"/>
      <c r="K1623" s="206"/>
      <c r="L1623" s="206"/>
      <c r="M1623" s="206"/>
      <c r="N1623" s="206"/>
      <c r="O1623" s="206"/>
      <c r="P1623" s="206"/>
      <c r="Q1623" s="206"/>
      <c r="R1623" s="206"/>
      <c r="S1623" s="206"/>
      <c r="T1623" s="206"/>
      <c r="U1623" s="206"/>
      <c r="V1623" s="206"/>
      <c r="W1623" s="206"/>
      <c r="X1623" s="206"/>
      <c r="Y1623" s="206"/>
      <c r="Z1623" s="206"/>
    </row>
    <row r="1624" customFormat="false" ht="15" hidden="false" customHeight="false" outlineLevel="0" collapsed="false">
      <c r="A1624" s="198" t="s">
        <v>1040</v>
      </c>
      <c r="B1624" s="199" t="s">
        <v>1917</v>
      </c>
      <c r="C1624" s="198" t="s">
        <v>1918</v>
      </c>
      <c r="D1624" s="199" t="s">
        <v>25</v>
      </c>
      <c r="E1624" s="200" t="n">
        <v>0.14</v>
      </c>
      <c r="F1624" s="280" t="n">
        <v>15.43</v>
      </c>
      <c r="G1624" s="280" t="n">
        <v>2.16</v>
      </c>
      <c r="H1624" s="206"/>
      <c r="I1624" s="206"/>
      <c r="J1624" s="206"/>
      <c r="K1624" s="206"/>
      <c r="L1624" s="206"/>
      <c r="M1624" s="206"/>
      <c r="N1624" s="206"/>
      <c r="O1624" s="206"/>
      <c r="P1624" s="206"/>
      <c r="Q1624" s="206"/>
      <c r="R1624" s="206"/>
      <c r="S1624" s="206"/>
      <c r="T1624" s="206"/>
      <c r="U1624" s="206"/>
      <c r="V1624" s="206"/>
      <c r="W1624" s="206"/>
      <c r="X1624" s="206"/>
      <c r="Y1624" s="206"/>
      <c r="Z1624" s="206"/>
    </row>
    <row r="1625" customFormat="false" ht="15" hidden="false" customHeight="false" outlineLevel="0" collapsed="false">
      <c r="A1625" s="198" t="s">
        <v>1040</v>
      </c>
      <c r="B1625" s="199" t="s">
        <v>1812</v>
      </c>
      <c r="C1625" s="198" t="s">
        <v>1813</v>
      </c>
      <c r="D1625" s="199" t="s">
        <v>25</v>
      </c>
      <c r="E1625" s="200" t="n">
        <v>0.14</v>
      </c>
      <c r="F1625" s="280" t="n">
        <v>20</v>
      </c>
      <c r="G1625" s="280" t="n">
        <v>2.8</v>
      </c>
      <c r="H1625" s="206"/>
      <c r="I1625" s="206"/>
      <c r="J1625" s="206"/>
      <c r="K1625" s="206"/>
      <c r="L1625" s="206"/>
      <c r="M1625" s="206"/>
      <c r="N1625" s="206"/>
      <c r="O1625" s="206"/>
      <c r="P1625" s="206"/>
      <c r="Q1625" s="206"/>
      <c r="R1625" s="206"/>
      <c r="S1625" s="206"/>
      <c r="T1625" s="206"/>
      <c r="U1625" s="206"/>
      <c r="V1625" s="206"/>
      <c r="W1625" s="206"/>
      <c r="X1625" s="206"/>
      <c r="Y1625" s="206"/>
      <c r="Z1625" s="206"/>
    </row>
    <row r="1626" customFormat="false" ht="15" hidden="false" customHeight="false" outlineLevel="0" collapsed="false">
      <c r="A1626" s="202" t="s">
        <v>1043</v>
      </c>
      <c r="B1626" s="203" t="s">
        <v>2070</v>
      </c>
      <c r="C1626" s="202" t="s">
        <v>2071</v>
      </c>
      <c r="D1626" s="203" t="s">
        <v>7</v>
      </c>
      <c r="E1626" s="204" t="n">
        <v>0.0148</v>
      </c>
      <c r="F1626" s="208" t="n">
        <v>56.55</v>
      </c>
      <c r="G1626" s="208" t="n">
        <v>0.83</v>
      </c>
      <c r="H1626" s="206"/>
      <c r="I1626" s="206"/>
      <c r="J1626" s="206"/>
      <c r="K1626" s="206"/>
      <c r="L1626" s="206"/>
      <c r="M1626" s="206"/>
      <c r="N1626" s="206"/>
      <c r="O1626" s="206"/>
      <c r="P1626" s="206"/>
      <c r="Q1626" s="206"/>
      <c r="R1626" s="206"/>
      <c r="S1626" s="206"/>
      <c r="T1626" s="206"/>
      <c r="U1626" s="206"/>
      <c r="V1626" s="206"/>
      <c r="W1626" s="206"/>
      <c r="X1626" s="206"/>
      <c r="Y1626" s="206"/>
      <c r="Z1626" s="206"/>
    </row>
    <row r="1627" customFormat="false" ht="15" hidden="false" customHeight="false" outlineLevel="0" collapsed="false">
      <c r="A1627" s="202" t="s">
        <v>1043</v>
      </c>
      <c r="B1627" s="203" t="s">
        <v>2414</v>
      </c>
      <c r="C1627" s="202" t="s">
        <v>2415</v>
      </c>
      <c r="D1627" s="203" t="s">
        <v>7</v>
      </c>
      <c r="E1627" s="204" t="n">
        <v>1</v>
      </c>
      <c r="F1627" s="208" t="n">
        <v>4.55</v>
      </c>
      <c r="G1627" s="208" t="n">
        <v>4.55</v>
      </c>
      <c r="H1627" s="206"/>
      <c r="I1627" s="206"/>
      <c r="J1627" s="206"/>
      <c r="K1627" s="206"/>
      <c r="L1627" s="206"/>
      <c r="M1627" s="206"/>
      <c r="N1627" s="206"/>
      <c r="O1627" s="206"/>
      <c r="P1627" s="206"/>
      <c r="Q1627" s="206"/>
      <c r="R1627" s="206"/>
      <c r="S1627" s="206"/>
      <c r="T1627" s="206"/>
      <c r="U1627" s="206"/>
      <c r="V1627" s="206"/>
      <c r="W1627" s="206"/>
      <c r="X1627" s="206"/>
      <c r="Y1627" s="206"/>
      <c r="Z1627" s="206"/>
    </row>
    <row r="1628" customFormat="false" ht="15" hidden="false" customHeight="false" outlineLevel="0" collapsed="false">
      <c r="A1628" s="202" t="s">
        <v>1043</v>
      </c>
      <c r="B1628" s="203" t="s">
        <v>2074</v>
      </c>
      <c r="C1628" s="202" t="s">
        <v>2075</v>
      </c>
      <c r="D1628" s="203" t="s">
        <v>7</v>
      </c>
      <c r="E1628" s="204" t="n">
        <v>0.051</v>
      </c>
      <c r="F1628" s="208" t="n">
        <v>2.06</v>
      </c>
      <c r="G1628" s="208" t="n">
        <v>0.1</v>
      </c>
      <c r="H1628" s="206"/>
      <c r="I1628" s="206"/>
      <c r="J1628" s="206"/>
      <c r="K1628" s="206"/>
      <c r="L1628" s="206"/>
      <c r="M1628" s="206"/>
      <c r="N1628" s="206"/>
      <c r="O1628" s="206"/>
      <c r="P1628" s="206"/>
      <c r="Q1628" s="206"/>
      <c r="R1628" s="206"/>
      <c r="S1628" s="206"/>
      <c r="T1628" s="206"/>
      <c r="U1628" s="206"/>
      <c r="V1628" s="206"/>
      <c r="W1628" s="206"/>
      <c r="X1628" s="206"/>
      <c r="Y1628" s="206"/>
      <c r="Z1628" s="206"/>
    </row>
    <row r="1629" customFormat="false" ht="15" hidden="false" customHeight="false" outlineLevel="0" collapsed="false">
      <c r="A1629" s="202" t="s">
        <v>1043</v>
      </c>
      <c r="B1629" s="203" t="s">
        <v>2076</v>
      </c>
      <c r="C1629" s="202" t="s">
        <v>2077</v>
      </c>
      <c r="D1629" s="203" t="s">
        <v>7</v>
      </c>
      <c r="E1629" s="204" t="n">
        <v>0.015</v>
      </c>
      <c r="F1629" s="208" t="n">
        <v>64.07</v>
      </c>
      <c r="G1629" s="208" t="n">
        <v>0.96</v>
      </c>
      <c r="H1629" s="206"/>
      <c r="I1629" s="206"/>
      <c r="J1629" s="206"/>
      <c r="K1629" s="206"/>
      <c r="L1629" s="206"/>
      <c r="M1629" s="206"/>
      <c r="N1629" s="206"/>
      <c r="O1629" s="206"/>
      <c r="P1629" s="206"/>
      <c r="Q1629" s="206"/>
      <c r="R1629" s="206"/>
      <c r="S1629" s="206"/>
      <c r="T1629" s="206"/>
      <c r="U1629" s="206"/>
      <c r="V1629" s="206"/>
      <c r="W1629" s="206"/>
      <c r="X1629" s="206"/>
      <c r="Y1629" s="206"/>
      <c r="Z1629" s="206"/>
    </row>
    <row r="1630" customFormat="false" ht="15" hidden="false" customHeight="false" outlineLevel="0" collapsed="false">
      <c r="A1630" s="193"/>
      <c r="B1630" s="194"/>
      <c r="C1630" s="193"/>
      <c r="D1630" s="193"/>
      <c r="E1630" s="195"/>
      <c r="F1630" s="193"/>
      <c r="G1630" s="193"/>
      <c r="H1630" s="206"/>
      <c r="I1630" s="206"/>
      <c r="J1630" s="206"/>
      <c r="K1630" s="206"/>
      <c r="L1630" s="206"/>
      <c r="M1630" s="206"/>
      <c r="N1630" s="206"/>
      <c r="O1630" s="206"/>
      <c r="P1630" s="206"/>
      <c r="Q1630" s="206"/>
      <c r="R1630" s="206"/>
      <c r="S1630" s="206"/>
      <c r="T1630" s="206"/>
      <c r="U1630" s="206"/>
      <c r="V1630" s="206"/>
      <c r="W1630" s="206"/>
      <c r="X1630" s="206"/>
      <c r="Y1630" s="206"/>
      <c r="Z1630" s="206"/>
    </row>
    <row r="1631" customFormat="false" ht="15" hidden="false" customHeight="false" outlineLevel="0" collapsed="false">
      <c r="A1631" s="183" t="s">
        <v>2416</v>
      </c>
      <c r="B1631" s="184" t="s">
        <v>1028</v>
      </c>
      <c r="C1631" s="183" t="s">
        <v>1029</v>
      </c>
      <c r="D1631" s="184" t="s">
        <v>1030</v>
      </c>
      <c r="E1631" s="185" t="s">
        <v>1031</v>
      </c>
      <c r="F1631" s="209" t="s">
        <v>1032</v>
      </c>
      <c r="G1631" s="209" t="s">
        <v>1033</v>
      </c>
      <c r="H1631" s="206"/>
      <c r="I1631" s="206"/>
      <c r="J1631" s="206"/>
      <c r="K1631" s="206"/>
      <c r="L1631" s="206"/>
      <c r="M1631" s="206"/>
      <c r="N1631" s="206"/>
      <c r="O1631" s="206"/>
      <c r="P1631" s="206"/>
      <c r="Q1631" s="206"/>
      <c r="R1631" s="206"/>
      <c r="S1631" s="206"/>
      <c r="T1631" s="206"/>
      <c r="U1631" s="206"/>
      <c r="V1631" s="206"/>
      <c r="W1631" s="206"/>
      <c r="X1631" s="206"/>
      <c r="Y1631" s="206"/>
      <c r="Z1631" s="206"/>
    </row>
    <row r="1632" customFormat="false" ht="15" hidden="false" customHeight="false" outlineLevel="0" collapsed="false">
      <c r="A1632" s="189" t="s">
        <v>1034</v>
      </c>
      <c r="B1632" s="190" t="s">
        <v>2417</v>
      </c>
      <c r="C1632" s="189" t="s">
        <v>2418</v>
      </c>
      <c r="D1632" s="190" t="s">
        <v>7</v>
      </c>
      <c r="E1632" s="191" t="n">
        <v>1</v>
      </c>
      <c r="F1632" s="279" t="n">
        <v>21.11</v>
      </c>
      <c r="G1632" s="279" t="n">
        <v>21.11</v>
      </c>
      <c r="H1632" s="206"/>
      <c r="I1632" s="206"/>
      <c r="J1632" s="206"/>
      <c r="K1632" s="206"/>
      <c r="L1632" s="206"/>
      <c r="M1632" s="206"/>
      <c r="N1632" s="206"/>
      <c r="O1632" s="206"/>
      <c r="P1632" s="206"/>
      <c r="Q1632" s="206"/>
      <c r="R1632" s="206"/>
      <c r="S1632" s="206"/>
      <c r="T1632" s="206"/>
      <c r="U1632" s="206"/>
      <c r="V1632" s="206"/>
      <c r="W1632" s="206"/>
      <c r="X1632" s="206"/>
      <c r="Y1632" s="206"/>
      <c r="Z1632" s="206"/>
    </row>
    <row r="1633" customFormat="false" ht="15" hidden="false" customHeight="false" outlineLevel="0" collapsed="false">
      <c r="A1633" s="198" t="s">
        <v>1040</v>
      </c>
      <c r="B1633" s="199" t="s">
        <v>1917</v>
      </c>
      <c r="C1633" s="198" t="s">
        <v>1918</v>
      </c>
      <c r="D1633" s="199" t="s">
        <v>25</v>
      </c>
      <c r="E1633" s="200" t="n">
        <v>0.17</v>
      </c>
      <c r="F1633" s="280" t="n">
        <v>15.43</v>
      </c>
      <c r="G1633" s="280" t="n">
        <v>2.62</v>
      </c>
      <c r="H1633" s="206"/>
      <c r="I1633" s="206"/>
      <c r="J1633" s="206"/>
      <c r="K1633" s="206"/>
      <c r="L1633" s="206"/>
      <c r="M1633" s="206"/>
      <c r="N1633" s="206"/>
      <c r="O1633" s="206"/>
      <c r="P1633" s="206"/>
      <c r="Q1633" s="206"/>
      <c r="R1633" s="206"/>
      <c r="S1633" s="206"/>
      <c r="T1633" s="206"/>
      <c r="U1633" s="206"/>
      <c r="V1633" s="206"/>
      <c r="W1633" s="206"/>
      <c r="X1633" s="206"/>
      <c r="Y1633" s="206"/>
      <c r="Z1633" s="206"/>
    </row>
    <row r="1634" customFormat="false" ht="15" hidden="false" customHeight="false" outlineLevel="0" collapsed="false">
      <c r="A1634" s="198" t="s">
        <v>1040</v>
      </c>
      <c r="B1634" s="199" t="s">
        <v>1812</v>
      </c>
      <c r="C1634" s="198" t="s">
        <v>1813</v>
      </c>
      <c r="D1634" s="199" t="s">
        <v>25</v>
      </c>
      <c r="E1634" s="200" t="n">
        <v>0.17</v>
      </c>
      <c r="F1634" s="280" t="n">
        <v>20</v>
      </c>
      <c r="G1634" s="280" t="n">
        <v>3.4</v>
      </c>
      <c r="H1634" s="206"/>
      <c r="I1634" s="206"/>
      <c r="J1634" s="206"/>
      <c r="K1634" s="206"/>
      <c r="L1634" s="206"/>
      <c r="M1634" s="206"/>
      <c r="N1634" s="206"/>
      <c r="O1634" s="206"/>
      <c r="P1634" s="206"/>
      <c r="Q1634" s="206"/>
      <c r="R1634" s="206"/>
      <c r="S1634" s="206"/>
      <c r="T1634" s="206"/>
      <c r="U1634" s="206"/>
      <c r="V1634" s="206"/>
      <c r="W1634" s="206"/>
      <c r="X1634" s="206"/>
      <c r="Y1634" s="206"/>
      <c r="Z1634" s="206"/>
    </row>
    <row r="1635" customFormat="false" ht="15" hidden="false" customHeight="false" outlineLevel="0" collapsed="false">
      <c r="A1635" s="202" t="s">
        <v>1043</v>
      </c>
      <c r="B1635" s="203" t="s">
        <v>2341</v>
      </c>
      <c r="C1635" s="202" t="s">
        <v>2342</v>
      </c>
      <c r="D1635" s="203" t="s">
        <v>7</v>
      </c>
      <c r="E1635" s="204" t="n">
        <v>2</v>
      </c>
      <c r="F1635" s="208" t="n">
        <v>1.58</v>
      </c>
      <c r="G1635" s="208" t="n">
        <v>3.16</v>
      </c>
      <c r="H1635" s="206"/>
      <c r="I1635" s="206"/>
      <c r="J1635" s="206"/>
      <c r="K1635" s="206"/>
      <c r="L1635" s="206"/>
      <c r="M1635" s="206"/>
      <c r="N1635" s="206"/>
      <c r="O1635" s="206"/>
      <c r="P1635" s="206"/>
      <c r="Q1635" s="206"/>
      <c r="R1635" s="206"/>
      <c r="S1635" s="206"/>
      <c r="T1635" s="206"/>
      <c r="U1635" s="206"/>
      <c r="V1635" s="206"/>
      <c r="W1635" s="206"/>
      <c r="X1635" s="206"/>
      <c r="Y1635" s="206"/>
      <c r="Z1635" s="206"/>
    </row>
    <row r="1636" customFormat="false" ht="15" hidden="false" customHeight="false" outlineLevel="0" collapsed="false">
      <c r="A1636" s="202" t="s">
        <v>1043</v>
      </c>
      <c r="B1636" s="203" t="s">
        <v>2419</v>
      </c>
      <c r="C1636" s="202" t="s">
        <v>2420</v>
      </c>
      <c r="D1636" s="203" t="s">
        <v>7</v>
      </c>
      <c r="E1636" s="204" t="n">
        <v>1</v>
      </c>
      <c r="F1636" s="208" t="n">
        <v>11</v>
      </c>
      <c r="G1636" s="208" t="n">
        <v>11</v>
      </c>
      <c r="H1636" s="206"/>
      <c r="I1636" s="206"/>
      <c r="J1636" s="206"/>
      <c r="K1636" s="206"/>
      <c r="L1636" s="206"/>
      <c r="M1636" s="206"/>
      <c r="N1636" s="206"/>
      <c r="O1636" s="206"/>
      <c r="P1636" s="206"/>
      <c r="Q1636" s="206"/>
      <c r="R1636" s="206"/>
      <c r="S1636" s="206"/>
      <c r="T1636" s="206"/>
      <c r="U1636" s="206"/>
      <c r="V1636" s="206"/>
      <c r="W1636" s="206"/>
      <c r="X1636" s="206"/>
      <c r="Y1636" s="206"/>
      <c r="Z1636" s="206"/>
    </row>
    <row r="1637" customFormat="false" ht="15" hidden="false" customHeight="false" outlineLevel="0" collapsed="false">
      <c r="A1637" s="202" t="s">
        <v>1043</v>
      </c>
      <c r="B1637" s="203" t="s">
        <v>2319</v>
      </c>
      <c r="C1637" s="202" t="s">
        <v>2320</v>
      </c>
      <c r="D1637" s="203" t="s">
        <v>7</v>
      </c>
      <c r="E1637" s="204" t="n">
        <v>0.04</v>
      </c>
      <c r="F1637" s="208" t="n">
        <v>23.34</v>
      </c>
      <c r="G1637" s="208" t="n">
        <v>0.93</v>
      </c>
      <c r="H1637" s="206"/>
      <c r="I1637" s="206"/>
      <c r="J1637" s="206"/>
      <c r="K1637" s="206"/>
      <c r="L1637" s="206"/>
      <c r="M1637" s="206"/>
      <c r="N1637" s="206"/>
      <c r="O1637" s="206"/>
      <c r="P1637" s="206"/>
      <c r="Q1637" s="206"/>
      <c r="R1637" s="206"/>
      <c r="S1637" s="206"/>
      <c r="T1637" s="206"/>
      <c r="U1637" s="206"/>
      <c r="V1637" s="206"/>
      <c r="W1637" s="206"/>
      <c r="X1637" s="206"/>
      <c r="Y1637" s="206"/>
      <c r="Z1637" s="206"/>
    </row>
    <row r="1638" customFormat="false" ht="15" hidden="false" customHeight="false" outlineLevel="0" collapsed="false">
      <c r="A1638" s="193"/>
      <c r="B1638" s="194"/>
      <c r="C1638" s="193"/>
      <c r="D1638" s="193"/>
      <c r="E1638" s="195"/>
      <c r="F1638" s="193"/>
      <c r="G1638" s="193"/>
      <c r="H1638" s="206"/>
      <c r="I1638" s="206"/>
      <c r="J1638" s="206"/>
      <c r="K1638" s="206"/>
      <c r="L1638" s="206"/>
      <c r="M1638" s="206"/>
      <c r="N1638" s="206"/>
      <c r="O1638" s="206"/>
      <c r="P1638" s="206"/>
      <c r="Q1638" s="206"/>
      <c r="R1638" s="206"/>
      <c r="S1638" s="206"/>
      <c r="T1638" s="206"/>
      <c r="U1638" s="206"/>
      <c r="V1638" s="206"/>
      <c r="W1638" s="206"/>
      <c r="X1638" s="206"/>
      <c r="Y1638" s="206"/>
      <c r="Z1638" s="206"/>
    </row>
    <row r="1639" customFormat="false" ht="15" hidden="false" customHeight="false" outlineLevel="0" collapsed="false">
      <c r="A1639" s="183" t="s">
        <v>2421</v>
      </c>
      <c r="B1639" s="184" t="s">
        <v>1028</v>
      </c>
      <c r="C1639" s="183" t="s">
        <v>1029</v>
      </c>
      <c r="D1639" s="184" t="s">
        <v>1030</v>
      </c>
      <c r="E1639" s="185" t="s">
        <v>1031</v>
      </c>
      <c r="F1639" s="209" t="s">
        <v>1032</v>
      </c>
      <c r="G1639" s="209" t="s">
        <v>1033</v>
      </c>
      <c r="H1639" s="206"/>
      <c r="I1639" s="206"/>
      <c r="J1639" s="206"/>
      <c r="K1639" s="206"/>
      <c r="L1639" s="206"/>
      <c r="M1639" s="206"/>
      <c r="N1639" s="206"/>
      <c r="O1639" s="206"/>
      <c r="P1639" s="206"/>
      <c r="Q1639" s="206"/>
      <c r="R1639" s="206"/>
      <c r="S1639" s="206"/>
      <c r="T1639" s="206"/>
      <c r="U1639" s="206"/>
      <c r="V1639" s="206"/>
      <c r="W1639" s="206"/>
      <c r="X1639" s="206"/>
      <c r="Y1639" s="206"/>
      <c r="Z1639" s="206"/>
    </row>
    <row r="1640" customFormat="false" ht="15" hidden="false" customHeight="false" outlineLevel="0" collapsed="false">
      <c r="A1640" s="189" t="s">
        <v>1034</v>
      </c>
      <c r="B1640" s="190" t="s">
        <v>2422</v>
      </c>
      <c r="C1640" s="189" t="s">
        <v>2423</v>
      </c>
      <c r="D1640" s="190" t="s">
        <v>7</v>
      </c>
      <c r="E1640" s="191" t="n">
        <v>1</v>
      </c>
      <c r="F1640" s="279" t="n">
        <v>30.53</v>
      </c>
      <c r="G1640" s="279" t="n">
        <v>30.53</v>
      </c>
      <c r="H1640" s="206"/>
      <c r="I1640" s="206"/>
      <c r="J1640" s="206"/>
      <c r="K1640" s="206"/>
      <c r="L1640" s="206"/>
      <c r="M1640" s="206"/>
      <c r="N1640" s="206"/>
      <c r="O1640" s="206"/>
      <c r="P1640" s="206"/>
      <c r="Q1640" s="206"/>
      <c r="R1640" s="206"/>
      <c r="S1640" s="206"/>
      <c r="T1640" s="206"/>
      <c r="U1640" s="206"/>
      <c r="V1640" s="206"/>
      <c r="W1640" s="206"/>
      <c r="X1640" s="206"/>
      <c r="Y1640" s="206"/>
      <c r="Z1640" s="206"/>
    </row>
    <row r="1641" customFormat="false" ht="15" hidden="false" customHeight="false" outlineLevel="0" collapsed="false">
      <c r="A1641" s="198" t="s">
        <v>1040</v>
      </c>
      <c r="B1641" s="199" t="s">
        <v>1917</v>
      </c>
      <c r="C1641" s="198" t="s">
        <v>1918</v>
      </c>
      <c r="D1641" s="199" t="s">
        <v>25</v>
      </c>
      <c r="E1641" s="200" t="n">
        <v>0.11</v>
      </c>
      <c r="F1641" s="280" t="n">
        <v>15.43</v>
      </c>
      <c r="G1641" s="280" t="n">
        <v>1.69</v>
      </c>
      <c r="H1641" s="206"/>
      <c r="I1641" s="206"/>
      <c r="J1641" s="206"/>
      <c r="K1641" s="206"/>
      <c r="L1641" s="206"/>
      <c r="M1641" s="206"/>
      <c r="N1641" s="206"/>
      <c r="O1641" s="206"/>
      <c r="P1641" s="206"/>
      <c r="Q1641" s="206"/>
      <c r="R1641" s="206"/>
      <c r="S1641" s="206"/>
      <c r="T1641" s="206"/>
      <c r="U1641" s="206"/>
      <c r="V1641" s="206"/>
      <c r="W1641" s="206"/>
      <c r="X1641" s="206"/>
      <c r="Y1641" s="206"/>
      <c r="Z1641" s="206"/>
    </row>
    <row r="1642" customFormat="false" ht="15" hidden="false" customHeight="false" outlineLevel="0" collapsed="false">
      <c r="A1642" s="198" t="s">
        <v>1040</v>
      </c>
      <c r="B1642" s="199" t="s">
        <v>1812</v>
      </c>
      <c r="C1642" s="198" t="s">
        <v>1813</v>
      </c>
      <c r="D1642" s="199" t="s">
        <v>25</v>
      </c>
      <c r="E1642" s="200" t="n">
        <v>0.11</v>
      </c>
      <c r="F1642" s="280" t="n">
        <v>20</v>
      </c>
      <c r="G1642" s="280" t="n">
        <v>2.2</v>
      </c>
      <c r="H1642" s="206"/>
      <c r="I1642" s="206"/>
      <c r="J1642" s="206"/>
      <c r="K1642" s="206"/>
      <c r="L1642" s="206"/>
      <c r="M1642" s="206"/>
      <c r="N1642" s="206"/>
      <c r="O1642" s="206"/>
      <c r="P1642" s="206"/>
      <c r="Q1642" s="206"/>
      <c r="R1642" s="206"/>
      <c r="S1642" s="206"/>
      <c r="T1642" s="206"/>
      <c r="U1642" s="206"/>
      <c r="V1642" s="206"/>
      <c r="W1642" s="206"/>
      <c r="X1642" s="206"/>
      <c r="Y1642" s="206"/>
      <c r="Z1642" s="206"/>
    </row>
    <row r="1643" customFormat="false" ht="15" hidden="false" customHeight="false" outlineLevel="0" collapsed="false">
      <c r="A1643" s="202" t="s">
        <v>1043</v>
      </c>
      <c r="B1643" s="203" t="s">
        <v>2315</v>
      </c>
      <c r="C1643" s="202" t="s">
        <v>2316</v>
      </c>
      <c r="D1643" s="203" t="s">
        <v>7</v>
      </c>
      <c r="E1643" s="204" t="n">
        <v>2</v>
      </c>
      <c r="F1643" s="208" t="n">
        <v>2.32</v>
      </c>
      <c r="G1643" s="208" t="n">
        <v>4.64</v>
      </c>
      <c r="H1643" s="206"/>
      <c r="I1643" s="206"/>
      <c r="J1643" s="206"/>
      <c r="K1643" s="206"/>
      <c r="L1643" s="206"/>
      <c r="M1643" s="206"/>
      <c r="N1643" s="206"/>
      <c r="O1643" s="206"/>
      <c r="P1643" s="206"/>
      <c r="Q1643" s="206"/>
      <c r="R1643" s="206"/>
      <c r="S1643" s="206"/>
      <c r="T1643" s="206"/>
      <c r="U1643" s="206"/>
      <c r="V1643" s="206"/>
      <c r="W1643" s="206"/>
      <c r="X1643" s="206"/>
      <c r="Y1643" s="206"/>
      <c r="Z1643" s="206"/>
    </row>
    <row r="1644" customFormat="false" ht="15" hidden="false" customHeight="false" outlineLevel="0" collapsed="false">
      <c r="A1644" s="202" t="s">
        <v>1043</v>
      </c>
      <c r="B1644" s="203" t="s">
        <v>2424</v>
      </c>
      <c r="C1644" s="202" t="s">
        <v>2425</v>
      </c>
      <c r="D1644" s="203" t="s">
        <v>7</v>
      </c>
      <c r="E1644" s="204" t="n">
        <v>1</v>
      </c>
      <c r="F1644" s="208" t="n">
        <v>20.6</v>
      </c>
      <c r="G1644" s="208" t="n">
        <v>20.6</v>
      </c>
      <c r="H1644" s="206"/>
      <c r="I1644" s="206"/>
      <c r="J1644" s="206"/>
      <c r="K1644" s="206"/>
      <c r="L1644" s="206"/>
      <c r="M1644" s="206"/>
      <c r="N1644" s="206"/>
      <c r="O1644" s="206"/>
      <c r="P1644" s="206"/>
      <c r="Q1644" s="206"/>
      <c r="R1644" s="206"/>
      <c r="S1644" s="206"/>
      <c r="T1644" s="206"/>
      <c r="U1644" s="206"/>
      <c r="V1644" s="206"/>
      <c r="W1644" s="206"/>
      <c r="X1644" s="206"/>
      <c r="Y1644" s="206"/>
      <c r="Z1644" s="206"/>
    </row>
    <row r="1645" customFormat="false" ht="15" hidden="false" customHeight="false" outlineLevel="0" collapsed="false">
      <c r="A1645" s="202" t="s">
        <v>1043</v>
      </c>
      <c r="B1645" s="203" t="s">
        <v>2319</v>
      </c>
      <c r="C1645" s="202" t="s">
        <v>2320</v>
      </c>
      <c r="D1645" s="203" t="s">
        <v>7</v>
      </c>
      <c r="E1645" s="204" t="n">
        <v>0.06</v>
      </c>
      <c r="F1645" s="208" t="n">
        <v>23.34</v>
      </c>
      <c r="G1645" s="208" t="n">
        <v>1.4</v>
      </c>
      <c r="H1645" s="206"/>
      <c r="I1645" s="206"/>
      <c r="J1645" s="206"/>
      <c r="K1645" s="206"/>
      <c r="L1645" s="206"/>
      <c r="M1645" s="206"/>
      <c r="N1645" s="206"/>
      <c r="O1645" s="206"/>
      <c r="P1645" s="206"/>
      <c r="Q1645" s="206"/>
      <c r="R1645" s="206"/>
      <c r="S1645" s="206"/>
      <c r="T1645" s="206"/>
      <c r="U1645" s="206"/>
      <c r="V1645" s="206"/>
      <c r="W1645" s="206"/>
      <c r="X1645" s="206"/>
      <c r="Y1645" s="206"/>
      <c r="Z1645" s="206"/>
    </row>
    <row r="1646" customFormat="false" ht="15" hidden="false" customHeight="false" outlineLevel="0" collapsed="false">
      <c r="A1646" s="193"/>
      <c r="B1646" s="194"/>
      <c r="C1646" s="193"/>
      <c r="D1646" s="193"/>
      <c r="E1646" s="195"/>
      <c r="F1646" s="193"/>
      <c r="G1646" s="193"/>
      <c r="H1646" s="206"/>
      <c r="I1646" s="206"/>
      <c r="J1646" s="206"/>
      <c r="K1646" s="206"/>
      <c r="L1646" s="206"/>
      <c r="M1646" s="206"/>
      <c r="N1646" s="206"/>
      <c r="O1646" s="206"/>
      <c r="P1646" s="206"/>
      <c r="Q1646" s="206"/>
      <c r="R1646" s="206"/>
      <c r="S1646" s="206"/>
      <c r="T1646" s="206"/>
      <c r="U1646" s="206"/>
      <c r="V1646" s="206"/>
      <c r="W1646" s="206"/>
      <c r="X1646" s="206"/>
      <c r="Y1646" s="206"/>
      <c r="Z1646" s="206"/>
    </row>
    <row r="1647" customFormat="false" ht="15" hidden="false" customHeight="false" outlineLevel="0" collapsed="false">
      <c r="A1647" s="183" t="s">
        <v>2426</v>
      </c>
      <c r="B1647" s="184" t="s">
        <v>1028</v>
      </c>
      <c r="C1647" s="183" t="s">
        <v>1029</v>
      </c>
      <c r="D1647" s="184" t="s">
        <v>1030</v>
      </c>
      <c r="E1647" s="185" t="s">
        <v>1031</v>
      </c>
      <c r="F1647" s="209" t="s">
        <v>1032</v>
      </c>
      <c r="G1647" s="209" t="s">
        <v>1033</v>
      </c>
      <c r="H1647" s="206"/>
      <c r="I1647" s="206"/>
      <c r="J1647" s="206"/>
      <c r="K1647" s="206"/>
      <c r="L1647" s="206"/>
      <c r="M1647" s="206"/>
      <c r="N1647" s="206"/>
      <c r="O1647" s="206"/>
      <c r="P1647" s="206"/>
      <c r="Q1647" s="206"/>
      <c r="R1647" s="206"/>
      <c r="S1647" s="206"/>
      <c r="T1647" s="206"/>
      <c r="U1647" s="206"/>
      <c r="V1647" s="206"/>
      <c r="W1647" s="206"/>
      <c r="X1647" s="206"/>
      <c r="Y1647" s="206"/>
      <c r="Z1647" s="206"/>
    </row>
    <row r="1648" customFormat="false" ht="15" hidden="false" customHeight="false" outlineLevel="0" collapsed="false">
      <c r="A1648" s="189" t="s">
        <v>1034</v>
      </c>
      <c r="B1648" s="190" t="s">
        <v>2427</v>
      </c>
      <c r="C1648" s="189" t="s">
        <v>2428</v>
      </c>
      <c r="D1648" s="190" t="s">
        <v>7</v>
      </c>
      <c r="E1648" s="191" t="n">
        <v>1</v>
      </c>
      <c r="F1648" s="279" t="n">
        <v>46.31</v>
      </c>
      <c r="G1648" s="279" t="n">
        <v>46.31</v>
      </c>
      <c r="H1648" s="206"/>
      <c r="I1648" s="206"/>
      <c r="J1648" s="206"/>
      <c r="K1648" s="206"/>
      <c r="L1648" s="206"/>
      <c r="M1648" s="206"/>
      <c r="N1648" s="206"/>
      <c r="O1648" s="206"/>
      <c r="P1648" s="206"/>
      <c r="Q1648" s="206"/>
      <c r="R1648" s="206"/>
      <c r="S1648" s="206"/>
      <c r="T1648" s="206"/>
      <c r="U1648" s="206"/>
      <c r="V1648" s="206"/>
      <c r="W1648" s="206"/>
      <c r="X1648" s="206"/>
      <c r="Y1648" s="206"/>
      <c r="Z1648" s="206"/>
    </row>
    <row r="1649" customFormat="false" ht="15" hidden="false" customHeight="false" outlineLevel="0" collapsed="false">
      <c r="A1649" s="198" t="s">
        <v>1040</v>
      </c>
      <c r="B1649" s="199" t="s">
        <v>1917</v>
      </c>
      <c r="C1649" s="198" t="s">
        <v>1918</v>
      </c>
      <c r="D1649" s="199" t="s">
        <v>25</v>
      </c>
      <c r="E1649" s="200" t="n">
        <v>0.33</v>
      </c>
      <c r="F1649" s="280" t="n">
        <v>15.43</v>
      </c>
      <c r="G1649" s="280" t="n">
        <v>5.09</v>
      </c>
      <c r="H1649" s="206"/>
      <c r="I1649" s="206"/>
      <c r="J1649" s="206"/>
      <c r="K1649" s="206"/>
      <c r="L1649" s="206"/>
      <c r="M1649" s="206"/>
      <c r="N1649" s="206"/>
      <c r="O1649" s="206"/>
      <c r="P1649" s="206"/>
      <c r="Q1649" s="206"/>
      <c r="R1649" s="206"/>
      <c r="S1649" s="206"/>
      <c r="T1649" s="206"/>
      <c r="U1649" s="206"/>
      <c r="V1649" s="206"/>
      <c r="W1649" s="206"/>
      <c r="X1649" s="206"/>
      <c r="Y1649" s="206"/>
      <c r="Z1649" s="206"/>
    </row>
    <row r="1650" customFormat="false" ht="15" hidden="false" customHeight="false" outlineLevel="0" collapsed="false">
      <c r="A1650" s="198" t="s">
        <v>1040</v>
      </c>
      <c r="B1650" s="199" t="s">
        <v>1812</v>
      </c>
      <c r="C1650" s="198" t="s">
        <v>1813</v>
      </c>
      <c r="D1650" s="199" t="s">
        <v>25</v>
      </c>
      <c r="E1650" s="200" t="n">
        <v>0.33</v>
      </c>
      <c r="F1650" s="280" t="n">
        <v>20</v>
      </c>
      <c r="G1650" s="280" t="n">
        <v>6.6</v>
      </c>
      <c r="H1650" s="206"/>
      <c r="I1650" s="206"/>
      <c r="J1650" s="206"/>
      <c r="K1650" s="206"/>
      <c r="L1650" s="206"/>
      <c r="M1650" s="206"/>
      <c r="N1650" s="206"/>
      <c r="O1650" s="206"/>
      <c r="P1650" s="206"/>
      <c r="Q1650" s="206"/>
      <c r="R1650" s="206"/>
      <c r="S1650" s="206"/>
      <c r="T1650" s="206"/>
      <c r="U1650" s="206"/>
      <c r="V1650" s="206"/>
      <c r="W1650" s="206"/>
      <c r="X1650" s="206"/>
      <c r="Y1650" s="206"/>
      <c r="Z1650" s="206"/>
    </row>
    <row r="1651" customFormat="false" ht="15" hidden="false" customHeight="false" outlineLevel="0" collapsed="false">
      <c r="A1651" s="202" t="s">
        <v>1043</v>
      </c>
      <c r="B1651" s="203" t="s">
        <v>2353</v>
      </c>
      <c r="C1651" s="202" t="s">
        <v>2354</v>
      </c>
      <c r="D1651" s="203" t="s">
        <v>7</v>
      </c>
      <c r="E1651" s="204" t="n">
        <v>2</v>
      </c>
      <c r="F1651" s="208" t="n">
        <v>2.8</v>
      </c>
      <c r="G1651" s="208" t="n">
        <v>5.6</v>
      </c>
      <c r="H1651" s="206"/>
      <c r="I1651" s="206"/>
      <c r="J1651" s="206"/>
      <c r="K1651" s="206"/>
      <c r="L1651" s="206"/>
      <c r="M1651" s="206"/>
      <c r="N1651" s="206"/>
      <c r="O1651" s="206"/>
      <c r="P1651" s="206"/>
      <c r="Q1651" s="206"/>
      <c r="R1651" s="206"/>
      <c r="S1651" s="206"/>
      <c r="T1651" s="206"/>
      <c r="U1651" s="206"/>
      <c r="V1651" s="206"/>
      <c r="W1651" s="206"/>
      <c r="X1651" s="206"/>
      <c r="Y1651" s="206"/>
      <c r="Z1651" s="206"/>
    </row>
    <row r="1652" customFormat="false" ht="15" hidden="false" customHeight="false" outlineLevel="0" collapsed="false">
      <c r="A1652" s="202" t="s">
        <v>1043</v>
      </c>
      <c r="B1652" s="203" t="s">
        <v>2429</v>
      </c>
      <c r="C1652" s="202" t="s">
        <v>2430</v>
      </c>
      <c r="D1652" s="203" t="s">
        <v>7</v>
      </c>
      <c r="E1652" s="204" t="n">
        <v>1</v>
      </c>
      <c r="F1652" s="208" t="n">
        <v>26.88</v>
      </c>
      <c r="G1652" s="208" t="n">
        <v>26.88</v>
      </c>
      <c r="H1652" s="206"/>
      <c r="I1652" s="206"/>
      <c r="J1652" s="206"/>
      <c r="K1652" s="206"/>
      <c r="L1652" s="206"/>
      <c r="M1652" s="206"/>
      <c r="N1652" s="206"/>
      <c r="O1652" s="206"/>
      <c r="P1652" s="206"/>
      <c r="Q1652" s="206"/>
      <c r="R1652" s="206"/>
      <c r="S1652" s="206"/>
      <c r="T1652" s="206"/>
      <c r="U1652" s="206"/>
      <c r="V1652" s="206"/>
      <c r="W1652" s="206"/>
      <c r="X1652" s="206"/>
      <c r="Y1652" s="206"/>
      <c r="Z1652" s="206"/>
    </row>
    <row r="1653" customFormat="false" ht="15" hidden="false" customHeight="false" outlineLevel="0" collapsed="false">
      <c r="A1653" s="202" t="s">
        <v>1043</v>
      </c>
      <c r="B1653" s="203" t="s">
        <v>2319</v>
      </c>
      <c r="C1653" s="202" t="s">
        <v>2320</v>
      </c>
      <c r="D1653" s="203" t="s">
        <v>7</v>
      </c>
      <c r="E1653" s="204" t="n">
        <v>0.092</v>
      </c>
      <c r="F1653" s="208" t="n">
        <v>23.34</v>
      </c>
      <c r="G1653" s="208" t="n">
        <v>2.14</v>
      </c>
      <c r="H1653" s="206"/>
      <c r="I1653" s="206"/>
      <c r="J1653" s="206"/>
      <c r="K1653" s="206"/>
      <c r="L1653" s="206"/>
      <c r="M1653" s="206"/>
      <c r="N1653" s="206"/>
      <c r="O1653" s="206"/>
      <c r="P1653" s="206"/>
      <c r="Q1653" s="206"/>
      <c r="R1653" s="206"/>
      <c r="S1653" s="206"/>
      <c r="T1653" s="206"/>
      <c r="U1653" s="206"/>
      <c r="V1653" s="206"/>
      <c r="W1653" s="206"/>
      <c r="X1653" s="206"/>
      <c r="Y1653" s="206"/>
      <c r="Z1653" s="206"/>
    </row>
    <row r="1654" customFormat="false" ht="15" hidden="false" customHeight="false" outlineLevel="0" collapsed="false">
      <c r="A1654" s="193"/>
      <c r="B1654" s="194"/>
      <c r="C1654" s="193"/>
      <c r="D1654" s="193"/>
      <c r="E1654" s="195"/>
      <c r="F1654" s="193"/>
      <c r="G1654" s="193"/>
      <c r="H1654" s="206"/>
      <c r="I1654" s="206"/>
      <c r="J1654" s="206"/>
      <c r="K1654" s="206"/>
      <c r="L1654" s="206"/>
      <c r="M1654" s="206"/>
      <c r="N1654" s="206"/>
      <c r="O1654" s="206"/>
      <c r="P1654" s="206"/>
      <c r="Q1654" s="206"/>
      <c r="R1654" s="206"/>
      <c r="S1654" s="206"/>
      <c r="T1654" s="206"/>
      <c r="U1654" s="206"/>
      <c r="V1654" s="206"/>
      <c r="W1654" s="206"/>
      <c r="X1654" s="206"/>
      <c r="Y1654" s="206"/>
      <c r="Z1654" s="206"/>
    </row>
    <row r="1655" customFormat="false" ht="15" hidden="false" customHeight="false" outlineLevel="0" collapsed="false">
      <c r="A1655" s="183" t="s">
        <v>2431</v>
      </c>
      <c r="B1655" s="184" t="s">
        <v>1028</v>
      </c>
      <c r="C1655" s="183" t="s">
        <v>1029</v>
      </c>
      <c r="D1655" s="184" t="s">
        <v>1030</v>
      </c>
      <c r="E1655" s="185" t="s">
        <v>1031</v>
      </c>
      <c r="F1655" s="209" t="s">
        <v>1032</v>
      </c>
      <c r="G1655" s="209" t="s">
        <v>1033</v>
      </c>
      <c r="H1655" s="206"/>
      <c r="I1655" s="206"/>
      <c r="J1655" s="206"/>
      <c r="K1655" s="206"/>
      <c r="L1655" s="206"/>
      <c r="M1655" s="206"/>
      <c r="N1655" s="206"/>
      <c r="O1655" s="206"/>
      <c r="P1655" s="206"/>
      <c r="Q1655" s="206"/>
      <c r="R1655" s="206"/>
      <c r="S1655" s="206"/>
      <c r="T1655" s="206"/>
      <c r="U1655" s="206"/>
      <c r="V1655" s="206"/>
      <c r="W1655" s="206"/>
      <c r="X1655" s="206"/>
      <c r="Y1655" s="206"/>
      <c r="Z1655" s="206"/>
    </row>
    <row r="1656" customFormat="false" ht="15" hidden="false" customHeight="false" outlineLevel="0" collapsed="false">
      <c r="A1656" s="189" t="s">
        <v>1034</v>
      </c>
      <c r="B1656" s="190" t="s">
        <v>2432</v>
      </c>
      <c r="C1656" s="189" t="s">
        <v>569</v>
      </c>
      <c r="D1656" s="190" t="s">
        <v>7</v>
      </c>
      <c r="E1656" s="191" t="n">
        <v>1</v>
      </c>
      <c r="F1656" s="279" t="n">
        <v>66.42</v>
      </c>
      <c r="G1656" s="279" t="n">
        <v>66.42</v>
      </c>
      <c r="H1656" s="206"/>
      <c r="I1656" s="206"/>
      <c r="J1656" s="206"/>
      <c r="K1656" s="206"/>
      <c r="L1656" s="206"/>
      <c r="M1656" s="206"/>
      <c r="N1656" s="206"/>
      <c r="O1656" s="206"/>
      <c r="P1656" s="206"/>
      <c r="Q1656" s="206"/>
      <c r="R1656" s="206"/>
      <c r="S1656" s="206"/>
      <c r="T1656" s="206"/>
      <c r="U1656" s="206"/>
      <c r="V1656" s="206"/>
      <c r="W1656" s="206"/>
      <c r="X1656" s="206"/>
      <c r="Y1656" s="206"/>
      <c r="Z1656" s="206"/>
    </row>
    <row r="1657" customFormat="false" ht="15" hidden="false" customHeight="false" outlineLevel="0" collapsed="false">
      <c r="A1657" s="198" t="s">
        <v>1040</v>
      </c>
      <c r="B1657" s="199" t="s">
        <v>1917</v>
      </c>
      <c r="C1657" s="198" t="s">
        <v>1918</v>
      </c>
      <c r="D1657" s="199" t="s">
        <v>25</v>
      </c>
      <c r="E1657" s="200" t="n">
        <v>0.25</v>
      </c>
      <c r="F1657" s="280" t="n">
        <v>15.43</v>
      </c>
      <c r="G1657" s="280" t="n">
        <v>3.85</v>
      </c>
      <c r="H1657" s="206"/>
      <c r="I1657" s="206"/>
      <c r="J1657" s="206"/>
      <c r="K1657" s="206"/>
      <c r="L1657" s="206"/>
      <c r="M1657" s="206"/>
      <c r="N1657" s="206"/>
      <c r="O1657" s="206"/>
      <c r="P1657" s="206"/>
      <c r="Q1657" s="206"/>
      <c r="R1657" s="206"/>
      <c r="S1657" s="206"/>
      <c r="T1657" s="206"/>
      <c r="U1657" s="206"/>
      <c r="V1657" s="206"/>
      <c r="W1657" s="206"/>
      <c r="X1657" s="206"/>
      <c r="Y1657" s="206"/>
      <c r="Z1657" s="206"/>
    </row>
    <row r="1658" customFormat="false" ht="15" hidden="false" customHeight="false" outlineLevel="0" collapsed="false">
      <c r="A1658" s="198" t="s">
        <v>1040</v>
      </c>
      <c r="B1658" s="199" t="s">
        <v>1812</v>
      </c>
      <c r="C1658" s="198" t="s">
        <v>1813</v>
      </c>
      <c r="D1658" s="199" t="s">
        <v>25</v>
      </c>
      <c r="E1658" s="200" t="n">
        <v>0.25</v>
      </c>
      <c r="F1658" s="280" t="n">
        <v>20</v>
      </c>
      <c r="G1658" s="280" t="n">
        <v>5</v>
      </c>
      <c r="H1658" s="206"/>
      <c r="I1658" s="206"/>
      <c r="J1658" s="206"/>
      <c r="K1658" s="206"/>
      <c r="L1658" s="206"/>
      <c r="M1658" s="206"/>
      <c r="N1658" s="206"/>
      <c r="O1658" s="206"/>
      <c r="P1658" s="206"/>
      <c r="Q1658" s="206"/>
      <c r="R1658" s="206"/>
      <c r="S1658" s="206"/>
      <c r="T1658" s="206"/>
      <c r="U1658" s="206"/>
      <c r="V1658" s="206"/>
      <c r="W1658" s="206"/>
      <c r="X1658" s="206"/>
      <c r="Y1658" s="206"/>
      <c r="Z1658" s="206"/>
    </row>
    <row r="1659" customFormat="false" ht="15" hidden="false" customHeight="false" outlineLevel="0" collapsed="false">
      <c r="A1659" s="202" t="s">
        <v>1043</v>
      </c>
      <c r="B1659" s="203" t="s">
        <v>2353</v>
      </c>
      <c r="C1659" s="202" t="s">
        <v>2354</v>
      </c>
      <c r="D1659" s="203" t="s">
        <v>7</v>
      </c>
      <c r="E1659" s="204" t="n">
        <v>1</v>
      </c>
      <c r="F1659" s="208" t="n">
        <v>2.8</v>
      </c>
      <c r="G1659" s="208" t="n">
        <v>2.8</v>
      </c>
      <c r="H1659" s="206"/>
      <c r="I1659" s="206"/>
      <c r="J1659" s="206"/>
      <c r="K1659" s="206"/>
      <c r="L1659" s="206"/>
      <c r="M1659" s="206"/>
      <c r="N1659" s="206"/>
      <c r="O1659" s="206"/>
      <c r="P1659" s="206"/>
      <c r="Q1659" s="206"/>
      <c r="R1659" s="206"/>
      <c r="S1659" s="206"/>
      <c r="T1659" s="206"/>
      <c r="U1659" s="206"/>
      <c r="V1659" s="206"/>
      <c r="W1659" s="206"/>
      <c r="X1659" s="206"/>
      <c r="Y1659" s="206"/>
      <c r="Z1659" s="206"/>
    </row>
    <row r="1660" customFormat="false" ht="15" hidden="false" customHeight="false" outlineLevel="0" collapsed="false">
      <c r="A1660" s="202" t="s">
        <v>1043</v>
      </c>
      <c r="B1660" s="203" t="s">
        <v>2315</v>
      </c>
      <c r="C1660" s="202" t="s">
        <v>2316</v>
      </c>
      <c r="D1660" s="203" t="s">
        <v>7</v>
      </c>
      <c r="E1660" s="204" t="n">
        <v>1</v>
      </c>
      <c r="F1660" s="208" t="n">
        <v>2.32</v>
      </c>
      <c r="G1660" s="208" t="n">
        <v>2.32</v>
      </c>
      <c r="H1660" s="206"/>
      <c r="I1660" s="206"/>
      <c r="J1660" s="206"/>
      <c r="K1660" s="206"/>
      <c r="L1660" s="206"/>
      <c r="M1660" s="206"/>
      <c r="N1660" s="206"/>
      <c r="O1660" s="206"/>
      <c r="P1660" s="206"/>
      <c r="Q1660" s="206"/>
      <c r="R1660" s="206"/>
      <c r="S1660" s="206"/>
      <c r="T1660" s="206"/>
      <c r="U1660" s="206"/>
      <c r="V1660" s="206"/>
      <c r="W1660" s="206"/>
      <c r="X1660" s="206"/>
      <c r="Y1660" s="206"/>
      <c r="Z1660" s="206"/>
    </row>
    <row r="1661" customFormat="false" ht="15" hidden="false" customHeight="false" outlineLevel="0" collapsed="false">
      <c r="A1661" s="202" t="s">
        <v>1043</v>
      </c>
      <c r="B1661" s="203" t="s">
        <v>2433</v>
      </c>
      <c r="C1661" s="202" t="s">
        <v>2434</v>
      </c>
      <c r="D1661" s="203" t="s">
        <v>7</v>
      </c>
      <c r="E1661" s="204" t="n">
        <v>1</v>
      </c>
      <c r="F1661" s="208" t="n">
        <v>29.11</v>
      </c>
      <c r="G1661" s="208" t="n">
        <v>29.11</v>
      </c>
      <c r="H1661" s="206"/>
      <c r="I1661" s="206"/>
      <c r="J1661" s="206"/>
      <c r="K1661" s="206"/>
      <c r="L1661" s="206"/>
      <c r="M1661" s="206"/>
      <c r="N1661" s="206"/>
      <c r="O1661" s="206"/>
      <c r="P1661" s="206"/>
      <c r="Q1661" s="206"/>
      <c r="R1661" s="206"/>
      <c r="S1661" s="206"/>
      <c r="T1661" s="206"/>
      <c r="U1661" s="206"/>
      <c r="V1661" s="206"/>
      <c r="W1661" s="206"/>
      <c r="X1661" s="206"/>
      <c r="Y1661" s="206"/>
      <c r="Z1661" s="206"/>
    </row>
    <row r="1662" customFormat="false" ht="15" hidden="false" customHeight="false" outlineLevel="0" collapsed="false">
      <c r="A1662" s="202" t="s">
        <v>1043</v>
      </c>
      <c r="B1662" s="203" t="s">
        <v>2319</v>
      </c>
      <c r="C1662" s="202" t="s">
        <v>2320</v>
      </c>
      <c r="D1662" s="203" t="s">
        <v>7</v>
      </c>
      <c r="E1662" s="204" t="n">
        <v>1</v>
      </c>
      <c r="F1662" s="208" t="n">
        <v>23.34</v>
      </c>
      <c r="G1662" s="208" t="n">
        <v>23.34</v>
      </c>
      <c r="H1662" s="206"/>
      <c r="I1662" s="206"/>
      <c r="J1662" s="206"/>
      <c r="K1662" s="206"/>
      <c r="L1662" s="206"/>
      <c r="M1662" s="206"/>
      <c r="N1662" s="206"/>
      <c r="O1662" s="206"/>
      <c r="P1662" s="206"/>
      <c r="Q1662" s="206"/>
      <c r="R1662" s="206"/>
      <c r="S1662" s="206"/>
      <c r="T1662" s="206"/>
      <c r="U1662" s="206"/>
      <c r="V1662" s="206"/>
      <c r="W1662" s="206"/>
      <c r="X1662" s="206"/>
      <c r="Y1662" s="206"/>
      <c r="Z1662" s="206"/>
    </row>
    <row r="1663" customFormat="false" ht="15" hidden="false" customHeight="false" outlineLevel="0" collapsed="false">
      <c r="A1663" s="193"/>
      <c r="B1663" s="194"/>
      <c r="C1663" s="193"/>
      <c r="D1663" s="193"/>
      <c r="E1663" s="195"/>
      <c r="F1663" s="193"/>
      <c r="G1663" s="193"/>
      <c r="H1663" s="206"/>
      <c r="I1663" s="206"/>
      <c r="J1663" s="206"/>
      <c r="K1663" s="206"/>
      <c r="L1663" s="206"/>
      <c r="M1663" s="206"/>
      <c r="N1663" s="206"/>
      <c r="O1663" s="206"/>
      <c r="P1663" s="206"/>
      <c r="Q1663" s="206"/>
      <c r="R1663" s="206"/>
      <c r="S1663" s="206"/>
      <c r="T1663" s="206"/>
      <c r="U1663" s="206"/>
      <c r="V1663" s="206"/>
      <c r="W1663" s="206"/>
      <c r="X1663" s="206"/>
      <c r="Y1663" s="206"/>
      <c r="Z1663" s="206"/>
    </row>
    <row r="1664" customFormat="false" ht="15" hidden="false" customHeight="false" outlineLevel="0" collapsed="false">
      <c r="A1664" s="183" t="s">
        <v>2435</v>
      </c>
      <c r="B1664" s="184" t="s">
        <v>1028</v>
      </c>
      <c r="C1664" s="183" t="s">
        <v>1029</v>
      </c>
      <c r="D1664" s="184" t="s">
        <v>1030</v>
      </c>
      <c r="E1664" s="185" t="s">
        <v>1031</v>
      </c>
      <c r="F1664" s="209" t="s">
        <v>1032</v>
      </c>
      <c r="G1664" s="209" t="s">
        <v>1033</v>
      </c>
      <c r="H1664" s="206"/>
      <c r="I1664" s="206"/>
      <c r="J1664" s="206"/>
      <c r="K1664" s="206"/>
      <c r="L1664" s="206"/>
      <c r="M1664" s="206"/>
      <c r="N1664" s="206"/>
      <c r="O1664" s="206"/>
      <c r="P1664" s="206"/>
      <c r="Q1664" s="206"/>
      <c r="R1664" s="206"/>
      <c r="S1664" s="206"/>
      <c r="T1664" s="206"/>
      <c r="U1664" s="206"/>
      <c r="V1664" s="206"/>
      <c r="W1664" s="206"/>
      <c r="X1664" s="206"/>
      <c r="Y1664" s="206"/>
      <c r="Z1664" s="206"/>
    </row>
    <row r="1665" customFormat="false" ht="15" hidden="false" customHeight="false" outlineLevel="0" collapsed="false">
      <c r="A1665" s="189" t="s">
        <v>1034</v>
      </c>
      <c r="B1665" s="190" t="s">
        <v>2436</v>
      </c>
      <c r="C1665" s="189" t="s">
        <v>572</v>
      </c>
      <c r="D1665" s="190" t="s">
        <v>7</v>
      </c>
      <c r="E1665" s="191" t="n">
        <v>1</v>
      </c>
      <c r="F1665" s="279" t="n">
        <v>34.83</v>
      </c>
      <c r="G1665" s="279" t="n">
        <v>34.83</v>
      </c>
      <c r="H1665" s="206"/>
      <c r="I1665" s="206"/>
      <c r="J1665" s="206"/>
      <c r="K1665" s="206"/>
      <c r="L1665" s="206"/>
      <c r="M1665" s="206"/>
      <c r="N1665" s="206"/>
      <c r="O1665" s="206"/>
      <c r="P1665" s="206"/>
      <c r="Q1665" s="206"/>
      <c r="R1665" s="206"/>
      <c r="S1665" s="206"/>
      <c r="T1665" s="206"/>
      <c r="U1665" s="206"/>
      <c r="V1665" s="206"/>
      <c r="W1665" s="206"/>
      <c r="X1665" s="206"/>
      <c r="Y1665" s="206"/>
      <c r="Z1665" s="206"/>
    </row>
    <row r="1666" customFormat="false" ht="15" hidden="false" customHeight="false" outlineLevel="0" collapsed="false">
      <c r="A1666" s="198" t="s">
        <v>1040</v>
      </c>
      <c r="B1666" s="199" t="s">
        <v>1917</v>
      </c>
      <c r="C1666" s="198" t="s">
        <v>1918</v>
      </c>
      <c r="D1666" s="199" t="s">
        <v>25</v>
      </c>
      <c r="E1666" s="200" t="n">
        <v>0.25</v>
      </c>
      <c r="F1666" s="280" t="n">
        <v>15.43</v>
      </c>
      <c r="G1666" s="280" t="n">
        <v>3.85</v>
      </c>
      <c r="H1666" s="206"/>
      <c r="I1666" s="206"/>
      <c r="J1666" s="206"/>
      <c r="K1666" s="206"/>
      <c r="L1666" s="206"/>
      <c r="M1666" s="206"/>
      <c r="N1666" s="206"/>
      <c r="O1666" s="206"/>
      <c r="P1666" s="206"/>
      <c r="Q1666" s="206"/>
      <c r="R1666" s="206"/>
      <c r="S1666" s="206"/>
      <c r="T1666" s="206"/>
      <c r="U1666" s="206"/>
      <c r="V1666" s="206"/>
      <c r="W1666" s="206"/>
      <c r="X1666" s="206"/>
      <c r="Y1666" s="206"/>
      <c r="Z1666" s="206"/>
    </row>
    <row r="1667" customFormat="false" ht="15" hidden="false" customHeight="false" outlineLevel="0" collapsed="false">
      <c r="A1667" s="198" t="s">
        <v>1040</v>
      </c>
      <c r="B1667" s="199" t="s">
        <v>1812</v>
      </c>
      <c r="C1667" s="198" t="s">
        <v>1813</v>
      </c>
      <c r="D1667" s="199" t="s">
        <v>25</v>
      </c>
      <c r="E1667" s="200" t="n">
        <v>0.25</v>
      </c>
      <c r="F1667" s="280" t="n">
        <v>20</v>
      </c>
      <c r="G1667" s="280" t="n">
        <v>5</v>
      </c>
      <c r="H1667" s="206"/>
      <c r="I1667" s="206"/>
      <c r="J1667" s="206"/>
      <c r="K1667" s="206"/>
      <c r="L1667" s="206"/>
      <c r="M1667" s="206"/>
      <c r="N1667" s="206"/>
      <c r="O1667" s="206"/>
      <c r="P1667" s="206"/>
      <c r="Q1667" s="206"/>
      <c r="R1667" s="206"/>
      <c r="S1667" s="206"/>
      <c r="T1667" s="206"/>
      <c r="U1667" s="206"/>
      <c r="V1667" s="206"/>
      <c r="W1667" s="206"/>
      <c r="X1667" s="206"/>
      <c r="Y1667" s="206"/>
      <c r="Z1667" s="206"/>
    </row>
    <row r="1668" customFormat="false" ht="15" hidden="false" customHeight="false" outlineLevel="0" collapsed="false">
      <c r="A1668" s="202" t="s">
        <v>1043</v>
      </c>
      <c r="B1668" s="203" t="s">
        <v>2353</v>
      </c>
      <c r="C1668" s="202" t="s">
        <v>2354</v>
      </c>
      <c r="D1668" s="203" t="s">
        <v>7</v>
      </c>
      <c r="E1668" s="204" t="n">
        <v>1</v>
      </c>
      <c r="F1668" s="208" t="n">
        <v>2.8</v>
      </c>
      <c r="G1668" s="208" t="n">
        <v>2.8</v>
      </c>
      <c r="H1668" s="206"/>
      <c r="I1668" s="206"/>
      <c r="J1668" s="206"/>
      <c r="K1668" s="206"/>
      <c r="L1668" s="206"/>
      <c r="M1668" s="206"/>
      <c r="N1668" s="206"/>
      <c r="O1668" s="206"/>
      <c r="P1668" s="206"/>
      <c r="Q1668" s="206"/>
      <c r="R1668" s="206"/>
      <c r="S1668" s="206"/>
      <c r="T1668" s="206"/>
      <c r="U1668" s="206"/>
      <c r="V1668" s="206"/>
      <c r="W1668" s="206"/>
      <c r="X1668" s="206"/>
      <c r="Y1668" s="206"/>
      <c r="Z1668" s="206"/>
    </row>
    <row r="1669" customFormat="false" ht="15" hidden="false" customHeight="false" outlineLevel="0" collapsed="false">
      <c r="A1669" s="202" t="s">
        <v>1043</v>
      </c>
      <c r="B1669" s="203" t="s">
        <v>2341</v>
      </c>
      <c r="C1669" s="202" t="s">
        <v>2342</v>
      </c>
      <c r="D1669" s="203" t="s">
        <v>7</v>
      </c>
      <c r="E1669" s="204" t="n">
        <v>1</v>
      </c>
      <c r="F1669" s="208" t="n">
        <v>1.58</v>
      </c>
      <c r="G1669" s="208" t="n">
        <v>1.58</v>
      </c>
      <c r="H1669" s="206"/>
      <c r="I1669" s="206"/>
      <c r="J1669" s="206"/>
      <c r="K1669" s="206"/>
      <c r="L1669" s="206"/>
      <c r="M1669" s="206"/>
      <c r="N1669" s="206"/>
      <c r="O1669" s="206"/>
      <c r="P1669" s="206"/>
      <c r="Q1669" s="206"/>
      <c r="R1669" s="206"/>
      <c r="S1669" s="206"/>
      <c r="T1669" s="206"/>
      <c r="U1669" s="206"/>
      <c r="V1669" s="206"/>
      <c r="W1669" s="206"/>
      <c r="X1669" s="206"/>
      <c r="Y1669" s="206"/>
      <c r="Z1669" s="206"/>
    </row>
    <row r="1670" customFormat="false" ht="15" hidden="false" customHeight="false" outlineLevel="0" collapsed="false">
      <c r="A1670" s="202" t="s">
        <v>1043</v>
      </c>
      <c r="B1670" s="203" t="s">
        <v>2437</v>
      </c>
      <c r="C1670" s="202" t="s">
        <v>2438</v>
      </c>
      <c r="D1670" s="203" t="s">
        <v>7</v>
      </c>
      <c r="E1670" s="204" t="n">
        <v>1</v>
      </c>
      <c r="F1670" s="208" t="n">
        <v>20.2</v>
      </c>
      <c r="G1670" s="208" t="n">
        <v>20.2</v>
      </c>
      <c r="H1670" s="206"/>
      <c r="I1670" s="206"/>
      <c r="J1670" s="206"/>
      <c r="K1670" s="206"/>
      <c r="L1670" s="206"/>
      <c r="M1670" s="206"/>
      <c r="N1670" s="206"/>
      <c r="O1670" s="206"/>
      <c r="P1670" s="206"/>
      <c r="Q1670" s="206"/>
      <c r="R1670" s="206"/>
      <c r="S1670" s="206"/>
      <c r="T1670" s="206"/>
      <c r="U1670" s="206"/>
      <c r="V1670" s="206"/>
      <c r="W1670" s="206"/>
      <c r="X1670" s="206"/>
      <c r="Y1670" s="206"/>
      <c r="Z1670" s="206"/>
    </row>
    <row r="1671" customFormat="false" ht="15" hidden="false" customHeight="false" outlineLevel="0" collapsed="false">
      <c r="A1671" s="202" t="s">
        <v>1043</v>
      </c>
      <c r="B1671" s="203" t="s">
        <v>2319</v>
      </c>
      <c r="C1671" s="202" t="s">
        <v>2320</v>
      </c>
      <c r="D1671" s="203" t="s">
        <v>7</v>
      </c>
      <c r="E1671" s="204" t="n">
        <v>0.06</v>
      </c>
      <c r="F1671" s="208" t="n">
        <v>23.34</v>
      </c>
      <c r="G1671" s="208" t="n">
        <v>1.4</v>
      </c>
      <c r="H1671" s="206"/>
      <c r="I1671" s="206"/>
      <c r="J1671" s="206"/>
      <c r="K1671" s="206"/>
      <c r="L1671" s="206"/>
      <c r="M1671" s="206"/>
      <c r="N1671" s="206"/>
      <c r="O1671" s="206"/>
      <c r="P1671" s="206"/>
      <c r="Q1671" s="206"/>
      <c r="R1671" s="206"/>
      <c r="S1671" s="206"/>
      <c r="T1671" s="206"/>
      <c r="U1671" s="206"/>
      <c r="V1671" s="206"/>
      <c r="W1671" s="206"/>
      <c r="X1671" s="206"/>
      <c r="Y1671" s="206"/>
      <c r="Z1671" s="206"/>
    </row>
    <row r="1672" customFormat="false" ht="15" hidden="false" customHeight="false" outlineLevel="0" collapsed="false">
      <c r="A1672" s="193"/>
      <c r="B1672" s="194"/>
      <c r="C1672" s="193"/>
      <c r="D1672" s="193"/>
      <c r="E1672" s="195"/>
      <c r="F1672" s="193"/>
      <c r="G1672" s="193"/>
      <c r="H1672" s="206"/>
      <c r="I1672" s="206"/>
      <c r="J1672" s="206"/>
      <c r="K1672" s="206"/>
      <c r="L1672" s="206"/>
      <c r="M1672" s="206"/>
      <c r="N1672" s="206"/>
      <c r="O1672" s="206"/>
      <c r="P1672" s="206"/>
      <c r="Q1672" s="206"/>
      <c r="R1672" s="206"/>
      <c r="S1672" s="206"/>
      <c r="T1672" s="206"/>
      <c r="U1672" s="206"/>
      <c r="V1672" s="206"/>
      <c r="W1672" s="206"/>
      <c r="X1672" s="206"/>
      <c r="Y1672" s="206"/>
      <c r="Z1672" s="206"/>
    </row>
    <row r="1673" customFormat="false" ht="15" hidden="false" customHeight="false" outlineLevel="0" collapsed="false">
      <c r="A1673" s="183" t="s">
        <v>2439</v>
      </c>
      <c r="B1673" s="184" t="s">
        <v>1028</v>
      </c>
      <c r="C1673" s="183" t="s">
        <v>1029</v>
      </c>
      <c r="D1673" s="184" t="s">
        <v>1030</v>
      </c>
      <c r="E1673" s="185" t="s">
        <v>1031</v>
      </c>
      <c r="F1673" s="209" t="s">
        <v>1032</v>
      </c>
      <c r="G1673" s="209" t="s">
        <v>1033</v>
      </c>
      <c r="H1673" s="206"/>
      <c r="I1673" s="206"/>
      <c r="J1673" s="206"/>
      <c r="K1673" s="206"/>
      <c r="L1673" s="206"/>
      <c r="M1673" s="206"/>
      <c r="N1673" s="206"/>
      <c r="O1673" s="206"/>
      <c r="P1673" s="206"/>
      <c r="Q1673" s="206"/>
      <c r="R1673" s="206"/>
      <c r="S1673" s="206"/>
      <c r="T1673" s="206"/>
      <c r="U1673" s="206"/>
      <c r="V1673" s="206"/>
      <c r="W1673" s="206"/>
      <c r="X1673" s="206"/>
      <c r="Y1673" s="206"/>
      <c r="Z1673" s="206"/>
    </row>
    <row r="1674" customFormat="false" ht="15" hidden="false" customHeight="false" outlineLevel="0" collapsed="false">
      <c r="A1674" s="189" t="s">
        <v>1034</v>
      </c>
      <c r="B1674" s="190" t="s">
        <v>2440</v>
      </c>
      <c r="C1674" s="189" t="s">
        <v>575</v>
      </c>
      <c r="D1674" s="190" t="s">
        <v>7</v>
      </c>
      <c r="E1674" s="191" t="n">
        <v>1</v>
      </c>
      <c r="F1674" s="279" t="n">
        <v>30.33</v>
      </c>
      <c r="G1674" s="279" t="n">
        <v>30.33</v>
      </c>
      <c r="H1674" s="206"/>
      <c r="I1674" s="206"/>
      <c r="J1674" s="206"/>
      <c r="K1674" s="206"/>
      <c r="L1674" s="206"/>
      <c r="M1674" s="206"/>
      <c r="N1674" s="206"/>
      <c r="O1674" s="206"/>
      <c r="P1674" s="206"/>
      <c r="Q1674" s="206"/>
      <c r="R1674" s="206"/>
      <c r="S1674" s="206"/>
      <c r="T1674" s="206"/>
      <c r="U1674" s="206"/>
      <c r="V1674" s="206"/>
      <c r="W1674" s="206"/>
      <c r="X1674" s="206"/>
      <c r="Y1674" s="206"/>
      <c r="Z1674" s="206"/>
    </row>
    <row r="1675" customFormat="false" ht="15" hidden="false" customHeight="false" outlineLevel="0" collapsed="false">
      <c r="A1675" s="198" t="s">
        <v>1040</v>
      </c>
      <c r="B1675" s="199" t="s">
        <v>1917</v>
      </c>
      <c r="C1675" s="198" t="s">
        <v>1918</v>
      </c>
      <c r="D1675" s="199" t="s">
        <v>25</v>
      </c>
      <c r="E1675" s="200" t="n">
        <v>0.25</v>
      </c>
      <c r="F1675" s="280" t="n">
        <v>15.43</v>
      </c>
      <c r="G1675" s="280" t="n">
        <v>3.85</v>
      </c>
      <c r="H1675" s="206"/>
      <c r="I1675" s="206"/>
      <c r="J1675" s="206"/>
      <c r="K1675" s="206"/>
      <c r="L1675" s="206"/>
      <c r="M1675" s="206"/>
      <c r="N1675" s="206"/>
      <c r="O1675" s="206"/>
      <c r="P1675" s="206"/>
      <c r="Q1675" s="206"/>
      <c r="R1675" s="206"/>
      <c r="S1675" s="206"/>
      <c r="T1675" s="206"/>
      <c r="U1675" s="206"/>
      <c r="V1675" s="206"/>
      <c r="W1675" s="206"/>
      <c r="X1675" s="206"/>
      <c r="Y1675" s="206"/>
      <c r="Z1675" s="206"/>
    </row>
    <row r="1676" customFormat="false" ht="15" hidden="false" customHeight="false" outlineLevel="0" collapsed="false">
      <c r="A1676" s="198" t="s">
        <v>1040</v>
      </c>
      <c r="B1676" s="199" t="s">
        <v>1812</v>
      </c>
      <c r="C1676" s="198" t="s">
        <v>1813</v>
      </c>
      <c r="D1676" s="199" t="s">
        <v>25</v>
      </c>
      <c r="E1676" s="200" t="n">
        <v>0.25</v>
      </c>
      <c r="F1676" s="280" t="n">
        <v>20</v>
      </c>
      <c r="G1676" s="280" t="n">
        <v>5</v>
      </c>
      <c r="H1676" s="206"/>
      <c r="I1676" s="206"/>
      <c r="J1676" s="206"/>
      <c r="K1676" s="206"/>
      <c r="L1676" s="206"/>
      <c r="M1676" s="206"/>
      <c r="N1676" s="206"/>
      <c r="O1676" s="206"/>
      <c r="P1676" s="206"/>
      <c r="Q1676" s="206"/>
      <c r="R1676" s="206"/>
      <c r="S1676" s="206"/>
      <c r="T1676" s="206"/>
      <c r="U1676" s="206"/>
      <c r="V1676" s="206"/>
      <c r="W1676" s="206"/>
      <c r="X1676" s="206"/>
      <c r="Y1676" s="206"/>
      <c r="Z1676" s="206"/>
    </row>
    <row r="1677" customFormat="false" ht="15" hidden="false" customHeight="false" outlineLevel="0" collapsed="false">
      <c r="A1677" s="202" t="s">
        <v>1043</v>
      </c>
      <c r="B1677" s="203" t="s">
        <v>2315</v>
      </c>
      <c r="C1677" s="202" t="s">
        <v>2316</v>
      </c>
      <c r="D1677" s="203" t="s">
        <v>7</v>
      </c>
      <c r="E1677" s="204" t="n">
        <v>1</v>
      </c>
      <c r="F1677" s="208" t="n">
        <v>2.32</v>
      </c>
      <c r="G1677" s="208" t="n">
        <v>2.32</v>
      </c>
      <c r="H1677" s="206"/>
      <c r="I1677" s="206"/>
      <c r="J1677" s="206"/>
      <c r="K1677" s="206"/>
      <c r="L1677" s="206"/>
      <c r="M1677" s="206"/>
      <c r="N1677" s="206"/>
      <c r="O1677" s="206"/>
      <c r="P1677" s="206"/>
      <c r="Q1677" s="206"/>
      <c r="R1677" s="206"/>
      <c r="S1677" s="206"/>
      <c r="T1677" s="206"/>
      <c r="U1677" s="206"/>
      <c r="V1677" s="206"/>
      <c r="W1677" s="206"/>
      <c r="X1677" s="206"/>
      <c r="Y1677" s="206"/>
      <c r="Z1677" s="206"/>
    </row>
    <row r="1678" customFormat="false" ht="15" hidden="false" customHeight="false" outlineLevel="0" collapsed="false">
      <c r="A1678" s="202" t="s">
        <v>1043</v>
      </c>
      <c r="B1678" s="203" t="s">
        <v>2341</v>
      </c>
      <c r="C1678" s="202" t="s">
        <v>2342</v>
      </c>
      <c r="D1678" s="203" t="s">
        <v>7</v>
      </c>
      <c r="E1678" s="204" t="n">
        <v>1</v>
      </c>
      <c r="F1678" s="208" t="n">
        <v>1.58</v>
      </c>
      <c r="G1678" s="208" t="n">
        <v>1.58</v>
      </c>
      <c r="H1678" s="206"/>
      <c r="I1678" s="206"/>
      <c r="J1678" s="206"/>
      <c r="K1678" s="206"/>
      <c r="L1678" s="206"/>
      <c r="M1678" s="206"/>
      <c r="N1678" s="206"/>
      <c r="O1678" s="206"/>
      <c r="P1678" s="206"/>
      <c r="Q1678" s="206"/>
      <c r="R1678" s="206"/>
      <c r="S1678" s="206"/>
      <c r="T1678" s="206"/>
      <c r="U1678" s="206"/>
      <c r="V1678" s="206"/>
      <c r="W1678" s="206"/>
      <c r="X1678" s="206"/>
      <c r="Y1678" s="206"/>
      <c r="Z1678" s="206"/>
    </row>
    <row r="1679" customFormat="false" ht="15" hidden="false" customHeight="false" outlineLevel="0" collapsed="false">
      <c r="A1679" s="202" t="s">
        <v>1043</v>
      </c>
      <c r="B1679" s="203" t="s">
        <v>2441</v>
      </c>
      <c r="C1679" s="202" t="s">
        <v>2442</v>
      </c>
      <c r="D1679" s="203" t="s">
        <v>7</v>
      </c>
      <c r="E1679" s="204" t="n">
        <v>1</v>
      </c>
      <c r="F1679" s="208" t="n">
        <v>16.18</v>
      </c>
      <c r="G1679" s="208" t="n">
        <v>16.18</v>
      </c>
      <c r="H1679" s="206"/>
      <c r="I1679" s="206"/>
      <c r="J1679" s="206"/>
      <c r="K1679" s="206"/>
      <c r="L1679" s="206"/>
      <c r="M1679" s="206"/>
      <c r="N1679" s="206"/>
      <c r="O1679" s="206"/>
      <c r="P1679" s="206"/>
      <c r="Q1679" s="206"/>
      <c r="R1679" s="206"/>
      <c r="S1679" s="206"/>
      <c r="T1679" s="206"/>
      <c r="U1679" s="206"/>
      <c r="V1679" s="206"/>
      <c r="W1679" s="206"/>
      <c r="X1679" s="206"/>
      <c r="Y1679" s="206"/>
      <c r="Z1679" s="206"/>
    </row>
    <row r="1680" customFormat="false" ht="15" hidden="false" customHeight="false" outlineLevel="0" collapsed="false">
      <c r="A1680" s="202" t="s">
        <v>1043</v>
      </c>
      <c r="B1680" s="203" t="s">
        <v>2319</v>
      </c>
      <c r="C1680" s="202" t="s">
        <v>2320</v>
      </c>
      <c r="D1680" s="203" t="s">
        <v>7</v>
      </c>
      <c r="E1680" s="204" t="n">
        <v>0.06</v>
      </c>
      <c r="F1680" s="208" t="n">
        <v>23.34</v>
      </c>
      <c r="G1680" s="208" t="n">
        <v>1.4</v>
      </c>
      <c r="H1680" s="206"/>
      <c r="I1680" s="206"/>
      <c r="J1680" s="206"/>
      <c r="K1680" s="206"/>
      <c r="L1680" s="206"/>
      <c r="M1680" s="206"/>
      <c r="N1680" s="206"/>
      <c r="O1680" s="206"/>
      <c r="P1680" s="206"/>
      <c r="Q1680" s="206"/>
      <c r="R1680" s="206"/>
      <c r="S1680" s="206"/>
      <c r="T1680" s="206"/>
      <c r="U1680" s="206"/>
      <c r="V1680" s="206"/>
      <c r="W1680" s="206"/>
      <c r="X1680" s="206"/>
      <c r="Y1680" s="206"/>
      <c r="Z1680" s="206"/>
    </row>
    <row r="1681" customFormat="false" ht="15" hidden="false" customHeight="false" outlineLevel="0" collapsed="false">
      <c r="A1681" s="193"/>
      <c r="B1681" s="194"/>
      <c r="C1681" s="193"/>
      <c r="D1681" s="193"/>
      <c r="E1681" s="195"/>
      <c r="F1681" s="193"/>
      <c r="G1681" s="193"/>
      <c r="H1681" s="206"/>
      <c r="I1681" s="206"/>
      <c r="J1681" s="206"/>
      <c r="K1681" s="206"/>
      <c r="L1681" s="206"/>
      <c r="M1681" s="206"/>
      <c r="N1681" s="206"/>
      <c r="O1681" s="206"/>
      <c r="P1681" s="206"/>
      <c r="Q1681" s="206"/>
      <c r="R1681" s="206"/>
      <c r="S1681" s="206"/>
      <c r="T1681" s="206"/>
      <c r="U1681" s="206"/>
      <c r="V1681" s="206"/>
      <c r="W1681" s="206"/>
      <c r="X1681" s="206"/>
      <c r="Y1681" s="206"/>
      <c r="Z1681" s="206"/>
    </row>
    <row r="1682" customFormat="false" ht="15" hidden="false" customHeight="false" outlineLevel="0" collapsed="false">
      <c r="A1682" s="183" t="s">
        <v>2443</v>
      </c>
      <c r="B1682" s="184" t="s">
        <v>1028</v>
      </c>
      <c r="C1682" s="183" t="s">
        <v>1029</v>
      </c>
      <c r="D1682" s="184" t="s">
        <v>1030</v>
      </c>
      <c r="E1682" s="185" t="s">
        <v>1031</v>
      </c>
      <c r="F1682" s="209" t="s">
        <v>1032</v>
      </c>
      <c r="G1682" s="209" t="s">
        <v>1033</v>
      </c>
      <c r="H1682" s="206"/>
      <c r="I1682" s="206"/>
      <c r="J1682" s="206"/>
      <c r="K1682" s="206"/>
      <c r="L1682" s="206"/>
      <c r="M1682" s="206"/>
      <c r="N1682" s="206"/>
      <c r="O1682" s="206"/>
      <c r="P1682" s="206"/>
      <c r="Q1682" s="206"/>
      <c r="R1682" s="206"/>
      <c r="S1682" s="206"/>
      <c r="T1682" s="206"/>
      <c r="U1682" s="206"/>
      <c r="V1682" s="206"/>
      <c r="W1682" s="206"/>
      <c r="X1682" s="206"/>
      <c r="Y1682" s="206"/>
      <c r="Z1682" s="206"/>
    </row>
    <row r="1683" customFormat="false" ht="15" hidden="false" customHeight="false" outlineLevel="0" collapsed="false">
      <c r="A1683" s="189" t="s">
        <v>1034</v>
      </c>
      <c r="B1683" s="190" t="s">
        <v>2444</v>
      </c>
      <c r="C1683" s="189" t="s">
        <v>578</v>
      </c>
      <c r="D1683" s="190" t="s">
        <v>7</v>
      </c>
      <c r="E1683" s="191" t="n">
        <v>1</v>
      </c>
      <c r="F1683" s="279" t="n">
        <v>18.99</v>
      </c>
      <c r="G1683" s="279" t="n">
        <v>18.99</v>
      </c>
      <c r="H1683" s="206"/>
      <c r="I1683" s="206"/>
      <c r="J1683" s="206"/>
      <c r="K1683" s="206"/>
      <c r="L1683" s="206"/>
      <c r="M1683" s="206"/>
      <c r="N1683" s="206"/>
      <c r="O1683" s="206"/>
      <c r="P1683" s="206"/>
      <c r="Q1683" s="206"/>
      <c r="R1683" s="206"/>
      <c r="S1683" s="206"/>
      <c r="T1683" s="206"/>
      <c r="U1683" s="206"/>
      <c r="V1683" s="206"/>
      <c r="W1683" s="206"/>
      <c r="X1683" s="206"/>
      <c r="Y1683" s="206"/>
      <c r="Z1683" s="206"/>
    </row>
    <row r="1684" customFormat="false" ht="15" hidden="false" customHeight="false" outlineLevel="0" collapsed="false">
      <c r="A1684" s="198" t="s">
        <v>1040</v>
      </c>
      <c r="B1684" s="199" t="s">
        <v>1917</v>
      </c>
      <c r="C1684" s="198" t="s">
        <v>1918</v>
      </c>
      <c r="D1684" s="199" t="s">
        <v>25</v>
      </c>
      <c r="E1684" s="200" t="n">
        <v>0.095</v>
      </c>
      <c r="F1684" s="280" t="n">
        <v>15.43</v>
      </c>
      <c r="G1684" s="280" t="n">
        <v>1.46</v>
      </c>
      <c r="H1684" s="206"/>
      <c r="I1684" s="206"/>
      <c r="J1684" s="206"/>
      <c r="K1684" s="206"/>
      <c r="L1684" s="206"/>
      <c r="M1684" s="206"/>
      <c r="N1684" s="206"/>
      <c r="O1684" s="206"/>
      <c r="P1684" s="206"/>
      <c r="Q1684" s="206"/>
      <c r="R1684" s="206"/>
      <c r="S1684" s="206"/>
      <c r="T1684" s="206"/>
      <c r="U1684" s="206"/>
      <c r="V1684" s="206"/>
      <c r="W1684" s="206"/>
      <c r="X1684" s="206"/>
      <c r="Y1684" s="206"/>
      <c r="Z1684" s="206"/>
    </row>
    <row r="1685" customFormat="false" ht="15" hidden="false" customHeight="false" outlineLevel="0" collapsed="false">
      <c r="A1685" s="198" t="s">
        <v>1040</v>
      </c>
      <c r="B1685" s="199" t="s">
        <v>1812</v>
      </c>
      <c r="C1685" s="198" t="s">
        <v>1813</v>
      </c>
      <c r="D1685" s="199" t="s">
        <v>25</v>
      </c>
      <c r="E1685" s="200" t="n">
        <v>0.095</v>
      </c>
      <c r="F1685" s="280" t="n">
        <v>20</v>
      </c>
      <c r="G1685" s="280" t="n">
        <v>1.9</v>
      </c>
      <c r="H1685" s="206"/>
      <c r="I1685" s="206"/>
      <c r="J1685" s="206"/>
      <c r="K1685" s="206"/>
      <c r="L1685" s="206"/>
      <c r="M1685" s="206"/>
      <c r="N1685" s="206"/>
      <c r="O1685" s="206"/>
      <c r="P1685" s="206"/>
      <c r="Q1685" s="206"/>
      <c r="R1685" s="206"/>
      <c r="S1685" s="206"/>
      <c r="T1685" s="206"/>
      <c r="U1685" s="206"/>
      <c r="V1685" s="206"/>
      <c r="W1685" s="206"/>
      <c r="X1685" s="206"/>
      <c r="Y1685" s="206"/>
      <c r="Z1685" s="206"/>
    </row>
    <row r="1686" customFormat="false" ht="15" hidden="false" customHeight="false" outlineLevel="0" collapsed="false">
      <c r="A1686" s="202" t="s">
        <v>1043</v>
      </c>
      <c r="B1686" s="203" t="s">
        <v>2445</v>
      </c>
      <c r="C1686" s="202" t="s">
        <v>2446</v>
      </c>
      <c r="D1686" s="203" t="s">
        <v>7</v>
      </c>
      <c r="E1686" s="204" t="n">
        <v>1</v>
      </c>
      <c r="F1686" s="208" t="n">
        <v>3.28</v>
      </c>
      <c r="G1686" s="208" t="n">
        <v>3.28</v>
      </c>
      <c r="H1686" s="206"/>
      <c r="I1686" s="206"/>
      <c r="J1686" s="206"/>
      <c r="K1686" s="206"/>
      <c r="L1686" s="206"/>
      <c r="M1686" s="206"/>
      <c r="N1686" s="206"/>
      <c r="O1686" s="206"/>
      <c r="P1686" s="206"/>
      <c r="Q1686" s="206"/>
      <c r="R1686" s="206"/>
      <c r="S1686" s="206"/>
      <c r="T1686" s="206"/>
      <c r="U1686" s="206"/>
      <c r="V1686" s="206"/>
      <c r="W1686" s="206"/>
      <c r="X1686" s="206"/>
      <c r="Y1686" s="206"/>
      <c r="Z1686" s="206"/>
    </row>
    <row r="1687" customFormat="false" ht="15" hidden="false" customHeight="false" outlineLevel="0" collapsed="false">
      <c r="A1687" s="202" t="s">
        <v>1043</v>
      </c>
      <c r="B1687" s="203" t="s">
        <v>2447</v>
      </c>
      <c r="C1687" s="202" t="s">
        <v>2448</v>
      </c>
      <c r="D1687" s="203" t="s">
        <v>7</v>
      </c>
      <c r="E1687" s="204" t="n">
        <v>1</v>
      </c>
      <c r="F1687" s="208" t="n">
        <v>2.07</v>
      </c>
      <c r="G1687" s="208" t="n">
        <v>2.07</v>
      </c>
      <c r="H1687" s="206"/>
      <c r="I1687" s="206"/>
      <c r="J1687" s="206"/>
      <c r="K1687" s="206"/>
      <c r="L1687" s="206"/>
      <c r="M1687" s="206"/>
      <c r="N1687" s="206"/>
      <c r="O1687" s="206"/>
      <c r="P1687" s="206"/>
      <c r="Q1687" s="206"/>
      <c r="R1687" s="206"/>
      <c r="S1687" s="206"/>
      <c r="T1687" s="206"/>
      <c r="U1687" s="206"/>
      <c r="V1687" s="206"/>
      <c r="W1687" s="206"/>
      <c r="X1687" s="206"/>
      <c r="Y1687" s="206"/>
      <c r="Z1687" s="206"/>
    </row>
    <row r="1688" customFormat="false" ht="15" hidden="false" customHeight="false" outlineLevel="0" collapsed="false">
      <c r="A1688" s="202" t="s">
        <v>1043</v>
      </c>
      <c r="B1688" s="203" t="s">
        <v>2449</v>
      </c>
      <c r="C1688" s="202" t="s">
        <v>2450</v>
      </c>
      <c r="D1688" s="203" t="s">
        <v>7</v>
      </c>
      <c r="E1688" s="204" t="n">
        <v>1</v>
      </c>
      <c r="F1688" s="208" t="n">
        <v>9.21</v>
      </c>
      <c r="G1688" s="208" t="n">
        <v>9.21</v>
      </c>
      <c r="H1688" s="206"/>
      <c r="I1688" s="206"/>
      <c r="J1688" s="206"/>
      <c r="K1688" s="206"/>
      <c r="L1688" s="206"/>
      <c r="M1688" s="206"/>
      <c r="N1688" s="206"/>
      <c r="O1688" s="206"/>
      <c r="P1688" s="206"/>
      <c r="Q1688" s="206"/>
      <c r="R1688" s="206"/>
      <c r="S1688" s="206"/>
      <c r="T1688" s="206"/>
      <c r="U1688" s="206"/>
      <c r="V1688" s="206"/>
      <c r="W1688" s="206"/>
      <c r="X1688" s="206"/>
      <c r="Y1688" s="206"/>
      <c r="Z1688" s="206"/>
    </row>
    <row r="1689" customFormat="false" ht="15" hidden="false" customHeight="false" outlineLevel="0" collapsed="false">
      <c r="A1689" s="202" t="s">
        <v>1043</v>
      </c>
      <c r="B1689" s="203" t="s">
        <v>2319</v>
      </c>
      <c r="C1689" s="202" t="s">
        <v>2320</v>
      </c>
      <c r="D1689" s="203" t="s">
        <v>7</v>
      </c>
      <c r="E1689" s="204" t="n">
        <v>0.046</v>
      </c>
      <c r="F1689" s="208" t="n">
        <v>23.34</v>
      </c>
      <c r="G1689" s="208" t="n">
        <v>1.07</v>
      </c>
      <c r="H1689" s="206"/>
      <c r="I1689" s="206"/>
      <c r="J1689" s="206"/>
      <c r="K1689" s="206"/>
      <c r="L1689" s="206"/>
      <c r="M1689" s="206"/>
      <c r="N1689" s="206"/>
      <c r="O1689" s="206"/>
      <c r="P1689" s="206"/>
      <c r="Q1689" s="206"/>
      <c r="R1689" s="206"/>
      <c r="S1689" s="206"/>
      <c r="T1689" s="206"/>
      <c r="U1689" s="206"/>
      <c r="V1689" s="206"/>
      <c r="W1689" s="206"/>
      <c r="X1689" s="206"/>
      <c r="Y1689" s="206"/>
      <c r="Z1689" s="206"/>
    </row>
    <row r="1690" customFormat="false" ht="15" hidden="false" customHeight="false" outlineLevel="0" collapsed="false">
      <c r="A1690" s="193"/>
      <c r="B1690" s="194"/>
      <c r="C1690" s="193"/>
      <c r="D1690" s="193"/>
      <c r="E1690" s="195"/>
      <c r="F1690" s="193"/>
      <c r="G1690" s="193"/>
      <c r="H1690" s="206"/>
      <c r="I1690" s="206"/>
      <c r="J1690" s="206"/>
      <c r="K1690" s="206"/>
      <c r="L1690" s="206"/>
      <c r="M1690" s="206"/>
      <c r="N1690" s="206"/>
      <c r="O1690" s="206"/>
      <c r="P1690" s="206"/>
      <c r="Q1690" s="206"/>
      <c r="R1690" s="206"/>
      <c r="S1690" s="206"/>
      <c r="T1690" s="206"/>
      <c r="U1690" s="206"/>
      <c r="V1690" s="206"/>
      <c r="W1690" s="206"/>
      <c r="X1690" s="206"/>
      <c r="Y1690" s="206"/>
      <c r="Z1690" s="206"/>
    </row>
    <row r="1691" customFormat="false" ht="15" hidden="false" customHeight="false" outlineLevel="0" collapsed="false">
      <c r="A1691" s="183" t="s">
        <v>2451</v>
      </c>
      <c r="B1691" s="184" t="s">
        <v>1028</v>
      </c>
      <c r="C1691" s="183" t="s">
        <v>1029</v>
      </c>
      <c r="D1691" s="184" t="s">
        <v>1030</v>
      </c>
      <c r="E1691" s="185" t="s">
        <v>1031</v>
      </c>
      <c r="F1691" s="209" t="s">
        <v>1032</v>
      </c>
      <c r="G1691" s="209" t="s">
        <v>1033</v>
      </c>
      <c r="H1691" s="206"/>
      <c r="I1691" s="206"/>
      <c r="J1691" s="206"/>
      <c r="K1691" s="206"/>
      <c r="L1691" s="206"/>
      <c r="M1691" s="206"/>
      <c r="N1691" s="206"/>
      <c r="O1691" s="206"/>
      <c r="P1691" s="206"/>
      <c r="Q1691" s="206"/>
      <c r="R1691" s="206"/>
      <c r="S1691" s="206"/>
      <c r="T1691" s="206"/>
      <c r="U1691" s="206"/>
      <c r="V1691" s="206"/>
      <c r="W1691" s="206"/>
      <c r="X1691" s="206"/>
      <c r="Y1691" s="206"/>
      <c r="Z1691" s="206"/>
    </row>
    <row r="1692" customFormat="false" ht="15" hidden="false" customHeight="false" outlineLevel="0" collapsed="false">
      <c r="A1692" s="189" t="s">
        <v>1034</v>
      </c>
      <c r="B1692" s="190" t="s">
        <v>2452</v>
      </c>
      <c r="C1692" s="189" t="s">
        <v>581</v>
      </c>
      <c r="D1692" s="190" t="s">
        <v>7</v>
      </c>
      <c r="E1692" s="191" t="n">
        <v>1</v>
      </c>
      <c r="F1692" s="279" t="n">
        <v>16.05</v>
      </c>
      <c r="G1692" s="279" t="n">
        <v>16.05</v>
      </c>
      <c r="H1692" s="206"/>
      <c r="I1692" s="206"/>
      <c r="J1692" s="206"/>
      <c r="K1692" s="206"/>
      <c r="L1692" s="206"/>
      <c r="M1692" s="206"/>
      <c r="N1692" s="206"/>
      <c r="O1692" s="206"/>
      <c r="P1692" s="206"/>
      <c r="Q1692" s="206"/>
      <c r="R1692" s="206"/>
      <c r="S1692" s="206"/>
      <c r="T1692" s="206"/>
      <c r="U1692" s="206"/>
      <c r="V1692" s="206"/>
      <c r="W1692" s="206"/>
      <c r="X1692" s="206"/>
      <c r="Y1692" s="206"/>
      <c r="Z1692" s="206"/>
    </row>
    <row r="1693" customFormat="false" ht="15" hidden="false" customHeight="false" outlineLevel="0" collapsed="false">
      <c r="A1693" s="198" t="s">
        <v>1040</v>
      </c>
      <c r="B1693" s="199" t="s">
        <v>1917</v>
      </c>
      <c r="C1693" s="198" t="s">
        <v>1918</v>
      </c>
      <c r="D1693" s="199" t="s">
        <v>25</v>
      </c>
      <c r="E1693" s="200" t="n">
        <v>0.11</v>
      </c>
      <c r="F1693" s="280" t="n">
        <v>15.43</v>
      </c>
      <c r="G1693" s="280" t="n">
        <v>1.69</v>
      </c>
      <c r="H1693" s="206"/>
      <c r="I1693" s="206"/>
      <c r="J1693" s="206"/>
      <c r="K1693" s="206"/>
      <c r="L1693" s="206"/>
      <c r="M1693" s="206"/>
      <c r="N1693" s="206"/>
      <c r="O1693" s="206"/>
      <c r="P1693" s="206"/>
      <c r="Q1693" s="206"/>
      <c r="R1693" s="206"/>
      <c r="S1693" s="206"/>
      <c r="T1693" s="206"/>
      <c r="U1693" s="206"/>
      <c r="V1693" s="206"/>
      <c r="W1693" s="206"/>
      <c r="X1693" s="206"/>
      <c r="Y1693" s="206"/>
      <c r="Z1693" s="206"/>
    </row>
    <row r="1694" customFormat="false" ht="15" hidden="false" customHeight="false" outlineLevel="0" collapsed="false">
      <c r="A1694" s="198" t="s">
        <v>1040</v>
      </c>
      <c r="B1694" s="199" t="s">
        <v>1812</v>
      </c>
      <c r="C1694" s="198" t="s">
        <v>1813</v>
      </c>
      <c r="D1694" s="199" t="s">
        <v>25</v>
      </c>
      <c r="E1694" s="200" t="n">
        <v>0.11</v>
      </c>
      <c r="F1694" s="280" t="n">
        <v>20</v>
      </c>
      <c r="G1694" s="280" t="n">
        <v>2.2</v>
      </c>
      <c r="H1694" s="206"/>
      <c r="I1694" s="206"/>
      <c r="J1694" s="206"/>
      <c r="K1694" s="206"/>
      <c r="L1694" s="206"/>
      <c r="M1694" s="206"/>
      <c r="N1694" s="206"/>
      <c r="O1694" s="206"/>
      <c r="P1694" s="206"/>
      <c r="Q1694" s="206"/>
      <c r="R1694" s="206"/>
      <c r="S1694" s="206"/>
      <c r="T1694" s="206"/>
      <c r="U1694" s="206"/>
      <c r="V1694" s="206"/>
      <c r="W1694" s="206"/>
      <c r="X1694" s="206"/>
      <c r="Y1694" s="206"/>
      <c r="Z1694" s="206"/>
    </row>
    <row r="1695" customFormat="false" ht="15" hidden="false" customHeight="false" outlineLevel="0" collapsed="false">
      <c r="A1695" s="202" t="s">
        <v>1043</v>
      </c>
      <c r="B1695" s="203" t="s">
        <v>2319</v>
      </c>
      <c r="C1695" s="202" t="s">
        <v>2320</v>
      </c>
      <c r="D1695" s="203" t="s">
        <v>7</v>
      </c>
      <c r="E1695" s="204" t="n">
        <v>0.06</v>
      </c>
      <c r="F1695" s="208" t="n">
        <v>23.34</v>
      </c>
      <c r="G1695" s="208" t="n">
        <v>1.4</v>
      </c>
      <c r="H1695" s="206"/>
      <c r="I1695" s="206"/>
      <c r="J1695" s="206"/>
      <c r="K1695" s="206"/>
      <c r="L1695" s="206"/>
      <c r="M1695" s="206"/>
      <c r="N1695" s="206"/>
      <c r="O1695" s="206"/>
      <c r="P1695" s="206"/>
      <c r="Q1695" s="206"/>
      <c r="R1695" s="206"/>
      <c r="S1695" s="206"/>
      <c r="T1695" s="206"/>
      <c r="U1695" s="206"/>
      <c r="V1695" s="206"/>
      <c r="W1695" s="206"/>
      <c r="X1695" s="206"/>
      <c r="Y1695" s="206"/>
      <c r="Z1695" s="206"/>
    </row>
    <row r="1696" customFormat="false" ht="15" hidden="false" customHeight="false" outlineLevel="0" collapsed="false">
      <c r="A1696" s="202" t="s">
        <v>1043</v>
      </c>
      <c r="B1696" s="203" t="s">
        <v>2453</v>
      </c>
      <c r="C1696" s="202" t="s">
        <v>2454</v>
      </c>
      <c r="D1696" s="203" t="s">
        <v>7</v>
      </c>
      <c r="E1696" s="204" t="n">
        <v>1</v>
      </c>
      <c r="F1696" s="208" t="n">
        <v>10.76</v>
      </c>
      <c r="G1696" s="208" t="n">
        <v>10.76</v>
      </c>
      <c r="H1696" s="206"/>
      <c r="I1696" s="206"/>
      <c r="J1696" s="206"/>
      <c r="K1696" s="206"/>
      <c r="L1696" s="206"/>
      <c r="M1696" s="206"/>
      <c r="N1696" s="206"/>
      <c r="O1696" s="206"/>
      <c r="P1696" s="206"/>
      <c r="Q1696" s="206"/>
      <c r="R1696" s="206"/>
      <c r="S1696" s="206"/>
      <c r="T1696" s="206"/>
      <c r="U1696" s="206"/>
      <c r="V1696" s="206"/>
      <c r="W1696" s="206"/>
      <c r="X1696" s="206"/>
      <c r="Y1696" s="206"/>
      <c r="Z1696" s="206"/>
    </row>
    <row r="1697" customFormat="false" ht="15" hidden="false" customHeight="false" outlineLevel="0" collapsed="false">
      <c r="A1697" s="193"/>
      <c r="B1697" s="194"/>
      <c r="C1697" s="193"/>
      <c r="D1697" s="193"/>
      <c r="E1697" s="195"/>
      <c r="F1697" s="193"/>
      <c r="G1697" s="193"/>
      <c r="H1697" s="206"/>
      <c r="I1697" s="206"/>
      <c r="J1697" s="206"/>
      <c r="K1697" s="206"/>
      <c r="L1697" s="206"/>
      <c r="M1697" s="206"/>
      <c r="N1697" s="206"/>
      <c r="O1697" s="206"/>
      <c r="P1697" s="206"/>
      <c r="Q1697" s="206"/>
      <c r="R1697" s="206"/>
      <c r="S1697" s="206"/>
      <c r="T1697" s="206"/>
      <c r="U1697" s="206"/>
      <c r="V1697" s="206"/>
      <c r="W1697" s="206"/>
      <c r="X1697" s="206"/>
      <c r="Y1697" s="206"/>
      <c r="Z1697" s="206"/>
    </row>
    <row r="1698" customFormat="false" ht="15" hidden="false" customHeight="false" outlineLevel="0" collapsed="false">
      <c r="A1698" s="183" t="s">
        <v>2455</v>
      </c>
      <c r="B1698" s="184" t="s">
        <v>1028</v>
      </c>
      <c r="C1698" s="183" t="s">
        <v>1029</v>
      </c>
      <c r="D1698" s="184" t="s">
        <v>1030</v>
      </c>
      <c r="E1698" s="185" t="s">
        <v>1031</v>
      </c>
      <c r="F1698" s="209" t="s">
        <v>1032</v>
      </c>
      <c r="G1698" s="209" t="s">
        <v>1033</v>
      </c>
      <c r="H1698" s="206"/>
      <c r="I1698" s="206"/>
      <c r="J1698" s="206"/>
      <c r="K1698" s="206"/>
      <c r="L1698" s="206"/>
      <c r="M1698" s="206"/>
      <c r="N1698" s="206"/>
      <c r="O1698" s="206"/>
      <c r="P1698" s="206"/>
      <c r="Q1698" s="206"/>
      <c r="R1698" s="206"/>
      <c r="S1698" s="206"/>
      <c r="T1698" s="206"/>
      <c r="U1698" s="206"/>
      <c r="V1698" s="206"/>
      <c r="W1698" s="206"/>
      <c r="X1698" s="206"/>
      <c r="Y1698" s="206"/>
      <c r="Z1698" s="206"/>
    </row>
    <row r="1699" customFormat="false" ht="15" hidden="false" customHeight="false" outlineLevel="0" collapsed="false">
      <c r="A1699" s="189" t="s">
        <v>1034</v>
      </c>
      <c r="B1699" s="190" t="s">
        <v>2456</v>
      </c>
      <c r="C1699" s="189" t="s">
        <v>584</v>
      </c>
      <c r="D1699" s="190" t="s">
        <v>7</v>
      </c>
      <c r="E1699" s="191" t="n">
        <v>1</v>
      </c>
      <c r="F1699" s="279" t="n">
        <v>13.09</v>
      </c>
      <c r="G1699" s="279" t="n">
        <v>13.09</v>
      </c>
      <c r="H1699" s="206"/>
      <c r="I1699" s="206"/>
      <c r="J1699" s="206"/>
      <c r="K1699" s="206"/>
      <c r="L1699" s="206"/>
      <c r="M1699" s="206"/>
      <c r="N1699" s="206"/>
      <c r="O1699" s="206"/>
      <c r="P1699" s="206"/>
      <c r="Q1699" s="206"/>
      <c r="R1699" s="206"/>
      <c r="S1699" s="206"/>
      <c r="T1699" s="206"/>
      <c r="U1699" s="206"/>
      <c r="V1699" s="206"/>
      <c r="W1699" s="206"/>
      <c r="X1699" s="206"/>
      <c r="Y1699" s="206"/>
      <c r="Z1699" s="206"/>
    </row>
    <row r="1700" customFormat="false" ht="15" hidden="false" customHeight="false" outlineLevel="0" collapsed="false">
      <c r="A1700" s="198" t="s">
        <v>1040</v>
      </c>
      <c r="B1700" s="199" t="s">
        <v>1917</v>
      </c>
      <c r="C1700" s="198" t="s">
        <v>1918</v>
      </c>
      <c r="D1700" s="199" t="s">
        <v>25</v>
      </c>
      <c r="E1700" s="200" t="n">
        <v>0.11</v>
      </c>
      <c r="F1700" s="280" t="n">
        <v>15.43</v>
      </c>
      <c r="G1700" s="280" t="n">
        <v>1.69</v>
      </c>
      <c r="H1700" s="206"/>
      <c r="I1700" s="206"/>
      <c r="J1700" s="206"/>
      <c r="K1700" s="206"/>
      <c r="L1700" s="206"/>
      <c r="M1700" s="206"/>
      <c r="N1700" s="206"/>
      <c r="O1700" s="206"/>
      <c r="P1700" s="206"/>
      <c r="Q1700" s="206"/>
      <c r="R1700" s="206"/>
      <c r="S1700" s="206"/>
      <c r="T1700" s="206"/>
      <c r="U1700" s="206"/>
      <c r="V1700" s="206"/>
      <c r="W1700" s="206"/>
      <c r="X1700" s="206"/>
      <c r="Y1700" s="206"/>
      <c r="Z1700" s="206"/>
    </row>
    <row r="1701" customFormat="false" ht="15" hidden="false" customHeight="false" outlineLevel="0" collapsed="false">
      <c r="A1701" s="198" t="s">
        <v>1040</v>
      </c>
      <c r="B1701" s="199" t="s">
        <v>1812</v>
      </c>
      <c r="C1701" s="198" t="s">
        <v>1813</v>
      </c>
      <c r="D1701" s="199" t="s">
        <v>25</v>
      </c>
      <c r="E1701" s="200" t="n">
        <v>0.11</v>
      </c>
      <c r="F1701" s="280" t="n">
        <v>20</v>
      </c>
      <c r="G1701" s="280" t="n">
        <v>2.2</v>
      </c>
      <c r="H1701" s="206"/>
      <c r="I1701" s="206"/>
      <c r="J1701" s="206"/>
      <c r="K1701" s="206"/>
      <c r="L1701" s="206"/>
      <c r="M1701" s="206"/>
      <c r="N1701" s="206"/>
      <c r="O1701" s="206"/>
      <c r="P1701" s="206"/>
      <c r="Q1701" s="206"/>
      <c r="R1701" s="206"/>
      <c r="S1701" s="206"/>
      <c r="T1701" s="206"/>
      <c r="U1701" s="206"/>
      <c r="V1701" s="206"/>
      <c r="W1701" s="206"/>
      <c r="X1701" s="206"/>
      <c r="Y1701" s="206"/>
      <c r="Z1701" s="206"/>
    </row>
    <row r="1702" customFormat="false" ht="15" hidden="false" customHeight="false" outlineLevel="0" collapsed="false">
      <c r="A1702" s="202" t="s">
        <v>1043</v>
      </c>
      <c r="B1702" s="203" t="s">
        <v>2319</v>
      </c>
      <c r="C1702" s="202" t="s">
        <v>2320</v>
      </c>
      <c r="D1702" s="203" t="s">
        <v>7</v>
      </c>
      <c r="E1702" s="204" t="n">
        <v>0.06</v>
      </c>
      <c r="F1702" s="208" t="n">
        <v>23.34</v>
      </c>
      <c r="G1702" s="208" t="n">
        <v>1.4</v>
      </c>
      <c r="H1702" s="206"/>
      <c r="I1702" s="206"/>
      <c r="J1702" s="206"/>
      <c r="K1702" s="206"/>
      <c r="L1702" s="206"/>
      <c r="M1702" s="206"/>
      <c r="N1702" s="206"/>
      <c r="O1702" s="206"/>
      <c r="P1702" s="206"/>
      <c r="Q1702" s="206"/>
      <c r="R1702" s="206"/>
      <c r="S1702" s="206"/>
      <c r="T1702" s="206"/>
      <c r="U1702" s="206"/>
      <c r="V1702" s="206"/>
      <c r="W1702" s="206"/>
      <c r="X1702" s="206"/>
      <c r="Y1702" s="206"/>
      <c r="Z1702" s="206"/>
    </row>
    <row r="1703" customFormat="false" ht="15" hidden="false" customHeight="false" outlineLevel="0" collapsed="false">
      <c r="A1703" s="202" t="s">
        <v>1043</v>
      </c>
      <c r="B1703" s="203" t="s">
        <v>2457</v>
      </c>
      <c r="C1703" s="202" t="s">
        <v>2458</v>
      </c>
      <c r="D1703" s="203" t="s">
        <v>7</v>
      </c>
      <c r="E1703" s="204" t="n">
        <v>1</v>
      </c>
      <c r="F1703" s="208" t="n">
        <v>7.8</v>
      </c>
      <c r="G1703" s="208" t="n">
        <v>7.8</v>
      </c>
      <c r="H1703" s="206"/>
      <c r="I1703" s="206"/>
      <c r="J1703" s="206"/>
      <c r="K1703" s="206"/>
      <c r="L1703" s="206"/>
      <c r="M1703" s="206"/>
      <c r="N1703" s="206"/>
      <c r="O1703" s="206"/>
      <c r="P1703" s="206"/>
      <c r="Q1703" s="206"/>
      <c r="R1703" s="206"/>
      <c r="S1703" s="206"/>
      <c r="T1703" s="206"/>
      <c r="U1703" s="206"/>
      <c r="V1703" s="206"/>
      <c r="W1703" s="206"/>
      <c r="X1703" s="206"/>
      <c r="Y1703" s="206"/>
      <c r="Z1703" s="206"/>
    </row>
    <row r="1704" customFormat="false" ht="15" hidden="false" customHeight="false" outlineLevel="0" collapsed="false">
      <c r="A1704" s="193"/>
      <c r="B1704" s="194"/>
      <c r="C1704" s="193"/>
      <c r="D1704" s="193"/>
      <c r="E1704" s="195"/>
      <c r="F1704" s="193"/>
      <c r="G1704" s="193"/>
      <c r="H1704" s="206"/>
      <c r="I1704" s="206"/>
      <c r="J1704" s="206"/>
      <c r="K1704" s="206"/>
      <c r="L1704" s="206"/>
      <c r="M1704" s="206"/>
      <c r="N1704" s="206"/>
      <c r="O1704" s="206"/>
      <c r="P1704" s="206"/>
      <c r="Q1704" s="206"/>
      <c r="R1704" s="206"/>
      <c r="S1704" s="206"/>
      <c r="T1704" s="206"/>
      <c r="U1704" s="206"/>
      <c r="V1704" s="206"/>
      <c r="W1704" s="206"/>
      <c r="X1704" s="206"/>
      <c r="Y1704" s="206"/>
      <c r="Z1704" s="206"/>
    </row>
    <row r="1705" customFormat="false" ht="15" hidden="false" customHeight="false" outlineLevel="0" collapsed="false">
      <c r="A1705" s="183" t="s">
        <v>2459</v>
      </c>
      <c r="B1705" s="184" t="s">
        <v>1028</v>
      </c>
      <c r="C1705" s="183" t="s">
        <v>1029</v>
      </c>
      <c r="D1705" s="184" t="s">
        <v>1030</v>
      </c>
      <c r="E1705" s="185" t="s">
        <v>1031</v>
      </c>
      <c r="F1705" s="209" t="s">
        <v>1032</v>
      </c>
      <c r="G1705" s="209" t="s">
        <v>1033</v>
      </c>
      <c r="H1705" s="206"/>
      <c r="I1705" s="206"/>
      <c r="J1705" s="206"/>
      <c r="K1705" s="206"/>
      <c r="L1705" s="206"/>
      <c r="M1705" s="206"/>
      <c r="N1705" s="206"/>
      <c r="O1705" s="206"/>
      <c r="P1705" s="206"/>
      <c r="Q1705" s="206"/>
      <c r="R1705" s="206"/>
      <c r="S1705" s="206"/>
      <c r="T1705" s="206"/>
      <c r="U1705" s="206"/>
      <c r="V1705" s="206"/>
      <c r="W1705" s="206"/>
      <c r="X1705" s="206"/>
      <c r="Y1705" s="206"/>
      <c r="Z1705" s="206"/>
    </row>
    <row r="1706" customFormat="false" ht="15" hidden="false" customHeight="false" outlineLevel="0" collapsed="false">
      <c r="A1706" s="189" t="s">
        <v>1034</v>
      </c>
      <c r="B1706" s="190" t="s">
        <v>2460</v>
      </c>
      <c r="C1706" s="189" t="s">
        <v>586</v>
      </c>
      <c r="D1706" s="190" t="s">
        <v>7</v>
      </c>
      <c r="E1706" s="191" t="n">
        <v>1</v>
      </c>
      <c r="F1706" s="279" t="n">
        <v>18.92</v>
      </c>
      <c r="G1706" s="279" t="n">
        <v>18.92</v>
      </c>
      <c r="H1706" s="206"/>
      <c r="I1706" s="206"/>
      <c r="J1706" s="206"/>
      <c r="K1706" s="206"/>
      <c r="L1706" s="206"/>
      <c r="M1706" s="206"/>
      <c r="N1706" s="206"/>
      <c r="O1706" s="206"/>
      <c r="P1706" s="206"/>
      <c r="Q1706" s="206"/>
      <c r="R1706" s="206"/>
      <c r="S1706" s="206"/>
      <c r="T1706" s="206"/>
      <c r="U1706" s="206"/>
      <c r="V1706" s="206"/>
      <c r="W1706" s="206"/>
      <c r="X1706" s="206"/>
      <c r="Y1706" s="206"/>
      <c r="Z1706" s="206"/>
    </row>
    <row r="1707" customFormat="false" ht="15" hidden="false" customHeight="false" outlineLevel="0" collapsed="false">
      <c r="A1707" s="198" t="s">
        <v>1040</v>
      </c>
      <c r="B1707" s="199" t="s">
        <v>1917</v>
      </c>
      <c r="C1707" s="198" t="s">
        <v>1918</v>
      </c>
      <c r="D1707" s="199" t="s">
        <v>25</v>
      </c>
      <c r="E1707" s="200" t="n">
        <v>0.17</v>
      </c>
      <c r="F1707" s="280" t="n">
        <v>15.43</v>
      </c>
      <c r="G1707" s="280" t="n">
        <v>2.62</v>
      </c>
      <c r="H1707" s="206"/>
      <c r="I1707" s="206"/>
      <c r="J1707" s="206"/>
      <c r="K1707" s="206"/>
      <c r="L1707" s="206"/>
      <c r="M1707" s="206"/>
      <c r="N1707" s="206"/>
      <c r="O1707" s="206"/>
      <c r="P1707" s="206"/>
      <c r="Q1707" s="206"/>
      <c r="R1707" s="206"/>
      <c r="S1707" s="206"/>
      <c r="T1707" s="206"/>
      <c r="U1707" s="206"/>
      <c r="V1707" s="206"/>
      <c r="W1707" s="206"/>
      <c r="X1707" s="206"/>
      <c r="Y1707" s="206"/>
      <c r="Z1707" s="206"/>
    </row>
    <row r="1708" customFormat="false" ht="15" hidden="false" customHeight="false" outlineLevel="0" collapsed="false">
      <c r="A1708" s="198" t="s">
        <v>1040</v>
      </c>
      <c r="B1708" s="199" t="s">
        <v>1812</v>
      </c>
      <c r="C1708" s="198" t="s">
        <v>1813</v>
      </c>
      <c r="D1708" s="199" t="s">
        <v>25</v>
      </c>
      <c r="E1708" s="200" t="n">
        <v>0.17</v>
      </c>
      <c r="F1708" s="280" t="n">
        <v>20</v>
      </c>
      <c r="G1708" s="280" t="n">
        <v>3.4</v>
      </c>
      <c r="H1708" s="206"/>
      <c r="I1708" s="206"/>
      <c r="J1708" s="206"/>
      <c r="K1708" s="206"/>
      <c r="L1708" s="206"/>
      <c r="M1708" s="206"/>
      <c r="N1708" s="206"/>
      <c r="O1708" s="206"/>
      <c r="P1708" s="206"/>
      <c r="Q1708" s="206"/>
      <c r="R1708" s="206"/>
      <c r="S1708" s="206"/>
      <c r="T1708" s="206"/>
      <c r="U1708" s="206"/>
      <c r="V1708" s="206"/>
      <c r="W1708" s="206"/>
      <c r="X1708" s="206"/>
      <c r="Y1708" s="206"/>
      <c r="Z1708" s="206"/>
    </row>
    <row r="1709" customFormat="false" ht="15" hidden="false" customHeight="false" outlineLevel="0" collapsed="false">
      <c r="A1709" s="202" t="s">
        <v>1043</v>
      </c>
      <c r="B1709" s="203" t="s">
        <v>2341</v>
      </c>
      <c r="C1709" s="202" t="s">
        <v>2342</v>
      </c>
      <c r="D1709" s="203" t="s">
        <v>7</v>
      </c>
      <c r="E1709" s="204" t="n">
        <v>2</v>
      </c>
      <c r="F1709" s="208" t="n">
        <v>1.58</v>
      </c>
      <c r="G1709" s="208" t="n">
        <v>3.16</v>
      </c>
      <c r="H1709" s="206"/>
      <c r="I1709" s="206"/>
      <c r="J1709" s="206"/>
      <c r="K1709" s="206"/>
      <c r="L1709" s="206"/>
      <c r="M1709" s="206"/>
      <c r="N1709" s="206"/>
      <c r="O1709" s="206"/>
      <c r="P1709" s="206"/>
      <c r="Q1709" s="206"/>
      <c r="R1709" s="206"/>
      <c r="S1709" s="206"/>
      <c r="T1709" s="206"/>
      <c r="U1709" s="206"/>
      <c r="V1709" s="206"/>
      <c r="W1709" s="206"/>
      <c r="X1709" s="206"/>
      <c r="Y1709" s="206"/>
      <c r="Z1709" s="206"/>
    </row>
    <row r="1710" customFormat="false" ht="15" hidden="false" customHeight="false" outlineLevel="0" collapsed="false">
      <c r="A1710" s="202" t="s">
        <v>1043</v>
      </c>
      <c r="B1710" s="203" t="s">
        <v>2319</v>
      </c>
      <c r="C1710" s="202" t="s">
        <v>2320</v>
      </c>
      <c r="D1710" s="203" t="s">
        <v>7</v>
      </c>
      <c r="E1710" s="204" t="n">
        <v>0.04</v>
      </c>
      <c r="F1710" s="208" t="n">
        <v>23.34</v>
      </c>
      <c r="G1710" s="208" t="n">
        <v>0.93</v>
      </c>
      <c r="H1710" s="206"/>
      <c r="I1710" s="206"/>
      <c r="J1710" s="206"/>
      <c r="K1710" s="206"/>
      <c r="L1710" s="206"/>
      <c r="M1710" s="206"/>
      <c r="N1710" s="206"/>
      <c r="O1710" s="206"/>
      <c r="P1710" s="206"/>
      <c r="Q1710" s="206"/>
      <c r="R1710" s="206"/>
      <c r="S1710" s="206"/>
      <c r="T1710" s="206"/>
      <c r="U1710" s="206"/>
      <c r="V1710" s="206"/>
      <c r="W1710" s="206"/>
      <c r="X1710" s="206"/>
      <c r="Y1710" s="206"/>
      <c r="Z1710" s="206"/>
    </row>
    <row r="1711" customFormat="false" ht="15" hidden="false" customHeight="false" outlineLevel="0" collapsed="false">
      <c r="A1711" s="202" t="s">
        <v>1043</v>
      </c>
      <c r="B1711" s="203" t="s">
        <v>2461</v>
      </c>
      <c r="C1711" s="202" t="s">
        <v>2462</v>
      </c>
      <c r="D1711" s="203" t="s">
        <v>7</v>
      </c>
      <c r="E1711" s="204" t="n">
        <v>1</v>
      </c>
      <c r="F1711" s="208" t="n">
        <v>8.81</v>
      </c>
      <c r="G1711" s="208" t="n">
        <v>8.81</v>
      </c>
      <c r="H1711" s="206"/>
      <c r="I1711" s="206"/>
      <c r="J1711" s="206"/>
      <c r="K1711" s="206"/>
      <c r="L1711" s="206"/>
      <c r="M1711" s="206"/>
      <c r="N1711" s="206"/>
      <c r="O1711" s="206"/>
      <c r="P1711" s="206"/>
      <c r="Q1711" s="206"/>
      <c r="R1711" s="206"/>
      <c r="S1711" s="206"/>
      <c r="T1711" s="206"/>
      <c r="U1711" s="206"/>
      <c r="V1711" s="206"/>
      <c r="W1711" s="206"/>
      <c r="X1711" s="206"/>
      <c r="Y1711" s="206"/>
      <c r="Z1711" s="206"/>
    </row>
    <row r="1712" customFormat="false" ht="15" hidden="false" customHeight="false" outlineLevel="0" collapsed="false">
      <c r="A1712" s="193"/>
      <c r="B1712" s="194"/>
      <c r="C1712" s="193"/>
      <c r="D1712" s="193"/>
      <c r="E1712" s="195"/>
      <c r="F1712" s="193"/>
      <c r="G1712" s="193"/>
      <c r="H1712" s="206"/>
      <c r="I1712" s="206"/>
      <c r="J1712" s="206"/>
      <c r="K1712" s="206"/>
      <c r="L1712" s="206"/>
      <c r="M1712" s="206"/>
      <c r="N1712" s="206"/>
      <c r="O1712" s="206"/>
      <c r="P1712" s="206"/>
      <c r="Q1712" s="206"/>
      <c r="R1712" s="206"/>
      <c r="S1712" s="206"/>
      <c r="T1712" s="206"/>
      <c r="U1712" s="206"/>
      <c r="V1712" s="206"/>
      <c r="W1712" s="206"/>
      <c r="X1712" s="206"/>
      <c r="Y1712" s="206"/>
      <c r="Z1712" s="206"/>
    </row>
    <row r="1713" customFormat="false" ht="15" hidden="false" customHeight="false" outlineLevel="0" collapsed="false">
      <c r="A1713" s="183" t="s">
        <v>2463</v>
      </c>
      <c r="B1713" s="184" t="s">
        <v>1028</v>
      </c>
      <c r="C1713" s="183" t="s">
        <v>1029</v>
      </c>
      <c r="D1713" s="184" t="s">
        <v>1030</v>
      </c>
      <c r="E1713" s="185" t="s">
        <v>1031</v>
      </c>
      <c r="F1713" s="209" t="s">
        <v>1032</v>
      </c>
      <c r="G1713" s="209" t="s">
        <v>1033</v>
      </c>
      <c r="H1713" s="206"/>
      <c r="I1713" s="206"/>
      <c r="J1713" s="206"/>
      <c r="K1713" s="206"/>
      <c r="L1713" s="206"/>
      <c r="M1713" s="206"/>
      <c r="N1713" s="206"/>
      <c r="O1713" s="206"/>
      <c r="P1713" s="206"/>
      <c r="Q1713" s="206"/>
      <c r="R1713" s="206"/>
      <c r="S1713" s="206"/>
      <c r="T1713" s="206"/>
      <c r="U1713" s="206"/>
      <c r="V1713" s="206"/>
      <c r="W1713" s="206"/>
      <c r="X1713" s="206"/>
      <c r="Y1713" s="206"/>
      <c r="Z1713" s="206"/>
    </row>
    <row r="1714" customFormat="false" ht="15" hidden="false" customHeight="false" outlineLevel="0" collapsed="false">
      <c r="A1714" s="189" t="s">
        <v>1034</v>
      </c>
      <c r="B1714" s="190" t="s">
        <v>2464</v>
      </c>
      <c r="C1714" s="189" t="s">
        <v>588</v>
      </c>
      <c r="D1714" s="190" t="s">
        <v>7</v>
      </c>
      <c r="E1714" s="191" t="n">
        <v>1</v>
      </c>
      <c r="F1714" s="279" t="n">
        <v>32.49</v>
      </c>
      <c r="G1714" s="279" t="n">
        <v>32.49</v>
      </c>
      <c r="H1714" s="206"/>
      <c r="I1714" s="206"/>
      <c r="J1714" s="206"/>
      <c r="K1714" s="206"/>
      <c r="L1714" s="206"/>
      <c r="M1714" s="206"/>
      <c r="N1714" s="206"/>
      <c r="O1714" s="206"/>
      <c r="P1714" s="206"/>
      <c r="Q1714" s="206"/>
      <c r="R1714" s="206"/>
      <c r="S1714" s="206"/>
      <c r="T1714" s="206"/>
      <c r="U1714" s="206"/>
      <c r="V1714" s="206"/>
      <c r="W1714" s="206"/>
      <c r="X1714" s="206"/>
      <c r="Y1714" s="206"/>
      <c r="Z1714" s="206"/>
    </row>
    <row r="1715" customFormat="false" ht="15" hidden="false" customHeight="false" outlineLevel="0" collapsed="false">
      <c r="A1715" s="198" t="s">
        <v>1040</v>
      </c>
      <c r="B1715" s="199" t="s">
        <v>1917</v>
      </c>
      <c r="C1715" s="198" t="s">
        <v>1918</v>
      </c>
      <c r="D1715" s="199" t="s">
        <v>25</v>
      </c>
      <c r="E1715" s="200" t="n">
        <v>0.25</v>
      </c>
      <c r="F1715" s="280" t="n">
        <v>15.43</v>
      </c>
      <c r="G1715" s="280" t="n">
        <v>3.85</v>
      </c>
      <c r="H1715" s="206"/>
      <c r="I1715" s="206"/>
      <c r="J1715" s="206"/>
      <c r="K1715" s="206"/>
      <c r="L1715" s="206"/>
      <c r="M1715" s="206"/>
      <c r="N1715" s="206"/>
      <c r="O1715" s="206"/>
      <c r="P1715" s="206"/>
      <c r="Q1715" s="206"/>
      <c r="R1715" s="206"/>
      <c r="S1715" s="206"/>
      <c r="T1715" s="206"/>
      <c r="U1715" s="206"/>
      <c r="V1715" s="206"/>
      <c r="W1715" s="206"/>
      <c r="X1715" s="206"/>
      <c r="Y1715" s="206"/>
      <c r="Z1715" s="206"/>
    </row>
    <row r="1716" customFormat="false" ht="15" hidden="false" customHeight="false" outlineLevel="0" collapsed="false">
      <c r="A1716" s="198" t="s">
        <v>1040</v>
      </c>
      <c r="B1716" s="199" t="s">
        <v>1812</v>
      </c>
      <c r="C1716" s="198" t="s">
        <v>1813</v>
      </c>
      <c r="D1716" s="199" t="s">
        <v>25</v>
      </c>
      <c r="E1716" s="200" t="n">
        <v>0.25</v>
      </c>
      <c r="F1716" s="280" t="n">
        <v>20</v>
      </c>
      <c r="G1716" s="280" t="n">
        <v>5</v>
      </c>
      <c r="H1716" s="206"/>
      <c r="I1716" s="206"/>
      <c r="J1716" s="206"/>
      <c r="K1716" s="206"/>
      <c r="L1716" s="206"/>
      <c r="M1716" s="206"/>
      <c r="N1716" s="206"/>
      <c r="O1716" s="206"/>
      <c r="P1716" s="206"/>
      <c r="Q1716" s="206"/>
      <c r="R1716" s="206"/>
      <c r="S1716" s="206"/>
      <c r="T1716" s="206"/>
      <c r="U1716" s="206"/>
      <c r="V1716" s="206"/>
      <c r="W1716" s="206"/>
      <c r="X1716" s="206"/>
      <c r="Y1716" s="206"/>
      <c r="Z1716" s="206"/>
    </row>
    <row r="1717" customFormat="false" ht="15" hidden="false" customHeight="false" outlineLevel="0" collapsed="false">
      <c r="A1717" s="202" t="s">
        <v>1043</v>
      </c>
      <c r="B1717" s="203" t="s">
        <v>2315</v>
      </c>
      <c r="C1717" s="202" t="s">
        <v>2316</v>
      </c>
      <c r="D1717" s="203" t="s">
        <v>7</v>
      </c>
      <c r="E1717" s="204" t="n">
        <v>2</v>
      </c>
      <c r="F1717" s="208" t="n">
        <v>2.32</v>
      </c>
      <c r="G1717" s="208" t="n">
        <v>4.64</v>
      </c>
      <c r="H1717" s="206"/>
      <c r="I1717" s="206"/>
      <c r="J1717" s="206"/>
      <c r="K1717" s="206"/>
      <c r="L1717" s="206"/>
      <c r="M1717" s="206"/>
      <c r="N1717" s="206"/>
      <c r="O1717" s="206"/>
      <c r="P1717" s="206"/>
      <c r="Q1717" s="206"/>
      <c r="R1717" s="206"/>
      <c r="S1717" s="206"/>
      <c r="T1717" s="206"/>
      <c r="U1717" s="206"/>
      <c r="V1717" s="206"/>
      <c r="W1717" s="206"/>
      <c r="X1717" s="206"/>
      <c r="Y1717" s="206"/>
      <c r="Z1717" s="206"/>
    </row>
    <row r="1718" customFormat="false" ht="15" hidden="false" customHeight="false" outlineLevel="0" collapsed="false">
      <c r="A1718" s="202" t="s">
        <v>1043</v>
      </c>
      <c r="B1718" s="203" t="s">
        <v>2319</v>
      </c>
      <c r="C1718" s="202" t="s">
        <v>2320</v>
      </c>
      <c r="D1718" s="203" t="s">
        <v>7</v>
      </c>
      <c r="E1718" s="204" t="n">
        <v>0.06</v>
      </c>
      <c r="F1718" s="208" t="n">
        <v>23.34</v>
      </c>
      <c r="G1718" s="208" t="n">
        <v>1.4</v>
      </c>
      <c r="H1718" s="206"/>
      <c r="I1718" s="206"/>
      <c r="J1718" s="206"/>
      <c r="K1718" s="206"/>
      <c r="L1718" s="206"/>
      <c r="M1718" s="206"/>
      <c r="N1718" s="206"/>
      <c r="O1718" s="206"/>
      <c r="P1718" s="206"/>
      <c r="Q1718" s="206"/>
      <c r="R1718" s="206"/>
      <c r="S1718" s="206"/>
      <c r="T1718" s="206"/>
      <c r="U1718" s="206"/>
      <c r="V1718" s="206"/>
      <c r="W1718" s="206"/>
      <c r="X1718" s="206"/>
      <c r="Y1718" s="206"/>
      <c r="Z1718" s="206"/>
    </row>
    <row r="1719" customFormat="false" ht="15" hidden="false" customHeight="false" outlineLevel="0" collapsed="false">
      <c r="A1719" s="202" t="s">
        <v>1043</v>
      </c>
      <c r="B1719" s="203" t="s">
        <v>2465</v>
      </c>
      <c r="C1719" s="202" t="s">
        <v>2466</v>
      </c>
      <c r="D1719" s="203" t="s">
        <v>7</v>
      </c>
      <c r="E1719" s="204" t="n">
        <v>1</v>
      </c>
      <c r="F1719" s="208" t="n">
        <v>17.6</v>
      </c>
      <c r="G1719" s="208" t="n">
        <v>17.6</v>
      </c>
      <c r="H1719" s="206"/>
      <c r="I1719" s="206"/>
      <c r="J1719" s="206"/>
      <c r="K1719" s="206"/>
      <c r="L1719" s="206"/>
      <c r="M1719" s="206"/>
      <c r="N1719" s="206"/>
      <c r="O1719" s="206"/>
      <c r="P1719" s="206"/>
      <c r="Q1719" s="206"/>
      <c r="R1719" s="206"/>
      <c r="S1719" s="206"/>
      <c r="T1719" s="206"/>
      <c r="U1719" s="206"/>
      <c r="V1719" s="206"/>
      <c r="W1719" s="206"/>
      <c r="X1719" s="206"/>
      <c r="Y1719" s="206"/>
      <c r="Z1719" s="206"/>
    </row>
    <row r="1720" customFormat="false" ht="15" hidden="false" customHeight="false" outlineLevel="0" collapsed="false">
      <c r="A1720" s="193"/>
      <c r="B1720" s="194"/>
      <c r="C1720" s="193"/>
      <c r="D1720" s="193"/>
      <c r="E1720" s="195"/>
      <c r="F1720" s="193"/>
      <c r="G1720" s="193"/>
      <c r="H1720" s="206"/>
      <c r="I1720" s="206"/>
      <c r="J1720" s="206"/>
      <c r="K1720" s="206"/>
      <c r="L1720" s="206"/>
      <c r="M1720" s="206"/>
      <c r="N1720" s="206"/>
      <c r="O1720" s="206"/>
      <c r="P1720" s="206"/>
      <c r="Q1720" s="206"/>
      <c r="R1720" s="206"/>
      <c r="S1720" s="206"/>
      <c r="T1720" s="206"/>
      <c r="U1720" s="206"/>
      <c r="V1720" s="206"/>
      <c r="W1720" s="206"/>
      <c r="X1720" s="206"/>
      <c r="Y1720" s="206"/>
      <c r="Z1720" s="206"/>
    </row>
    <row r="1721" customFormat="false" ht="15" hidden="false" customHeight="false" outlineLevel="0" collapsed="false">
      <c r="A1721" s="183" t="s">
        <v>2467</v>
      </c>
      <c r="B1721" s="184" t="s">
        <v>1028</v>
      </c>
      <c r="C1721" s="183" t="s">
        <v>1029</v>
      </c>
      <c r="D1721" s="184" t="s">
        <v>1030</v>
      </c>
      <c r="E1721" s="185" t="s">
        <v>1031</v>
      </c>
      <c r="F1721" s="209" t="s">
        <v>1032</v>
      </c>
      <c r="G1721" s="209" t="s">
        <v>1033</v>
      </c>
      <c r="H1721" s="206"/>
      <c r="I1721" s="206"/>
      <c r="J1721" s="206"/>
      <c r="K1721" s="206"/>
      <c r="L1721" s="206"/>
      <c r="M1721" s="206"/>
      <c r="N1721" s="206"/>
      <c r="O1721" s="206"/>
      <c r="P1721" s="206"/>
      <c r="Q1721" s="206"/>
      <c r="R1721" s="206"/>
      <c r="S1721" s="206"/>
      <c r="T1721" s="206"/>
      <c r="U1721" s="206"/>
      <c r="V1721" s="206"/>
      <c r="W1721" s="206"/>
      <c r="X1721" s="206"/>
      <c r="Y1721" s="206"/>
      <c r="Z1721" s="206"/>
    </row>
    <row r="1722" customFormat="false" ht="15" hidden="false" customHeight="false" outlineLevel="0" collapsed="false">
      <c r="A1722" s="189" t="s">
        <v>1034</v>
      </c>
      <c r="B1722" s="190" t="s">
        <v>2468</v>
      </c>
      <c r="C1722" s="189" t="s">
        <v>590</v>
      </c>
      <c r="D1722" s="190" t="s">
        <v>7</v>
      </c>
      <c r="E1722" s="191" t="n">
        <v>1</v>
      </c>
      <c r="F1722" s="279" t="n">
        <v>39.27</v>
      </c>
      <c r="G1722" s="279" t="n">
        <v>39.27</v>
      </c>
      <c r="H1722" s="206"/>
      <c r="I1722" s="206"/>
      <c r="J1722" s="206"/>
      <c r="K1722" s="206"/>
      <c r="L1722" s="206"/>
      <c r="M1722" s="206"/>
      <c r="N1722" s="206"/>
      <c r="O1722" s="206"/>
      <c r="P1722" s="206"/>
      <c r="Q1722" s="206"/>
      <c r="R1722" s="206"/>
      <c r="S1722" s="206"/>
      <c r="T1722" s="206"/>
      <c r="U1722" s="206"/>
      <c r="V1722" s="206"/>
      <c r="W1722" s="206"/>
      <c r="X1722" s="206"/>
      <c r="Y1722" s="206"/>
      <c r="Z1722" s="206"/>
    </row>
    <row r="1723" customFormat="false" ht="15" hidden="false" customHeight="false" outlineLevel="0" collapsed="false">
      <c r="A1723" s="198" t="s">
        <v>1040</v>
      </c>
      <c r="B1723" s="199" t="s">
        <v>1917</v>
      </c>
      <c r="C1723" s="198" t="s">
        <v>1918</v>
      </c>
      <c r="D1723" s="199" t="s">
        <v>25</v>
      </c>
      <c r="E1723" s="200" t="n">
        <v>0.33</v>
      </c>
      <c r="F1723" s="280" t="n">
        <v>15.43</v>
      </c>
      <c r="G1723" s="280" t="n">
        <v>5.09</v>
      </c>
      <c r="H1723" s="206"/>
      <c r="I1723" s="206"/>
      <c r="J1723" s="206"/>
      <c r="K1723" s="206"/>
      <c r="L1723" s="206"/>
      <c r="M1723" s="206"/>
      <c r="N1723" s="206"/>
      <c r="O1723" s="206"/>
      <c r="P1723" s="206"/>
      <c r="Q1723" s="206"/>
      <c r="R1723" s="206"/>
      <c r="S1723" s="206"/>
      <c r="T1723" s="206"/>
      <c r="U1723" s="206"/>
      <c r="V1723" s="206"/>
      <c r="W1723" s="206"/>
      <c r="X1723" s="206"/>
      <c r="Y1723" s="206"/>
      <c r="Z1723" s="206"/>
    </row>
    <row r="1724" customFormat="false" ht="15" hidden="false" customHeight="false" outlineLevel="0" collapsed="false">
      <c r="A1724" s="198" t="s">
        <v>1040</v>
      </c>
      <c r="B1724" s="199" t="s">
        <v>1812</v>
      </c>
      <c r="C1724" s="198" t="s">
        <v>1813</v>
      </c>
      <c r="D1724" s="199" t="s">
        <v>25</v>
      </c>
      <c r="E1724" s="200" t="n">
        <v>0.33</v>
      </c>
      <c r="F1724" s="280" t="n">
        <v>20</v>
      </c>
      <c r="G1724" s="280" t="n">
        <v>6.6</v>
      </c>
      <c r="H1724" s="206"/>
      <c r="I1724" s="206"/>
      <c r="J1724" s="206"/>
      <c r="K1724" s="206"/>
      <c r="L1724" s="206"/>
      <c r="M1724" s="206"/>
      <c r="N1724" s="206"/>
      <c r="O1724" s="206"/>
      <c r="P1724" s="206"/>
      <c r="Q1724" s="206"/>
      <c r="R1724" s="206"/>
      <c r="S1724" s="206"/>
      <c r="T1724" s="206"/>
      <c r="U1724" s="206"/>
      <c r="V1724" s="206"/>
      <c r="W1724" s="206"/>
      <c r="X1724" s="206"/>
      <c r="Y1724" s="206"/>
      <c r="Z1724" s="206"/>
    </row>
    <row r="1725" customFormat="false" ht="15" hidden="false" customHeight="false" outlineLevel="0" collapsed="false">
      <c r="A1725" s="202" t="s">
        <v>1043</v>
      </c>
      <c r="B1725" s="203" t="s">
        <v>2353</v>
      </c>
      <c r="C1725" s="202" t="s">
        <v>2354</v>
      </c>
      <c r="D1725" s="203" t="s">
        <v>7</v>
      </c>
      <c r="E1725" s="204" t="n">
        <v>2</v>
      </c>
      <c r="F1725" s="208" t="n">
        <v>2.8</v>
      </c>
      <c r="G1725" s="208" t="n">
        <v>5.6</v>
      </c>
      <c r="H1725" s="206"/>
      <c r="I1725" s="206"/>
      <c r="J1725" s="206"/>
      <c r="K1725" s="206"/>
      <c r="L1725" s="206"/>
      <c r="M1725" s="206"/>
      <c r="N1725" s="206"/>
      <c r="O1725" s="206"/>
      <c r="P1725" s="206"/>
      <c r="Q1725" s="206"/>
      <c r="R1725" s="206"/>
      <c r="S1725" s="206"/>
      <c r="T1725" s="206"/>
      <c r="U1725" s="206"/>
      <c r="V1725" s="206"/>
      <c r="W1725" s="206"/>
      <c r="X1725" s="206"/>
      <c r="Y1725" s="206"/>
      <c r="Z1725" s="206"/>
    </row>
    <row r="1726" customFormat="false" ht="15" hidden="false" customHeight="false" outlineLevel="0" collapsed="false">
      <c r="A1726" s="202" t="s">
        <v>1043</v>
      </c>
      <c r="B1726" s="203" t="s">
        <v>2319</v>
      </c>
      <c r="C1726" s="202" t="s">
        <v>2320</v>
      </c>
      <c r="D1726" s="203" t="s">
        <v>7</v>
      </c>
      <c r="E1726" s="204" t="n">
        <v>0.092</v>
      </c>
      <c r="F1726" s="208" t="n">
        <v>23.34</v>
      </c>
      <c r="G1726" s="208" t="n">
        <v>2.14</v>
      </c>
      <c r="H1726" s="206"/>
      <c r="I1726" s="206"/>
      <c r="J1726" s="206"/>
      <c r="K1726" s="206"/>
      <c r="L1726" s="206"/>
      <c r="M1726" s="206"/>
      <c r="N1726" s="206"/>
      <c r="O1726" s="206"/>
      <c r="P1726" s="206"/>
      <c r="Q1726" s="206"/>
      <c r="R1726" s="206"/>
      <c r="S1726" s="206"/>
      <c r="T1726" s="206"/>
      <c r="U1726" s="206"/>
      <c r="V1726" s="206"/>
      <c r="W1726" s="206"/>
      <c r="X1726" s="206"/>
      <c r="Y1726" s="206"/>
      <c r="Z1726" s="206"/>
    </row>
    <row r="1727" customFormat="false" ht="15" hidden="false" customHeight="false" outlineLevel="0" collapsed="false">
      <c r="A1727" s="202" t="s">
        <v>1043</v>
      </c>
      <c r="B1727" s="203" t="s">
        <v>2469</v>
      </c>
      <c r="C1727" s="202" t="s">
        <v>2470</v>
      </c>
      <c r="D1727" s="203" t="s">
        <v>7</v>
      </c>
      <c r="E1727" s="204" t="n">
        <v>1</v>
      </c>
      <c r="F1727" s="208" t="n">
        <v>19.84</v>
      </c>
      <c r="G1727" s="208" t="n">
        <v>19.84</v>
      </c>
      <c r="H1727" s="206"/>
      <c r="I1727" s="206"/>
      <c r="J1727" s="206"/>
      <c r="K1727" s="206"/>
      <c r="L1727" s="206"/>
      <c r="M1727" s="206"/>
      <c r="N1727" s="206"/>
      <c r="O1727" s="206"/>
      <c r="P1727" s="206"/>
      <c r="Q1727" s="206"/>
      <c r="R1727" s="206"/>
      <c r="S1727" s="206"/>
      <c r="T1727" s="206"/>
      <c r="U1727" s="206"/>
      <c r="V1727" s="206"/>
      <c r="W1727" s="206"/>
      <c r="X1727" s="206"/>
      <c r="Y1727" s="206"/>
      <c r="Z1727" s="206"/>
    </row>
    <row r="1728" customFormat="false" ht="15" hidden="false" customHeight="false" outlineLevel="0" collapsed="false">
      <c r="A1728" s="183" t="s">
        <v>2471</v>
      </c>
      <c r="B1728" s="184" t="s">
        <v>1028</v>
      </c>
      <c r="C1728" s="183" t="s">
        <v>1029</v>
      </c>
      <c r="D1728" s="184" t="s">
        <v>1030</v>
      </c>
      <c r="E1728" s="185" t="s">
        <v>1031</v>
      </c>
      <c r="F1728" s="209" t="s">
        <v>1032</v>
      </c>
      <c r="G1728" s="209" t="s">
        <v>1033</v>
      </c>
      <c r="H1728" s="206"/>
      <c r="I1728" s="206"/>
      <c r="J1728" s="206"/>
      <c r="K1728" s="206"/>
      <c r="L1728" s="206"/>
      <c r="M1728" s="206"/>
      <c r="N1728" s="206"/>
      <c r="O1728" s="206"/>
      <c r="P1728" s="206"/>
      <c r="Q1728" s="206"/>
      <c r="R1728" s="206"/>
      <c r="S1728" s="206"/>
      <c r="T1728" s="206"/>
      <c r="U1728" s="206"/>
      <c r="V1728" s="206"/>
      <c r="W1728" s="206"/>
      <c r="X1728" s="206"/>
      <c r="Y1728" s="206"/>
      <c r="Z1728" s="206"/>
    </row>
    <row r="1729" customFormat="false" ht="15" hidden="false" customHeight="false" outlineLevel="0" collapsed="false">
      <c r="A1729" s="189" t="s">
        <v>1034</v>
      </c>
      <c r="B1729" s="190" t="s">
        <v>2472</v>
      </c>
      <c r="C1729" s="189" t="s">
        <v>593</v>
      </c>
      <c r="D1729" s="190" t="s">
        <v>7</v>
      </c>
      <c r="E1729" s="191" t="n">
        <v>1</v>
      </c>
      <c r="F1729" s="279" t="n">
        <v>663.65</v>
      </c>
      <c r="G1729" s="279" t="n">
        <v>663.65</v>
      </c>
      <c r="H1729" s="206"/>
      <c r="I1729" s="206"/>
      <c r="J1729" s="206"/>
      <c r="K1729" s="206"/>
      <c r="L1729" s="206"/>
      <c r="M1729" s="206"/>
      <c r="N1729" s="206"/>
      <c r="O1729" s="206"/>
      <c r="P1729" s="206"/>
      <c r="Q1729" s="206"/>
      <c r="R1729" s="206"/>
      <c r="S1729" s="206"/>
      <c r="T1729" s="206"/>
      <c r="U1729" s="206"/>
      <c r="V1729" s="206"/>
      <c r="W1729" s="206"/>
      <c r="X1729" s="206"/>
      <c r="Y1729" s="206"/>
      <c r="Z1729" s="206"/>
    </row>
    <row r="1730" customFormat="false" ht="15" hidden="false" customHeight="false" outlineLevel="0" collapsed="false">
      <c r="A1730" s="198" t="s">
        <v>1040</v>
      </c>
      <c r="B1730" s="199" t="s">
        <v>2473</v>
      </c>
      <c r="C1730" s="198" t="s">
        <v>2474</v>
      </c>
      <c r="D1730" s="199" t="s">
        <v>1100</v>
      </c>
      <c r="E1730" s="200" t="n">
        <v>3.6</v>
      </c>
      <c r="F1730" s="280" t="n">
        <v>77.24</v>
      </c>
      <c r="G1730" s="280" t="n">
        <v>278.06</v>
      </c>
      <c r="H1730" s="206"/>
      <c r="I1730" s="206"/>
      <c r="J1730" s="206"/>
      <c r="K1730" s="206"/>
      <c r="L1730" s="206"/>
      <c r="M1730" s="206"/>
      <c r="N1730" s="206"/>
      <c r="O1730" s="206"/>
      <c r="P1730" s="206"/>
      <c r="Q1730" s="206"/>
      <c r="R1730" s="206"/>
      <c r="S1730" s="206"/>
      <c r="T1730" s="206"/>
      <c r="U1730" s="206"/>
      <c r="V1730" s="206"/>
      <c r="W1730" s="206"/>
      <c r="X1730" s="206"/>
      <c r="Y1730" s="206"/>
      <c r="Z1730" s="206"/>
    </row>
    <row r="1731" customFormat="false" ht="15" hidden="false" customHeight="false" outlineLevel="0" collapsed="false">
      <c r="A1731" s="198" t="s">
        <v>1040</v>
      </c>
      <c r="B1731" s="199" t="s">
        <v>2037</v>
      </c>
      <c r="C1731" s="198" t="s">
        <v>2038</v>
      </c>
      <c r="D1731" s="199" t="s">
        <v>1100</v>
      </c>
      <c r="E1731" s="200" t="n">
        <v>1.21</v>
      </c>
      <c r="F1731" s="280" t="n">
        <v>17.15</v>
      </c>
      <c r="G1731" s="280" t="n">
        <v>20.75</v>
      </c>
      <c r="H1731" s="206"/>
      <c r="I1731" s="206"/>
      <c r="J1731" s="206"/>
      <c r="K1731" s="206"/>
      <c r="L1731" s="206"/>
      <c r="M1731" s="206"/>
      <c r="N1731" s="206"/>
      <c r="O1731" s="206"/>
      <c r="P1731" s="206"/>
      <c r="Q1731" s="206"/>
      <c r="R1731" s="206"/>
      <c r="S1731" s="206"/>
      <c r="T1731" s="206"/>
      <c r="U1731" s="206"/>
      <c r="V1731" s="206"/>
      <c r="W1731" s="206"/>
      <c r="X1731" s="206"/>
      <c r="Y1731" s="206"/>
      <c r="Z1731" s="206"/>
    </row>
    <row r="1732" customFormat="false" ht="15" hidden="false" customHeight="false" outlineLevel="0" collapsed="false">
      <c r="A1732" s="198" t="s">
        <v>1040</v>
      </c>
      <c r="B1732" s="199" t="s">
        <v>2475</v>
      </c>
      <c r="C1732" s="198" t="s">
        <v>2476</v>
      </c>
      <c r="D1732" s="199" t="s">
        <v>1147</v>
      </c>
      <c r="E1732" s="200" t="n">
        <v>0.1847</v>
      </c>
      <c r="F1732" s="280" t="n">
        <v>401.4</v>
      </c>
      <c r="G1732" s="280" t="n">
        <v>74.13</v>
      </c>
      <c r="H1732" s="206"/>
      <c r="I1732" s="206"/>
      <c r="J1732" s="206"/>
      <c r="K1732" s="206"/>
      <c r="L1732" s="206"/>
      <c r="M1732" s="206"/>
      <c r="N1732" s="206"/>
      <c r="O1732" s="206"/>
      <c r="P1732" s="206"/>
      <c r="Q1732" s="206"/>
      <c r="R1732" s="206"/>
      <c r="S1732" s="206"/>
      <c r="T1732" s="206"/>
      <c r="U1732" s="206"/>
      <c r="V1732" s="206"/>
      <c r="W1732" s="206"/>
      <c r="X1732" s="206"/>
      <c r="Y1732" s="206"/>
      <c r="Z1732" s="206"/>
    </row>
    <row r="1733" customFormat="false" ht="15" hidden="false" customHeight="false" outlineLevel="0" collapsed="false">
      <c r="A1733" s="198" t="s">
        <v>1040</v>
      </c>
      <c r="B1733" s="199" t="s">
        <v>2039</v>
      </c>
      <c r="C1733" s="198" t="s">
        <v>2040</v>
      </c>
      <c r="D1733" s="199" t="s">
        <v>65</v>
      </c>
      <c r="E1733" s="200" t="n">
        <v>2.094</v>
      </c>
      <c r="F1733" s="280" t="n">
        <v>12.21</v>
      </c>
      <c r="G1733" s="280" t="n">
        <v>25.56</v>
      </c>
      <c r="H1733" s="206"/>
      <c r="I1733" s="206"/>
      <c r="J1733" s="206"/>
      <c r="K1733" s="206"/>
      <c r="L1733" s="206"/>
      <c r="M1733" s="206"/>
      <c r="N1733" s="206"/>
      <c r="O1733" s="206"/>
      <c r="P1733" s="206"/>
      <c r="Q1733" s="206"/>
      <c r="R1733" s="206"/>
      <c r="S1733" s="206"/>
      <c r="T1733" s="206"/>
      <c r="U1733" s="206"/>
      <c r="V1733" s="206"/>
      <c r="W1733" s="206"/>
      <c r="X1733" s="206"/>
      <c r="Y1733" s="206"/>
      <c r="Z1733" s="206"/>
    </row>
    <row r="1734" customFormat="false" ht="15" hidden="false" customHeight="false" outlineLevel="0" collapsed="false">
      <c r="A1734" s="198" t="s">
        <v>1040</v>
      </c>
      <c r="B1734" s="199" t="s">
        <v>2043</v>
      </c>
      <c r="C1734" s="198" t="s">
        <v>2044</v>
      </c>
      <c r="D1734" s="199" t="s">
        <v>1147</v>
      </c>
      <c r="E1734" s="200" t="n">
        <v>1.4157</v>
      </c>
      <c r="F1734" s="280" t="n">
        <v>50.72</v>
      </c>
      <c r="G1734" s="280" t="n">
        <v>71.8</v>
      </c>
      <c r="H1734" s="206"/>
      <c r="I1734" s="206"/>
      <c r="J1734" s="206"/>
      <c r="K1734" s="206"/>
      <c r="L1734" s="206"/>
      <c r="M1734" s="206"/>
      <c r="N1734" s="206"/>
      <c r="O1734" s="206"/>
      <c r="P1734" s="206"/>
      <c r="Q1734" s="206"/>
      <c r="R1734" s="206"/>
      <c r="S1734" s="206"/>
      <c r="T1734" s="206"/>
      <c r="U1734" s="206"/>
      <c r="V1734" s="206"/>
      <c r="W1734" s="206"/>
      <c r="X1734" s="206"/>
      <c r="Y1734" s="206"/>
      <c r="Z1734" s="206"/>
    </row>
    <row r="1735" customFormat="false" ht="15" hidden="false" customHeight="false" outlineLevel="0" collapsed="false">
      <c r="A1735" s="198" t="s">
        <v>1040</v>
      </c>
      <c r="B1735" s="199" t="s">
        <v>2477</v>
      </c>
      <c r="C1735" s="198" t="s">
        <v>2478</v>
      </c>
      <c r="D1735" s="199" t="s">
        <v>1100</v>
      </c>
      <c r="E1735" s="200" t="n">
        <v>0.32</v>
      </c>
      <c r="F1735" s="280" t="n">
        <v>46.16</v>
      </c>
      <c r="G1735" s="280" t="n">
        <v>14.77</v>
      </c>
      <c r="H1735" s="206"/>
      <c r="I1735" s="206"/>
      <c r="J1735" s="206"/>
      <c r="K1735" s="206"/>
      <c r="L1735" s="206"/>
      <c r="M1735" s="206"/>
      <c r="N1735" s="206"/>
      <c r="O1735" s="206"/>
      <c r="P1735" s="206"/>
      <c r="Q1735" s="206"/>
      <c r="R1735" s="206"/>
      <c r="S1735" s="206"/>
      <c r="T1735" s="206"/>
      <c r="U1735" s="206"/>
      <c r="V1735" s="206"/>
      <c r="W1735" s="206"/>
      <c r="X1735" s="206"/>
      <c r="Y1735" s="206"/>
      <c r="Z1735" s="206"/>
    </row>
    <row r="1736" customFormat="false" ht="15" hidden="false" customHeight="false" outlineLevel="0" collapsed="false">
      <c r="A1736" s="198" t="s">
        <v>1040</v>
      </c>
      <c r="B1736" s="199" t="s">
        <v>2479</v>
      </c>
      <c r="C1736" s="198" t="s">
        <v>2480</v>
      </c>
      <c r="D1736" s="199" t="s">
        <v>1147</v>
      </c>
      <c r="E1736" s="200" t="n">
        <v>0.2457</v>
      </c>
      <c r="F1736" s="280" t="n">
        <v>50.72</v>
      </c>
      <c r="G1736" s="280" t="n">
        <v>12.46</v>
      </c>
      <c r="H1736" s="206"/>
      <c r="I1736" s="206"/>
      <c r="J1736" s="206"/>
      <c r="K1736" s="206"/>
      <c r="L1736" s="206"/>
      <c r="M1736" s="206"/>
      <c r="N1736" s="206"/>
      <c r="O1736" s="206"/>
      <c r="P1736" s="206"/>
      <c r="Q1736" s="206"/>
      <c r="R1736" s="206"/>
      <c r="S1736" s="206"/>
      <c r="T1736" s="206"/>
      <c r="U1736" s="206"/>
      <c r="V1736" s="206"/>
      <c r="W1736" s="206"/>
      <c r="X1736" s="206"/>
      <c r="Y1736" s="206"/>
      <c r="Z1736" s="206"/>
    </row>
    <row r="1737" customFormat="false" ht="15" hidden="false" customHeight="false" outlineLevel="0" collapsed="false">
      <c r="A1737" s="198" t="s">
        <v>1040</v>
      </c>
      <c r="B1737" s="199" t="s">
        <v>2051</v>
      </c>
      <c r="C1737" s="198" t="s">
        <v>2052</v>
      </c>
      <c r="D1737" s="199" t="s">
        <v>1100</v>
      </c>
      <c r="E1737" s="200" t="n">
        <v>3.84</v>
      </c>
      <c r="F1737" s="280" t="n">
        <v>30.25</v>
      </c>
      <c r="G1737" s="280" t="n">
        <v>116.16</v>
      </c>
      <c r="H1737" s="206"/>
      <c r="I1737" s="206"/>
      <c r="J1737" s="206"/>
      <c r="K1737" s="206"/>
      <c r="L1737" s="206"/>
      <c r="M1737" s="206"/>
      <c r="N1737" s="206"/>
      <c r="O1737" s="206"/>
      <c r="P1737" s="206"/>
      <c r="Q1737" s="206"/>
      <c r="R1737" s="206"/>
      <c r="S1737" s="206"/>
      <c r="T1737" s="206"/>
      <c r="U1737" s="206"/>
      <c r="V1737" s="206"/>
      <c r="W1737" s="206"/>
      <c r="X1737" s="206"/>
      <c r="Y1737" s="206"/>
      <c r="Z1737" s="206"/>
    </row>
    <row r="1738" customFormat="false" ht="15" hidden="false" customHeight="false" outlineLevel="0" collapsed="false">
      <c r="A1738" s="198" t="s">
        <v>1040</v>
      </c>
      <c r="B1738" s="199" t="s">
        <v>1010</v>
      </c>
      <c r="C1738" s="198" t="s">
        <v>1011</v>
      </c>
      <c r="D1738" s="199" t="s">
        <v>1147</v>
      </c>
      <c r="E1738" s="200" t="n">
        <v>1.17</v>
      </c>
      <c r="F1738" s="280" t="n">
        <v>30</v>
      </c>
      <c r="G1738" s="280" t="n">
        <v>35.1</v>
      </c>
      <c r="H1738" s="206"/>
      <c r="I1738" s="206"/>
      <c r="J1738" s="206"/>
      <c r="K1738" s="206"/>
      <c r="L1738" s="206"/>
      <c r="M1738" s="206"/>
      <c r="N1738" s="206"/>
      <c r="O1738" s="206"/>
      <c r="P1738" s="206"/>
      <c r="Q1738" s="206"/>
      <c r="R1738" s="206"/>
      <c r="S1738" s="206"/>
      <c r="T1738" s="206"/>
      <c r="U1738" s="206"/>
      <c r="V1738" s="206"/>
      <c r="W1738" s="206"/>
      <c r="X1738" s="206"/>
      <c r="Y1738" s="206"/>
      <c r="Z1738" s="206"/>
    </row>
    <row r="1739" customFormat="false" ht="15" hidden="false" customHeight="false" outlineLevel="0" collapsed="false">
      <c r="A1739" s="198" t="s">
        <v>1040</v>
      </c>
      <c r="B1739" s="199" t="s">
        <v>2481</v>
      </c>
      <c r="C1739" s="198" t="s">
        <v>2482</v>
      </c>
      <c r="D1739" s="199" t="s">
        <v>1147</v>
      </c>
      <c r="E1739" s="200" t="n">
        <v>0.1847</v>
      </c>
      <c r="F1739" s="280" t="n">
        <v>80.5</v>
      </c>
      <c r="G1739" s="280" t="n">
        <v>14.86</v>
      </c>
      <c r="H1739" s="206"/>
      <c r="I1739" s="206"/>
      <c r="J1739" s="206"/>
      <c r="K1739" s="206"/>
      <c r="L1739" s="206"/>
      <c r="M1739" s="206"/>
      <c r="N1739" s="206"/>
      <c r="O1739" s="206"/>
      <c r="P1739" s="206"/>
      <c r="Q1739" s="206"/>
      <c r="R1739" s="206"/>
      <c r="S1739" s="206"/>
      <c r="T1739" s="206"/>
      <c r="U1739" s="206"/>
      <c r="V1739" s="206"/>
      <c r="W1739" s="206"/>
      <c r="X1739" s="206"/>
      <c r="Y1739" s="206"/>
      <c r="Z1739" s="206"/>
    </row>
    <row r="1740" customFormat="false" ht="15" hidden="false" customHeight="false" outlineLevel="0" collapsed="false">
      <c r="A1740" s="193"/>
      <c r="B1740" s="194"/>
      <c r="C1740" s="193"/>
      <c r="D1740" s="193"/>
      <c r="E1740" s="195"/>
      <c r="F1740" s="193"/>
      <c r="G1740" s="193"/>
      <c r="H1740" s="206"/>
      <c r="I1740" s="206"/>
      <c r="J1740" s="206"/>
      <c r="K1740" s="206"/>
      <c r="L1740" s="206"/>
      <c r="M1740" s="206"/>
      <c r="N1740" s="206"/>
      <c r="O1740" s="206"/>
      <c r="P1740" s="206"/>
      <c r="Q1740" s="206"/>
      <c r="R1740" s="206"/>
      <c r="S1740" s="206"/>
      <c r="T1740" s="206"/>
      <c r="U1740" s="206"/>
      <c r="V1740" s="206"/>
      <c r="W1740" s="206"/>
      <c r="X1740" s="206"/>
      <c r="Y1740" s="206"/>
      <c r="Z1740" s="206"/>
    </row>
    <row r="1741" customFormat="false" ht="15" hidden="false" customHeight="false" outlineLevel="0" collapsed="false">
      <c r="A1741" s="183" t="s">
        <v>2483</v>
      </c>
      <c r="B1741" s="184" t="s">
        <v>1028</v>
      </c>
      <c r="C1741" s="183" t="s">
        <v>1029</v>
      </c>
      <c r="D1741" s="184" t="s">
        <v>1030</v>
      </c>
      <c r="E1741" s="185" t="s">
        <v>1031</v>
      </c>
      <c r="F1741" s="209" t="s">
        <v>1032</v>
      </c>
      <c r="G1741" s="209" t="s">
        <v>1033</v>
      </c>
      <c r="H1741" s="206"/>
      <c r="I1741" s="206"/>
      <c r="J1741" s="206"/>
      <c r="K1741" s="206"/>
      <c r="L1741" s="206"/>
      <c r="M1741" s="206"/>
      <c r="N1741" s="206"/>
      <c r="O1741" s="206"/>
      <c r="P1741" s="206"/>
      <c r="Q1741" s="206"/>
      <c r="R1741" s="206"/>
      <c r="S1741" s="206"/>
      <c r="T1741" s="206"/>
      <c r="U1741" s="206"/>
      <c r="V1741" s="206"/>
      <c r="W1741" s="206"/>
      <c r="X1741" s="206"/>
      <c r="Y1741" s="206"/>
      <c r="Z1741" s="206"/>
    </row>
    <row r="1742" customFormat="false" ht="15" hidden="false" customHeight="false" outlineLevel="0" collapsed="false">
      <c r="A1742" s="189" t="s">
        <v>1034</v>
      </c>
      <c r="B1742" s="190" t="s">
        <v>2484</v>
      </c>
      <c r="C1742" s="189" t="s">
        <v>2485</v>
      </c>
      <c r="D1742" s="190" t="s">
        <v>7</v>
      </c>
      <c r="E1742" s="191" t="n">
        <v>1</v>
      </c>
      <c r="F1742" s="279" t="n">
        <v>326.26</v>
      </c>
      <c r="G1742" s="279" t="n">
        <v>326.26</v>
      </c>
      <c r="H1742" s="206"/>
      <c r="I1742" s="206"/>
      <c r="J1742" s="206"/>
      <c r="K1742" s="206"/>
      <c r="L1742" s="206"/>
      <c r="M1742" s="206"/>
      <c r="N1742" s="206"/>
      <c r="O1742" s="206"/>
      <c r="P1742" s="206"/>
      <c r="Q1742" s="206"/>
      <c r="R1742" s="206"/>
      <c r="S1742" s="206"/>
      <c r="T1742" s="206"/>
      <c r="U1742" s="206"/>
      <c r="V1742" s="206"/>
      <c r="W1742" s="206"/>
      <c r="X1742" s="206"/>
      <c r="Y1742" s="206"/>
      <c r="Z1742" s="206"/>
    </row>
    <row r="1743" customFormat="false" ht="15" hidden="false" customHeight="false" outlineLevel="0" collapsed="false">
      <c r="A1743" s="198" t="s">
        <v>1040</v>
      </c>
      <c r="B1743" s="199" t="s">
        <v>2473</v>
      </c>
      <c r="C1743" s="198" t="s">
        <v>2474</v>
      </c>
      <c r="D1743" s="199" t="s">
        <v>1100</v>
      </c>
      <c r="E1743" s="200" t="n">
        <v>1.68</v>
      </c>
      <c r="F1743" s="280" t="n">
        <v>77.24</v>
      </c>
      <c r="G1743" s="280" t="n">
        <v>129.76</v>
      </c>
      <c r="H1743" s="206"/>
      <c r="I1743" s="206"/>
      <c r="J1743" s="206"/>
      <c r="K1743" s="206"/>
      <c r="L1743" s="206"/>
      <c r="M1743" s="206"/>
      <c r="N1743" s="206"/>
      <c r="O1743" s="206"/>
      <c r="P1743" s="206"/>
      <c r="Q1743" s="206"/>
      <c r="R1743" s="206"/>
      <c r="S1743" s="206"/>
      <c r="T1743" s="206"/>
      <c r="U1743" s="206"/>
      <c r="V1743" s="206"/>
      <c r="W1743" s="206"/>
      <c r="X1743" s="206"/>
      <c r="Y1743" s="206"/>
      <c r="Z1743" s="206"/>
    </row>
    <row r="1744" customFormat="false" ht="15" hidden="false" customHeight="false" outlineLevel="0" collapsed="false">
      <c r="A1744" s="198" t="s">
        <v>1040</v>
      </c>
      <c r="B1744" s="199" t="s">
        <v>2037</v>
      </c>
      <c r="C1744" s="198" t="s">
        <v>2038</v>
      </c>
      <c r="D1744" s="199" t="s">
        <v>1100</v>
      </c>
      <c r="E1744" s="200" t="n">
        <v>0.81</v>
      </c>
      <c r="F1744" s="280" t="n">
        <v>17.15</v>
      </c>
      <c r="G1744" s="280" t="n">
        <v>13.89</v>
      </c>
      <c r="H1744" s="206"/>
      <c r="I1744" s="206"/>
      <c r="J1744" s="206"/>
      <c r="K1744" s="206"/>
      <c r="L1744" s="206"/>
      <c r="M1744" s="206"/>
      <c r="N1744" s="206"/>
      <c r="O1744" s="206"/>
      <c r="P1744" s="206"/>
      <c r="Q1744" s="206"/>
      <c r="R1744" s="206"/>
      <c r="S1744" s="206"/>
      <c r="T1744" s="206"/>
      <c r="U1744" s="206"/>
      <c r="V1744" s="206"/>
      <c r="W1744" s="206"/>
      <c r="X1744" s="206"/>
      <c r="Y1744" s="206"/>
      <c r="Z1744" s="206"/>
    </row>
    <row r="1745" customFormat="false" ht="15" hidden="false" customHeight="false" outlineLevel="0" collapsed="false">
      <c r="A1745" s="198" t="s">
        <v>1040</v>
      </c>
      <c r="B1745" s="199" t="s">
        <v>2475</v>
      </c>
      <c r="C1745" s="198" t="s">
        <v>2476</v>
      </c>
      <c r="D1745" s="199" t="s">
        <v>1147</v>
      </c>
      <c r="E1745" s="200" t="n">
        <v>0.1079</v>
      </c>
      <c r="F1745" s="280" t="n">
        <v>401.4</v>
      </c>
      <c r="G1745" s="280" t="n">
        <v>43.31</v>
      </c>
      <c r="H1745" s="206"/>
      <c r="I1745" s="206"/>
      <c r="J1745" s="206"/>
      <c r="K1745" s="206"/>
      <c r="L1745" s="206"/>
      <c r="M1745" s="206"/>
      <c r="N1745" s="206"/>
      <c r="O1745" s="206"/>
      <c r="P1745" s="206"/>
      <c r="Q1745" s="206"/>
      <c r="R1745" s="206"/>
      <c r="S1745" s="206"/>
      <c r="T1745" s="206"/>
      <c r="U1745" s="206"/>
      <c r="V1745" s="206"/>
      <c r="W1745" s="206"/>
      <c r="X1745" s="206"/>
      <c r="Y1745" s="206"/>
      <c r="Z1745" s="206"/>
    </row>
    <row r="1746" customFormat="false" ht="15" hidden="false" customHeight="false" outlineLevel="0" collapsed="false">
      <c r="A1746" s="198" t="s">
        <v>1040</v>
      </c>
      <c r="B1746" s="199" t="s">
        <v>2039</v>
      </c>
      <c r="C1746" s="198" t="s">
        <v>2040</v>
      </c>
      <c r="D1746" s="199" t="s">
        <v>65</v>
      </c>
      <c r="E1746" s="200" t="n">
        <v>1.281</v>
      </c>
      <c r="F1746" s="280" t="n">
        <v>12.21</v>
      </c>
      <c r="G1746" s="280" t="n">
        <v>15.64</v>
      </c>
      <c r="H1746" s="206"/>
      <c r="I1746" s="206"/>
      <c r="J1746" s="206"/>
      <c r="K1746" s="206"/>
      <c r="L1746" s="206"/>
      <c r="M1746" s="206"/>
      <c r="N1746" s="206"/>
      <c r="O1746" s="206"/>
      <c r="P1746" s="206"/>
      <c r="Q1746" s="206"/>
      <c r="R1746" s="206"/>
      <c r="S1746" s="206"/>
      <c r="T1746" s="206"/>
      <c r="U1746" s="206"/>
      <c r="V1746" s="206"/>
      <c r="W1746" s="206"/>
      <c r="X1746" s="206"/>
      <c r="Y1746" s="206"/>
      <c r="Z1746" s="206"/>
    </row>
    <row r="1747" customFormat="false" ht="15" hidden="false" customHeight="false" outlineLevel="0" collapsed="false">
      <c r="A1747" s="198" t="s">
        <v>1040</v>
      </c>
      <c r="B1747" s="199" t="s">
        <v>2043</v>
      </c>
      <c r="C1747" s="198" t="s">
        <v>2044</v>
      </c>
      <c r="D1747" s="199" t="s">
        <v>1147</v>
      </c>
      <c r="E1747" s="200" t="n">
        <v>0.6075</v>
      </c>
      <c r="F1747" s="280" t="n">
        <v>50.72</v>
      </c>
      <c r="G1747" s="280" t="n">
        <v>30.81</v>
      </c>
      <c r="H1747" s="206"/>
      <c r="I1747" s="206"/>
      <c r="J1747" s="206"/>
      <c r="K1747" s="206"/>
      <c r="L1747" s="206"/>
      <c r="M1747" s="206"/>
      <c r="N1747" s="206"/>
      <c r="O1747" s="206"/>
      <c r="P1747" s="206"/>
      <c r="Q1747" s="206"/>
      <c r="R1747" s="206"/>
      <c r="S1747" s="206"/>
      <c r="T1747" s="206"/>
      <c r="U1747" s="206"/>
      <c r="V1747" s="206"/>
      <c r="W1747" s="206"/>
      <c r="X1747" s="206"/>
      <c r="Y1747" s="206"/>
      <c r="Z1747" s="206"/>
    </row>
    <row r="1748" customFormat="false" ht="15" hidden="false" customHeight="false" outlineLevel="0" collapsed="false">
      <c r="A1748" s="198" t="s">
        <v>1040</v>
      </c>
      <c r="B1748" s="199" t="s">
        <v>2477</v>
      </c>
      <c r="C1748" s="198" t="s">
        <v>2478</v>
      </c>
      <c r="D1748" s="199" t="s">
        <v>1100</v>
      </c>
      <c r="E1748" s="200" t="n">
        <v>0.192</v>
      </c>
      <c r="F1748" s="280" t="n">
        <v>46.16</v>
      </c>
      <c r="G1748" s="280" t="n">
        <v>8.86</v>
      </c>
      <c r="H1748" s="206"/>
      <c r="I1748" s="206"/>
      <c r="J1748" s="206"/>
      <c r="K1748" s="206"/>
      <c r="L1748" s="206"/>
      <c r="M1748" s="206"/>
      <c r="N1748" s="206"/>
      <c r="O1748" s="206"/>
      <c r="P1748" s="206"/>
      <c r="Q1748" s="206"/>
      <c r="R1748" s="206"/>
      <c r="S1748" s="206"/>
      <c r="T1748" s="206"/>
      <c r="U1748" s="206"/>
      <c r="V1748" s="206"/>
      <c r="W1748" s="206"/>
      <c r="X1748" s="206"/>
      <c r="Y1748" s="206"/>
      <c r="Z1748" s="206"/>
    </row>
    <row r="1749" customFormat="false" ht="15" hidden="false" customHeight="false" outlineLevel="0" collapsed="false">
      <c r="A1749" s="198" t="s">
        <v>1040</v>
      </c>
      <c r="B1749" s="199" t="s">
        <v>2479</v>
      </c>
      <c r="C1749" s="198" t="s">
        <v>2480</v>
      </c>
      <c r="D1749" s="199" t="s">
        <v>1147</v>
      </c>
      <c r="E1749" s="200" t="n">
        <v>0.1275</v>
      </c>
      <c r="F1749" s="280" t="n">
        <v>50.72</v>
      </c>
      <c r="G1749" s="280" t="n">
        <v>6.46</v>
      </c>
      <c r="H1749" s="206"/>
      <c r="I1749" s="206"/>
      <c r="J1749" s="206"/>
      <c r="K1749" s="206"/>
      <c r="L1749" s="206"/>
      <c r="M1749" s="206"/>
      <c r="N1749" s="206"/>
      <c r="O1749" s="206"/>
      <c r="P1749" s="206"/>
      <c r="Q1749" s="206"/>
      <c r="R1749" s="206"/>
      <c r="S1749" s="206"/>
      <c r="T1749" s="206"/>
      <c r="U1749" s="206"/>
      <c r="V1749" s="206"/>
      <c r="W1749" s="206"/>
      <c r="X1749" s="206"/>
      <c r="Y1749" s="206"/>
      <c r="Z1749" s="206"/>
    </row>
    <row r="1750" customFormat="false" ht="15" hidden="false" customHeight="false" outlineLevel="0" collapsed="false">
      <c r="A1750" s="198" t="s">
        <v>1040</v>
      </c>
      <c r="B1750" s="199" t="s">
        <v>2051</v>
      </c>
      <c r="C1750" s="198" t="s">
        <v>2052</v>
      </c>
      <c r="D1750" s="199" t="s">
        <v>1100</v>
      </c>
      <c r="E1750" s="200" t="n">
        <v>1.8</v>
      </c>
      <c r="F1750" s="280" t="n">
        <v>30.25</v>
      </c>
      <c r="G1750" s="280" t="n">
        <v>54.45</v>
      </c>
      <c r="H1750" s="206"/>
      <c r="I1750" s="206"/>
      <c r="J1750" s="206"/>
      <c r="K1750" s="206"/>
      <c r="L1750" s="206"/>
      <c r="M1750" s="206"/>
      <c r="N1750" s="206"/>
      <c r="O1750" s="206"/>
      <c r="P1750" s="206"/>
      <c r="Q1750" s="206"/>
      <c r="R1750" s="206"/>
      <c r="S1750" s="206"/>
      <c r="T1750" s="206"/>
      <c r="U1750" s="206"/>
      <c r="V1750" s="206"/>
      <c r="W1750" s="206"/>
      <c r="X1750" s="206"/>
      <c r="Y1750" s="206"/>
      <c r="Z1750" s="206"/>
    </row>
    <row r="1751" customFormat="false" ht="15" hidden="false" customHeight="false" outlineLevel="0" collapsed="false">
      <c r="A1751" s="198" t="s">
        <v>1040</v>
      </c>
      <c r="B1751" s="199" t="s">
        <v>1010</v>
      </c>
      <c r="C1751" s="198" t="s">
        <v>1011</v>
      </c>
      <c r="D1751" s="199" t="s">
        <v>1147</v>
      </c>
      <c r="E1751" s="200" t="n">
        <v>0.48</v>
      </c>
      <c r="F1751" s="280" t="n">
        <v>30</v>
      </c>
      <c r="G1751" s="280" t="n">
        <v>14.4</v>
      </c>
      <c r="H1751" s="206"/>
      <c r="I1751" s="206"/>
      <c r="J1751" s="206"/>
      <c r="K1751" s="206"/>
      <c r="L1751" s="206"/>
      <c r="M1751" s="206"/>
      <c r="N1751" s="206"/>
      <c r="O1751" s="206"/>
      <c r="P1751" s="206"/>
      <c r="Q1751" s="206"/>
      <c r="R1751" s="206"/>
      <c r="S1751" s="206"/>
      <c r="T1751" s="206"/>
      <c r="U1751" s="206"/>
      <c r="V1751" s="206"/>
      <c r="W1751" s="206"/>
      <c r="X1751" s="206"/>
      <c r="Y1751" s="206"/>
      <c r="Z1751" s="206"/>
    </row>
    <row r="1752" customFormat="false" ht="15" hidden="false" customHeight="false" outlineLevel="0" collapsed="false">
      <c r="A1752" s="198" t="s">
        <v>1040</v>
      </c>
      <c r="B1752" s="199" t="s">
        <v>2481</v>
      </c>
      <c r="C1752" s="198" t="s">
        <v>2482</v>
      </c>
      <c r="D1752" s="199" t="s">
        <v>1147</v>
      </c>
      <c r="E1752" s="200" t="n">
        <v>0.1079</v>
      </c>
      <c r="F1752" s="280" t="n">
        <v>80.5</v>
      </c>
      <c r="G1752" s="280" t="n">
        <v>8.68</v>
      </c>
      <c r="H1752" s="206"/>
      <c r="I1752" s="206"/>
      <c r="J1752" s="206"/>
      <c r="K1752" s="206"/>
      <c r="L1752" s="206"/>
      <c r="M1752" s="206"/>
      <c r="N1752" s="206"/>
      <c r="O1752" s="206"/>
      <c r="P1752" s="206"/>
      <c r="Q1752" s="206"/>
      <c r="R1752" s="206"/>
      <c r="S1752" s="206"/>
      <c r="T1752" s="206"/>
      <c r="U1752" s="206"/>
      <c r="V1752" s="206"/>
      <c r="W1752" s="206"/>
      <c r="X1752" s="206"/>
      <c r="Y1752" s="206"/>
      <c r="Z1752" s="206"/>
    </row>
    <row r="1753" customFormat="false" ht="15" hidden="false" customHeight="false" outlineLevel="0" collapsed="false">
      <c r="A1753" s="193"/>
      <c r="B1753" s="194"/>
      <c r="C1753" s="193"/>
      <c r="D1753" s="193"/>
      <c r="E1753" s="195"/>
      <c r="F1753" s="193"/>
      <c r="G1753" s="193"/>
      <c r="H1753" s="206"/>
      <c r="I1753" s="206"/>
      <c r="J1753" s="206"/>
      <c r="K1753" s="206"/>
      <c r="L1753" s="206"/>
      <c r="M1753" s="206"/>
      <c r="N1753" s="206"/>
      <c r="O1753" s="206"/>
      <c r="P1753" s="206"/>
      <c r="Q1753" s="206"/>
      <c r="R1753" s="206"/>
      <c r="S1753" s="206"/>
      <c r="T1753" s="206"/>
      <c r="U1753" s="206"/>
      <c r="V1753" s="206"/>
      <c r="W1753" s="206"/>
      <c r="X1753" s="206"/>
      <c r="Y1753" s="206"/>
      <c r="Z1753" s="206"/>
    </row>
    <row r="1754" customFormat="false" ht="15" hidden="false" customHeight="false" outlineLevel="0" collapsed="false">
      <c r="A1754" s="183" t="s">
        <v>2486</v>
      </c>
      <c r="B1754" s="184" t="s">
        <v>1028</v>
      </c>
      <c r="C1754" s="183" t="s">
        <v>1029</v>
      </c>
      <c r="D1754" s="184" t="s">
        <v>1030</v>
      </c>
      <c r="E1754" s="185" t="s">
        <v>1031</v>
      </c>
      <c r="F1754" s="209" t="s">
        <v>1032</v>
      </c>
      <c r="G1754" s="209" t="s">
        <v>1033</v>
      </c>
      <c r="H1754" s="206"/>
      <c r="I1754" s="206"/>
      <c r="J1754" s="206"/>
      <c r="K1754" s="206"/>
      <c r="L1754" s="206"/>
      <c r="M1754" s="206"/>
      <c r="N1754" s="206"/>
      <c r="O1754" s="206"/>
      <c r="P1754" s="206"/>
      <c r="Q1754" s="206"/>
      <c r="R1754" s="206"/>
      <c r="S1754" s="206"/>
      <c r="T1754" s="206"/>
      <c r="U1754" s="206"/>
      <c r="V1754" s="206"/>
      <c r="W1754" s="206"/>
      <c r="X1754" s="206"/>
      <c r="Y1754" s="206"/>
      <c r="Z1754" s="206"/>
    </row>
    <row r="1755" customFormat="false" ht="15" hidden="false" customHeight="false" outlineLevel="0" collapsed="false">
      <c r="A1755" s="189" t="s">
        <v>1034</v>
      </c>
      <c r="B1755" s="190" t="s">
        <v>2487</v>
      </c>
      <c r="C1755" s="189" t="s">
        <v>599</v>
      </c>
      <c r="D1755" s="190" t="s">
        <v>7</v>
      </c>
      <c r="E1755" s="191" t="n">
        <v>1</v>
      </c>
      <c r="F1755" s="279" t="n">
        <v>11.98</v>
      </c>
      <c r="G1755" s="279" t="n">
        <v>11.98</v>
      </c>
      <c r="H1755" s="206"/>
      <c r="I1755" s="206"/>
      <c r="J1755" s="206"/>
      <c r="K1755" s="206"/>
      <c r="L1755" s="206"/>
      <c r="M1755" s="206"/>
      <c r="N1755" s="206"/>
      <c r="O1755" s="206"/>
      <c r="P1755" s="206"/>
      <c r="Q1755" s="206"/>
      <c r="R1755" s="206"/>
      <c r="S1755" s="206"/>
      <c r="T1755" s="206"/>
      <c r="U1755" s="206"/>
      <c r="V1755" s="206"/>
      <c r="W1755" s="206"/>
      <c r="X1755" s="206"/>
      <c r="Y1755" s="206"/>
      <c r="Z1755" s="206"/>
    </row>
    <row r="1756" customFormat="false" ht="15" hidden="false" customHeight="false" outlineLevel="0" collapsed="false">
      <c r="A1756" s="198" t="s">
        <v>1040</v>
      </c>
      <c r="B1756" s="199" t="s">
        <v>1917</v>
      </c>
      <c r="C1756" s="198" t="s">
        <v>1918</v>
      </c>
      <c r="D1756" s="199" t="s">
        <v>25</v>
      </c>
      <c r="E1756" s="200" t="n">
        <v>0.04</v>
      </c>
      <c r="F1756" s="280" t="n">
        <v>15.43</v>
      </c>
      <c r="G1756" s="280" t="n">
        <v>0.61</v>
      </c>
      <c r="H1756" s="206"/>
      <c r="I1756" s="206"/>
      <c r="J1756" s="206"/>
      <c r="K1756" s="206"/>
      <c r="L1756" s="206"/>
      <c r="M1756" s="206"/>
      <c r="N1756" s="206"/>
      <c r="O1756" s="206"/>
      <c r="P1756" s="206"/>
      <c r="Q1756" s="206"/>
      <c r="R1756" s="206"/>
      <c r="S1756" s="206"/>
      <c r="T1756" s="206"/>
      <c r="U1756" s="206"/>
      <c r="V1756" s="206"/>
      <c r="W1756" s="206"/>
      <c r="X1756" s="206"/>
      <c r="Y1756" s="206"/>
      <c r="Z1756" s="206"/>
    </row>
    <row r="1757" customFormat="false" ht="15" hidden="false" customHeight="false" outlineLevel="0" collapsed="false">
      <c r="A1757" s="198" t="s">
        <v>1040</v>
      </c>
      <c r="B1757" s="199" t="s">
        <v>1812</v>
      </c>
      <c r="C1757" s="198" t="s">
        <v>1813</v>
      </c>
      <c r="D1757" s="199" t="s">
        <v>25</v>
      </c>
      <c r="E1757" s="200" t="n">
        <v>0.04</v>
      </c>
      <c r="F1757" s="280" t="n">
        <v>20</v>
      </c>
      <c r="G1757" s="280" t="n">
        <v>0.8</v>
      </c>
      <c r="H1757" s="206"/>
      <c r="I1757" s="206"/>
      <c r="J1757" s="206"/>
      <c r="K1757" s="206"/>
      <c r="L1757" s="206"/>
      <c r="M1757" s="206"/>
      <c r="N1757" s="206"/>
      <c r="O1757" s="206"/>
      <c r="P1757" s="206"/>
      <c r="Q1757" s="206"/>
      <c r="R1757" s="206"/>
      <c r="S1757" s="206"/>
      <c r="T1757" s="206"/>
      <c r="U1757" s="206"/>
      <c r="V1757" s="206"/>
      <c r="W1757" s="206"/>
      <c r="X1757" s="206"/>
      <c r="Y1757" s="206"/>
      <c r="Z1757" s="206"/>
    </row>
    <row r="1758" customFormat="false" ht="15" hidden="false" customHeight="false" outlineLevel="0" collapsed="false">
      <c r="A1758" s="202" t="s">
        <v>1043</v>
      </c>
      <c r="B1758" s="203" t="s">
        <v>2341</v>
      </c>
      <c r="C1758" s="202" t="s">
        <v>2342</v>
      </c>
      <c r="D1758" s="203" t="s">
        <v>7</v>
      </c>
      <c r="E1758" s="204" t="n">
        <v>1</v>
      </c>
      <c r="F1758" s="208" t="n">
        <v>1.58</v>
      </c>
      <c r="G1758" s="208" t="n">
        <v>1.58</v>
      </c>
      <c r="H1758" s="206"/>
      <c r="I1758" s="206"/>
      <c r="J1758" s="206"/>
      <c r="K1758" s="206"/>
      <c r="L1758" s="206"/>
      <c r="M1758" s="206"/>
      <c r="N1758" s="206"/>
      <c r="O1758" s="206"/>
      <c r="P1758" s="206"/>
      <c r="Q1758" s="206"/>
      <c r="R1758" s="206"/>
      <c r="S1758" s="206"/>
      <c r="T1758" s="206"/>
      <c r="U1758" s="206"/>
      <c r="V1758" s="206"/>
      <c r="W1758" s="206"/>
      <c r="X1758" s="206"/>
      <c r="Y1758" s="206"/>
      <c r="Z1758" s="206"/>
    </row>
    <row r="1759" customFormat="false" ht="15" hidden="false" customHeight="false" outlineLevel="0" collapsed="false">
      <c r="A1759" s="202" t="s">
        <v>1043</v>
      </c>
      <c r="B1759" s="203" t="s">
        <v>2319</v>
      </c>
      <c r="C1759" s="202" t="s">
        <v>2320</v>
      </c>
      <c r="D1759" s="203" t="s">
        <v>7</v>
      </c>
      <c r="E1759" s="204" t="n">
        <v>0.02</v>
      </c>
      <c r="F1759" s="208" t="n">
        <v>23.34</v>
      </c>
      <c r="G1759" s="208" t="n">
        <v>0.46</v>
      </c>
      <c r="H1759" s="206"/>
      <c r="I1759" s="206"/>
      <c r="J1759" s="206"/>
      <c r="K1759" s="206"/>
      <c r="L1759" s="206"/>
      <c r="M1759" s="206"/>
      <c r="N1759" s="206"/>
      <c r="O1759" s="206"/>
      <c r="P1759" s="206"/>
      <c r="Q1759" s="206"/>
      <c r="R1759" s="206"/>
      <c r="S1759" s="206"/>
      <c r="T1759" s="206"/>
      <c r="U1759" s="206"/>
      <c r="V1759" s="206"/>
      <c r="W1759" s="206"/>
      <c r="X1759" s="206"/>
      <c r="Y1759" s="206"/>
      <c r="Z1759" s="206"/>
    </row>
    <row r="1760" customFormat="false" ht="15" hidden="false" customHeight="false" outlineLevel="0" collapsed="false">
      <c r="A1760" s="202" t="s">
        <v>1043</v>
      </c>
      <c r="B1760" s="203" t="s">
        <v>2488</v>
      </c>
      <c r="C1760" s="202" t="s">
        <v>2489</v>
      </c>
      <c r="D1760" s="203" t="s">
        <v>7</v>
      </c>
      <c r="E1760" s="204" t="n">
        <v>1</v>
      </c>
      <c r="F1760" s="208" t="n">
        <v>8.53</v>
      </c>
      <c r="G1760" s="208" t="n">
        <v>8.53</v>
      </c>
      <c r="H1760" s="206"/>
      <c r="I1760" s="206"/>
      <c r="J1760" s="206"/>
      <c r="K1760" s="206"/>
      <c r="L1760" s="206"/>
      <c r="M1760" s="206"/>
      <c r="N1760" s="206"/>
      <c r="O1760" s="206"/>
      <c r="P1760" s="206"/>
      <c r="Q1760" s="206"/>
      <c r="R1760" s="206"/>
      <c r="S1760" s="206"/>
      <c r="T1760" s="206"/>
      <c r="U1760" s="206"/>
      <c r="V1760" s="206"/>
      <c r="W1760" s="206"/>
      <c r="X1760" s="206"/>
      <c r="Y1760" s="206"/>
      <c r="Z1760" s="206"/>
    </row>
    <row r="1761" customFormat="false" ht="15" hidden="false" customHeight="false" outlineLevel="0" collapsed="false">
      <c r="A1761" s="193"/>
      <c r="B1761" s="194"/>
      <c r="C1761" s="193"/>
      <c r="D1761" s="193"/>
      <c r="E1761" s="195"/>
      <c r="F1761" s="193"/>
      <c r="G1761" s="193"/>
      <c r="H1761" s="206"/>
      <c r="I1761" s="206"/>
      <c r="J1761" s="206"/>
      <c r="K1761" s="206"/>
      <c r="L1761" s="206"/>
      <c r="M1761" s="206"/>
      <c r="N1761" s="206"/>
      <c r="O1761" s="206"/>
      <c r="P1761" s="206"/>
      <c r="Q1761" s="206"/>
      <c r="R1761" s="206"/>
      <c r="S1761" s="206"/>
      <c r="T1761" s="206"/>
      <c r="U1761" s="206"/>
      <c r="V1761" s="206"/>
      <c r="W1761" s="206"/>
      <c r="X1761" s="206"/>
      <c r="Y1761" s="206"/>
      <c r="Z1761" s="206"/>
    </row>
    <row r="1762" customFormat="false" ht="15" hidden="false" customHeight="false" outlineLevel="0" collapsed="false">
      <c r="A1762" s="183" t="s">
        <v>2490</v>
      </c>
      <c r="B1762" s="184" t="s">
        <v>1028</v>
      </c>
      <c r="C1762" s="183" t="s">
        <v>1029</v>
      </c>
      <c r="D1762" s="184" t="s">
        <v>1030</v>
      </c>
      <c r="E1762" s="185" t="s">
        <v>1031</v>
      </c>
      <c r="F1762" s="209" t="s">
        <v>1032</v>
      </c>
      <c r="G1762" s="209" t="s">
        <v>1033</v>
      </c>
      <c r="H1762" s="206"/>
      <c r="I1762" s="206"/>
      <c r="J1762" s="206"/>
      <c r="K1762" s="206"/>
      <c r="L1762" s="206"/>
      <c r="M1762" s="206"/>
      <c r="N1762" s="206"/>
      <c r="O1762" s="206"/>
      <c r="P1762" s="206"/>
      <c r="Q1762" s="206"/>
      <c r="R1762" s="206"/>
      <c r="S1762" s="206"/>
      <c r="T1762" s="206"/>
      <c r="U1762" s="206"/>
      <c r="V1762" s="206"/>
      <c r="W1762" s="206"/>
      <c r="X1762" s="206"/>
      <c r="Y1762" s="206"/>
      <c r="Z1762" s="206"/>
    </row>
    <row r="1763" customFormat="false" ht="15" hidden="false" customHeight="false" outlineLevel="0" collapsed="false">
      <c r="A1763" s="189" t="s">
        <v>1034</v>
      </c>
      <c r="B1763" s="190" t="s">
        <v>2491</v>
      </c>
      <c r="C1763" s="189" t="s">
        <v>602</v>
      </c>
      <c r="D1763" s="190" t="s">
        <v>7</v>
      </c>
      <c r="E1763" s="191" t="n">
        <v>1</v>
      </c>
      <c r="F1763" s="279" t="n">
        <v>18.37</v>
      </c>
      <c r="G1763" s="279" t="n">
        <v>18.37</v>
      </c>
      <c r="H1763" s="206"/>
      <c r="I1763" s="206"/>
      <c r="J1763" s="206"/>
      <c r="K1763" s="206"/>
      <c r="L1763" s="206"/>
      <c r="M1763" s="206"/>
      <c r="N1763" s="206"/>
      <c r="O1763" s="206"/>
      <c r="P1763" s="206"/>
      <c r="Q1763" s="206"/>
      <c r="R1763" s="206"/>
      <c r="S1763" s="206"/>
      <c r="T1763" s="206"/>
      <c r="U1763" s="206"/>
      <c r="V1763" s="206"/>
      <c r="W1763" s="206"/>
      <c r="X1763" s="206"/>
      <c r="Y1763" s="206"/>
      <c r="Z1763" s="206"/>
    </row>
    <row r="1764" customFormat="false" ht="15" hidden="false" customHeight="false" outlineLevel="0" collapsed="false">
      <c r="A1764" s="198" t="s">
        <v>1040</v>
      </c>
      <c r="B1764" s="199" t="s">
        <v>1917</v>
      </c>
      <c r="C1764" s="198" t="s">
        <v>1918</v>
      </c>
      <c r="D1764" s="199" t="s">
        <v>25</v>
      </c>
      <c r="E1764" s="200" t="n">
        <v>0.04</v>
      </c>
      <c r="F1764" s="280" t="n">
        <v>15.43</v>
      </c>
      <c r="G1764" s="280" t="n">
        <v>0.61</v>
      </c>
      <c r="H1764" s="206"/>
      <c r="I1764" s="206"/>
      <c r="J1764" s="206"/>
      <c r="K1764" s="206"/>
      <c r="L1764" s="206"/>
      <c r="M1764" s="206"/>
      <c r="N1764" s="206"/>
      <c r="O1764" s="206"/>
      <c r="P1764" s="206"/>
      <c r="Q1764" s="206"/>
      <c r="R1764" s="206"/>
      <c r="S1764" s="206"/>
      <c r="T1764" s="206"/>
      <c r="U1764" s="206"/>
      <c r="V1764" s="206"/>
      <c r="W1764" s="206"/>
      <c r="X1764" s="206"/>
      <c r="Y1764" s="206"/>
      <c r="Z1764" s="206"/>
    </row>
    <row r="1765" customFormat="false" ht="15" hidden="false" customHeight="false" outlineLevel="0" collapsed="false">
      <c r="A1765" s="198" t="s">
        <v>1040</v>
      </c>
      <c r="B1765" s="199" t="s">
        <v>1812</v>
      </c>
      <c r="C1765" s="198" t="s">
        <v>1813</v>
      </c>
      <c r="D1765" s="199" t="s">
        <v>25</v>
      </c>
      <c r="E1765" s="200" t="n">
        <v>0.04</v>
      </c>
      <c r="F1765" s="280" t="n">
        <v>20</v>
      </c>
      <c r="G1765" s="280" t="n">
        <v>0.8</v>
      </c>
      <c r="H1765" s="206"/>
      <c r="I1765" s="206"/>
      <c r="J1765" s="206"/>
      <c r="K1765" s="206"/>
      <c r="L1765" s="206"/>
      <c r="M1765" s="206"/>
      <c r="N1765" s="206"/>
      <c r="O1765" s="206"/>
      <c r="P1765" s="206"/>
      <c r="Q1765" s="206"/>
      <c r="R1765" s="206"/>
      <c r="S1765" s="206"/>
      <c r="T1765" s="206"/>
      <c r="U1765" s="206"/>
      <c r="V1765" s="206"/>
      <c r="W1765" s="206"/>
      <c r="X1765" s="206"/>
      <c r="Y1765" s="206"/>
      <c r="Z1765" s="206"/>
    </row>
    <row r="1766" customFormat="false" ht="15" hidden="false" customHeight="false" outlineLevel="0" collapsed="false">
      <c r="A1766" s="202" t="s">
        <v>1043</v>
      </c>
      <c r="B1766" s="203" t="s">
        <v>2319</v>
      </c>
      <c r="C1766" s="202" t="s">
        <v>2320</v>
      </c>
      <c r="D1766" s="203" t="s">
        <v>7</v>
      </c>
      <c r="E1766" s="204" t="n">
        <v>0.02</v>
      </c>
      <c r="F1766" s="208" t="n">
        <v>23.34</v>
      </c>
      <c r="G1766" s="208" t="n">
        <v>0.46</v>
      </c>
      <c r="H1766" s="206"/>
      <c r="I1766" s="206"/>
      <c r="J1766" s="206"/>
      <c r="K1766" s="206"/>
      <c r="L1766" s="206"/>
      <c r="M1766" s="206"/>
      <c r="N1766" s="206"/>
      <c r="O1766" s="206"/>
      <c r="P1766" s="206"/>
      <c r="Q1766" s="206"/>
      <c r="R1766" s="206"/>
      <c r="S1766" s="206"/>
      <c r="T1766" s="206"/>
      <c r="U1766" s="206"/>
      <c r="V1766" s="206"/>
      <c r="W1766" s="206"/>
      <c r="X1766" s="206"/>
      <c r="Y1766" s="206"/>
      <c r="Z1766" s="206"/>
    </row>
    <row r="1767" customFormat="false" ht="15" hidden="false" customHeight="false" outlineLevel="0" collapsed="false">
      <c r="A1767" s="202" t="s">
        <v>1043</v>
      </c>
      <c r="B1767" s="203" t="s">
        <v>2315</v>
      </c>
      <c r="C1767" s="202" t="s">
        <v>2316</v>
      </c>
      <c r="D1767" s="203" t="s">
        <v>7</v>
      </c>
      <c r="E1767" s="204" t="n">
        <v>1</v>
      </c>
      <c r="F1767" s="208" t="n">
        <v>2.32</v>
      </c>
      <c r="G1767" s="208" t="n">
        <v>2.32</v>
      </c>
      <c r="H1767" s="206"/>
      <c r="I1767" s="206"/>
      <c r="J1767" s="206"/>
      <c r="K1767" s="206"/>
      <c r="L1767" s="206"/>
      <c r="M1767" s="206"/>
      <c r="N1767" s="206"/>
      <c r="O1767" s="206"/>
      <c r="P1767" s="206"/>
      <c r="Q1767" s="206"/>
      <c r="R1767" s="206"/>
      <c r="S1767" s="206"/>
      <c r="T1767" s="206"/>
      <c r="U1767" s="206"/>
      <c r="V1767" s="206"/>
      <c r="W1767" s="206"/>
      <c r="X1767" s="206"/>
      <c r="Y1767" s="206"/>
      <c r="Z1767" s="206"/>
    </row>
    <row r="1768" customFormat="false" ht="15" hidden="false" customHeight="false" outlineLevel="0" collapsed="false">
      <c r="A1768" s="202" t="s">
        <v>1043</v>
      </c>
      <c r="B1768" s="203" t="s">
        <v>2492</v>
      </c>
      <c r="C1768" s="202" t="s">
        <v>2493</v>
      </c>
      <c r="D1768" s="203" t="s">
        <v>7</v>
      </c>
      <c r="E1768" s="204" t="n">
        <v>1</v>
      </c>
      <c r="F1768" s="208" t="n">
        <v>14.18</v>
      </c>
      <c r="G1768" s="208" t="n">
        <v>14.18</v>
      </c>
      <c r="H1768" s="206"/>
      <c r="I1768" s="206"/>
      <c r="J1768" s="206"/>
      <c r="K1768" s="206"/>
      <c r="L1768" s="206"/>
      <c r="M1768" s="206"/>
      <c r="N1768" s="206"/>
      <c r="O1768" s="206"/>
      <c r="P1768" s="206"/>
      <c r="Q1768" s="206"/>
      <c r="R1768" s="206"/>
      <c r="S1768" s="206"/>
      <c r="T1768" s="206"/>
      <c r="U1768" s="206"/>
      <c r="V1768" s="206"/>
      <c r="W1768" s="206"/>
      <c r="X1768" s="206"/>
      <c r="Y1768" s="206"/>
      <c r="Z1768" s="206"/>
    </row>
    <row r="1769" customFormat="false" ht="15" hidden="false" customHeight="false" outlineLevel="0" collapsed="false">
      <c r="A1769" s="193"/>
      <c r="B1769" s="194"/>
      <c r="C1769" s="193"/>
      <c r="D1769" s="193"/>
      <c r="E1769" s="195"/>
      <c r="F1769" s="193"/>
      <c r="G1769" s="193"/>
      <c r="H1769" s="206"/>
      <c r="I1769" s="206"/>
      <c r="J1769" s="206"/>
      <c r="K1769" s="206"/>
      <c r="L1769" s="206"/>
      <c r="M1769" s="206"/>
      <c r="N1769" s="206"/>
      <c r="O1769" s="206"/>
      <c r="P1769" s="206"/>
      <c r="Q1769" s="206"/>
      <c r="R1769" s="206"/>
      <c r="S1769" s="206"/>
      <c r="T1769" s="206"/>
      <c r="U1769" s="206"/>
      <c r="V1769" s="206"/>
      <c r="W1769" s="206"/>
      <c r="X1769" s="206"/>
      <c r="Y1769" s="206"/>
      <c r="Z1769" s="206"/>
    </row>
    <row r="1770" customFormat="false" ht="15" hidden="false" customHeight="false" outlineLevel="0" collapsed="false">
      <c r="A1770" s="183" t="s">
        <v>2494</v>
      </c>
      <c r="B1770" s="184" t="s">
        <v>1028</v>
      </c>
      <c r="C1770" s="183" t="s">
        <v>1029</v>
      </c>
      <c r="D1770" s="184" t="s">
        <v>1030</v>
      </c>
      <c r="E1770" s="185" t="s">
        <v>1031</v>
      </c>
      <c r="F1770" s="209" t="s">
        <v>1032</v>
      </c>
      <c r="G1770" s="209" t="s">
        <v>1033</v>
      </c>
      <c r="H1770" s="206"/>
      <c r="I1770" s="206"/>
      <c r="J1770" s="206"/>
      <c r="K1770" s="206"/>
      <c r="L1770" s="206"/>
      <c r="M1770" s="206"/>
      <c r="N1770" s="206"/>
      <c r="O1770" s="206"/>
      <c r="P1770" s="206"/>
      <c r="Q1770" s="206"/>
      <c r="R1770" s="206"/>
      <c r="S1770" s="206"/>
      <c r="T1770" s="206"/>
      <c r="U1770" s="206"/>
      <c r="V1770" s="206"/>
      <c r="W1770" s="206"/>
      <c r="X1770" s="206"/>
      <c r="Y1770" s="206"/>
      <c r="Z1770" s="206"/>
    </row>
    <row r="1771" customFormat="false" ht="15" hidden="false" customHeight="false" outlineLevel="0" collapsed="false">
      <c r="A1771" s="189" t="s">
        <v>1034</v>
      </c>
      <c r="B1771" s="190" t="s">
        <v>2495</v>
      </c>
      <c r="C1771" s="189" t="s">
        <v>604</v>
      </c>
      <c r="D1771" s="190" t="s">
        <v>7</v>
      </c>
      <c r="E1771" s="191" t="n">
        <v>1</v>
      </c>
      <c r="F1771" s="279" t="n">
        <v>164.26</v>
      </c>
      <c r="G1771" s="279" t="n">
        <v>164.26</v>
      </c>
      <c r="H1771" s="206"/>
      <c r="I1771" s="206"/>
      <c r="J1771" s="206"/>
      <c r="K1771" s="206"/>
      <c r="L1771" s="206"/>
      <c r="M1771" s="206"/>
      <c r="N1771" s="206"/>
      <c r="O1771" s="206"/>
      <c r="P1771" s="206"/>
      <c r="Q1771" s="206"/>
      <c r="R1771" s="206"/>
      <c r="S1771" s="206"/>
      <c r="T1771" s="206"/>
      <c r="U1771" s="206"/>
      <c r="V1771" s="206"/>
      <c r="W1771" s="206"/>
      <c r="X1771" s="206"/>
      <c r="Y1771" s="206"/>
      <c r="Z1771" s="206"/>
    </row>
    <row r="1772" customFormat="false" ht="15" hidden="false" customHeight="false" outlineLevel="0" collapsed="false">
      <c r="A1772" s="198" t="s">
        <v>1040</v>
      </c>
      <c r="B1772" s="199" t="s">
        <v>1877</v>
      </c>
      <c r="C1772" s="198" t="s">
        <v>1878</v>
      </c>
      <c r="D1772" s="199" t="s">
        <v>1147</v>
      </c>
      <c r="E1772" s="200" t="n">
        <v>0.0054</v>
      </c>
      <c r="F1772" s="280" t="n">
        <v>523.66</v>
      </c>
      <c r="G1772" s="280" t="n">
        <v>2.82</v>
      </c>
      <c r="H1772" s="206"/>
      <c r="I1772" s="206"/>
      <c r="J1772" s="206"/>
      <c r="K1772" s="206"/>
      <c r="L1772" s="206"/>
      <c r="M1772" s="206"/>
      <c r="N1772" s="206"/>
      <c r="O1772" s="206"/>
      <c r="P1772" s="206"/>
      <c r="Q1772" s="206"/>
      <c r="R1772" s="206"/>
      <c r="S1772" s="206"/>
      <c r="T1772" s="206"/>
      <c r="U1772" s="206"/>
      <c r="V1772" s="206"/>
      <c r="W1772" s="206"/>
      <c r="X1772" s="206"/>
      <c r="Y1772" s="206"/>
      <c r="Z1772" s="206"/>
    </row>
    <row r="1773" customFormat="false" ht="15" hidden="false" customHeight="false" outlineLevel="0" collapsed="false">
      <c r="A1773" s="198" t="s">
        <v>1040</v>
      </c>
      <c r="B1773" s="199" t="s">
        <v>1272</v>
      </c>
      <c r="C1773" s="198" t="s">
        <v>1273</v>
      </c>
      <c r="D1773" s="199" t="s">
        <v>25</v>
      </c>
      <c r="E1773" s="200" t="n">
        <v>0.453</v>
      </c>
      <c r="F1773" s="280" t="n">
        <v>20.61</v>
      </c>
      <c r="G1773" s="280" t="n">
        <v>9.33</v>
      </c>
      <c r="H1773" s="206"/>
      <c r="I1773" s="206"/>
      <c r="J1773" s="206"/>
      <c r="K1773" s="206"/>
      <c r="L1773" s="206"/>
      <c r="M1773" s="206"/>
      <c r="N1773" s="206"/>
      <c r="O1773" s="206"/>
      <c r="P1773" s="206"/>
      <c r="Q1773" s="206"/>
      <c r="R1773" s="206"/>
      <c r="S1773" s="206"/>
      <c r="T1773" s="206"/>
      <c r="U1773" s="206"/>
      <c r="V1773" s="206"/>
      <c r="W1773" s="206"/>
      <c r="X1773" s="206"/>
      <c r="Y1773" s="206"/>
      <c r="Z1773" s="206"/>
    </row>
    <row r="1774" customFormat="false" ht="15" hidden="false" customHeight="false" outlineLevel="0" collapsed="false">
      <c r="A1774" s="198" t="s">
        <v>1040</v>
      </c>
      <c r="B1774" s="199" t="s">
        <v>1274</v>
      </c>
      <c r="C1774" s="198" t="s">
        <v>1249</v>
      </c>
      <c r="D1774" s="199" t="s">
        <v>25</v>
      </c>
      <c r="E1774" s="200" t="n">
        <v>0.453</v>
      </c>
      <c r="F1774" s="280" t="n">
        <v>15.05</v>
      </c>
      <c r="G1774" s="280" t="n">
        <v>6.81</v>
      </c>
      <c r="H1774" s="206"/>
      <c r="I1774" s="206"/>
      <c r="J1774" s="206"/>
      <c r="K1774" s="206"/>
      <c r="L1774" s="206"/>
      <c r="M1774" s="206"/>
      <c r="N1774" s="206"/>
      <c r="O1774" s="206"/>
      <c r="P1774" s="206"/>
      <c r="Q1774" s="206"/>
      <c r="R1774" s="206"/>
      <c r="S1774" s="206"/>
      <c r="T1774" s="206"/>
      <c r="U1774" s="206"/>
      <c r="V1774" s="206"/>
      <c r="W1774" s="206"/>
      <c r="X1774" s="206"/>
      <c r="Y1774" s="206"/>
      <c r="Z1774" s="206"/>
    </row>
    <row r="1775" customFormat="false" ht="15" hidden="false" customHeight="false" outlineLevel="0" collapsed="false">
      <c r="A1775" s="202" t="s">
        <v>1043</v>
      </c>
      <c r="B1775" s="203" t="s">
        <v>2496</v>
      </c>
      <c r="C1775" s="202" t="s">
        <v>2497</v>
      </c>
      <c r="D1775" s="203" t="s">
        <v>7</v>
      </c>
      <c r="E1775" s="204" t="n">
        <v>1</v>
      </c>
      <c r="F1775" s="208" t="n">
        <v>145.3</v>
      </c>
      <c r="G1775" s="208" t="n">
        <v>145.3</v>
      </c>
      <c r="H1775" s="206"/>
      <c r="I1775" s="206"/>
      <c r="J1775" s="206"/>
      <c r="K1775" s="206"/>
      <c r="L1775" s="206"/>
      <c r="M1775" s="206"/>
      <c r="N1775" s="206"/>
      <c r="O1775" s="206"/>
      <c r="P1775" s="206"/>
      <c r="Q1775" s="206"/>
      <c r="R1775" s="206"/>
      <c r="S1775" s="206"/>
      <c r="T1775" s="206"/>
      <c r="U1775" s="206"/>
      <c r="V1775" s="206"/>
      <c r="W1775" s="206"/>
      <c r="X1775" s="206"/>
      <c r="Y1775" s="206"/>
      <c r="Z1775" s="206"/>
    </row>
    <row r="1776" customFormat="false" ht="15" hidden="false" customHeight="false" outlineLevel="0" collapsed="false">
      <c r="A1776" s="183" t="s">
        <v>2498</v>
      </c>
      <c r="B1776" s="184" t="s">
        <v>1028</v>
      </c>
      <c r="C1776" s="183" t="s">
        <v>1029</v>
      </c>
      <c r="D1776" s="184" t="s">
        <v>1030</v>
      </c>
      <c r="E1776" s="185" t="s">
        <v>1031</v>
      </c>
      <c r="F1776" s="209" t="s">
        <v>1032</v>
      </c>
      <c r="G1776" s="209" t="s">
        <v>1033</v>
      </c>
      <c r="H1776" s="206"/>
      <c r="I1776" s="206"/>
      <c r="J1776" s="206"/>
      <c r="K1776" s="206"/>
      <c r="L1776" s="206"/>
      <c r="M1776" s="206"/>
      <c r="N1776" s="206"/>
      <c r="O1776" s="206"/>
      <c r="P1776" s="206"/>
      <c r="Q1776" s="206"/>
      <c r="R1776" s="206"/>
      <c r="S1776" s="206"/>
      <c r="T1776" s="206"/>
      <c r="U1776" s="206"/>
      <c r="V1776" s="206"/>
      <c r="W1776" s="206"/>
      <c r="X1776" s="206"/>
      <c r="Y1776" s="206"/>
      <c r="Z1776" s="206"/>
    </row>
    <row r="1777" customFormat="false" ht="15" hidden="false" customHeight="false" outlineLevel="0" collapsed="false">
      <c r="A1777" s="189" t="s">
        <v>1034</v>
      </c>
      <c r="B1777" s="190" t="s">
        <v>736</v>
      </c>
      <c r="C1777" s="189" t="s">
        <v>1146</v>
      </c>
      <c r="D1777" s="190" t="s">
        <v>1147</v>
      </c>
      <c r="E1777" s="191" t="n">
        <v>1</v>
      </c>
      <c r="F1777" s="279" t="n">
        <v>59.53</v>
      </c>
      <c r="G1777" s="279" t="n">
        <v>59.53</v>
      </c>
      <c r="H1777" s="206"/>
      <c r="I1777" s="206"/>
      <c r="J1777" s="206"/>
      <c r="K1777" s="206"/>
      <c r="L1777" s="206"/>
      <c r="M1777" s="206"/>
      <c r="N1777" s="206"/>
      <c r="O1777" s="206"/>
      <c r="P1777" s="206"/>
      <c r="Q1777" s="206"/>
      <c r="R1777" s="206"/>
      <c r="S1777" s="206"/>
      <c r="T1777" s="206"/>
      <c r="U1777" s="206"/>
      <c r="V1777" s="206"/>
      <c r="W1777" s="206"/>
      <c r="X1777" s="206"/>
      <c r="Y1777" s="206"/>
      <c r="Z1777" s="206"/>
    </row>
    <row r="1778" customFormat="false" ht="15" hidden="false" customHeight="false" outlineLevel="0" collapsed="false">
      <c r="A1778" s="198" t="s">
        <v>1040</v>
      </c>
      <c r="B1778" s="199" t="s">
        <v>1274</v>
      </c>
      <c r="C1778" s="198" t="s">
        <v>1249</v>
      </c>
      <c r="D1778" s="199" t="s">
        <v>25</v>
      </c>
      <c r="E1778" s="200" t="n">
        <v>3.956</v>
      </c>
      <c r="F1778" s="280" t="n">
        <v>15.05</v>
      </c>
      <c r="G1778" s="280" t="n">
        <v>59.53</v>
      </c>
      <c r="H1778" s="206"/>
      <c r="I1778" s="206"/>
      <c r="J1778" s="206"/>
      <c r="K1778" s="206"/>
      <c r="L1778" s="206"/>
      <c r="M1778" s="206"/>
      <c r="N1778" s="206"/>
      <c r="O1778" s="206"/>
      <c r="P1778" s="206"/>
      <c r="Q1778" s="206"/>
      <c r="R1778" s="206"/>
      <c r="S1778" s="206"/>
      <c r="T1778" s="206"/>
      <c r="U1778" s="206"/>
      <c r="V1778" s="206"/>
      <c r="W1778" s="206"/>
      <c r="X1778" s="206"/>
      <c r="Y1778" s="206"/>
      <c r="Z1778" s="206"/>
    </row>
    <row r="1779" customFormat="false" ht="15" hidden="false" customHeight="false" outlineLevel="0" collapsed="false">
      <c r="A1779" s="193"/>
      <c r="B1779" s="194"/>
      <c r="C1779" s="193"/>
      <c r="D1779" s="193"/>
      <c r="E1779" s="195"/>
      <c r="F1779" s="193"/>
      <c r="G1779" s="193"/>
      <c r="H1779" s="206"/>
      <c r="I1779" s="206"/>
      <c r="J1779" s="206"/>
      <c r="K1779" s="206"/>
      <c r="L1779" s="206"/>
      <c r="M1779" s="206"/>
      <c r="N1779" s="206"/>
      <c r="O1779" s="206"/>
      <c r="P1779" s="206"/>
      <c r="Q1779" s="206"/>
      <c r="R1779" s="206"/>
      <c r="S1779" s="206"/>
      <c r="T1779" s="206"/>
      <c r="U1779" s="206"/>
      <c r="V1779" s="206"/>
      <c r="W1779" s="206"/>
      <c r="X1779" s="206"/>
      <c r="Y1779" s="206"/>
      <c r="Z1779" s="206"/>
    </row>
    <row r="1780" customFormat="false" ht="15" hidden="false" customHeight="false" outlineLevel="0" collapsed="false">
      <c r="A1780" s="183" t="s">
        <v>2499</v>
      </c>
      <c r="B1780" s="184" t="s">
        <v>1028</v>
      </c>
      <c r="C1780" s="183" t="s">
        <v>1029</v>
      </c>
      <c r="D1780" s="184" t="s">
        <v>1030</v>
      </c>
      <c r="E1780" s="185" t="s">
        <v>1031</v>
      </c>
      <c r="F1780" s="209" t="s">
        <v>1032</v>
      </c>
      <c r="G1780" s="209" t="s">
        <v>1033</v>
      </c>
      <c r="H1780" s="206"/>
      <c r="I1780" s="206"/>
      <c r="J1780" s="206"/>
      <c r="K1780" s="206"/>
      <c r="L1780" s="206"/>
      <c r="M1780" s="206"/>
      <c r="N1780" s="206"/>
      <c r="O1780" s="206"/>
      <c r="P1780" s="206"/>
      <c r="Q1780" s="206"/>
      <c r="R1780" s="206"/>
      <c r="S1780" s="206"/>
      <c r="T1780" s="206"/>
      <c r="U1780" s="206"/>
      <c r="V1780" s="206"/>
      <c r="W1780" s="206"/>
      <c r="X1780" s="206"/>
      <c r="Y1780" s="206"/>
      <c r="Z1780" s="206"/>
    </row>
    <row r="1781" customFormat="false" ht="15" hidden="false" customHeight="false" outlineLevel="0" collapsed="false">
      <c r="A1781" s="189" t="s">
        <v>1034</v>
      </c>
      <c r="B1781" s="190" t="s">
        <v>751</v>
      </c>
      <c r="C1781" s="189" t="s">
        <v>2500</v>
      </c>
      <c r="D1781" s="190" t="s">
        <v>1147</v>
      </c>
      <c r="E1781" s="191" t="n">
        <v>1</v>
      </c>
      <c r="F1781" s="279" t="n">
        <v>24.67</v>
      </c>
      <c r="G1781" s="279" t="n">
        <v>24.67</v>
      </c>
      <c r="H1781" s="206"/>
      <c r="I1781" s="206"/>
      <c r="J1781" s="206"/>
      <c r="K1781" s="206"/>
      <c r="L1781" s="206"/>
      <c r="M1781" s="206"/>
      <c r="N1781" s="206"/>
      <c r="O1781" s="206"/>
      <c r="P1781" s="206"/>
      <c r="Q1781" s="206"/>
      <c r="R1781" s="206"/>
      <c r="S1781" s="206"/>
      <c r="T1781" s="206"/>
      <c r="U1781" s="206"/>
      <c r="V1781" s="206"/>
      <c r="W1781" s="206"/>
      <c r="X1781" s="206"/>
      <c r="Y1781" s="206"/>
      <c r="Z1781" s="206"/>
    </row>
    <row r="1782" customFormat="false" ht="15" hidden="false" customHeight="false" outlineLevel="0" collapsed="false">
      <c r="A1782" s="198" t="s">
        <v>1040</v>
      </c>
      <c r="B1782" s="199" t="s">
        <v>2501</v>
      </c>
      <c r="C1782" s="198" t="s">
        <v>2502</v>
      </c>
      <c r="D1782" s="199" t="s">
        <v>1223</v>
      </c>
      <c r="E1782" s="200" t="n">
        <v>0.254</v>
      </c>
      <c r="F1782" s="280" t="n">
        <v>20.66</v>
      </c>
      <c r="G1782" s="280" t="n">
        <v>5.24</v>
      </c>
      <c r="H1782" s="206"/>
      <c r="I1782" s="206"/>
      <c r="J1782" s="206"/>
      <c r="K1782" s="206"/>
      <c r="L1782" s="206"/>
      <c r="M1782" s="206"/>
      <c r="N1782" s="206"/>
      <c r="O1782" s="206"/>
      <c r="P1782" s="206"/>
      <c r="Q1782" s="206"/>
      <c r="R1782" s="206"/>
      <c r="S1782" s="206"/>
      <c r="T1782" s="206"/>
      <c r="U1782" s="206"/>
      <c r="V1782" s="206"/>
      <c r="W1782" s="206"/>
      <c r="X1782" s="206"/>
      <c r="Y1782" s="206"/>
      <c r="Z1782" s="206"/>
    </row>
    <row r="1783" customFormat="false" ht="15" hidden="false" customHeight="false" outlineLevel="0" collapsed="false">
      <c r="A1783" s="198" t="s">
        <v>1040</v>
      </c>
      <c r="B1783" s="199" t="s">
        <v>2503</v>
      </c>
      <c r="C1783" s="198" t="s">
        <v>2504</v>
      </c>
      <c r="D1783" s="199" t="s">
        <v>1220</v>
      </c>
      <c r="E1783" s="200" t="n">
        <v>0.274</v>
      </c>
      <c r="F1783" s="280" t="n">
        <v>28.69</v>
      </c>
      <c r="G1783" s="280" t="n">
        <v>7.86</v>
      </c>
      <c r="H1783" s="206"/>
      <c r="I1783" s="206"/>
      <c r="J1783" s="206"/>
      <c r="K1783" s="206"/>
      <c r="L1783" s="206"/>
      <c r="M1783" s="206"/>
      <c r="N1783" s="206"/>
      <c r="O1783" s="206"/>
      <c r="P1783" s="206"/>
      <c r="Q1783" s="206"/>
      <c r="R1783" s="206"/>
      <c r="S1783" s="206"/>
      <c r="T1783" s="206"/>
      <c r="U1783" s="206"/>
      <c r="V1783" s="206"/>
      <c r="W1783" s="206"/>
      <c r="X1783" s="206"/>
      <c r="Y1783" s="206"/>
      <c r="Z1783" s="206"/>
    </row>
    <row r="1784" customFormat="false" ht="15" hidden="false" customHeight="false" outlineLevel="0" collapsed="false">
      <c r="A1784" s="198" t="s">
        <v>1040</v>
      </c>
      <c r="B1784" s="199" t="s">
        <v>2505</v>
      </c>
      <c r="C1784" s="198" t="s">
        <v>2506</v>
      </c>
      <c r="D1784" s="199" t="s">
        <v>1147</v>
      </c>
      <c r="E1784" s="200" t="n">
        <v>1</v>
      </c>
      <c r="F1784" s="280" t="n">
        <v>1.79</v>
      </c>
      <c r="G1784" s="280" t="n">
        <v>1.79</v>
      </c>
      <c r="H1784" s="206"/>
      <c r="I1784" s="206"/>
      <c r="J1784" s="206"/>
      <c r="K1784" s="206"/>
      <c r="L1784" s="206"/>
      <c r="M1784" s="206"/>
      <c r="N1784" s="206"/>
      <c r="O1784" s="206"/>
      <c r="P1784" s="206"/>
      <c r="Q1784" s="206"/>
      <c r="R1784" s="206"/>
      <c r="S1784" s="206"/>
      <c r="T1784" s="206"/>
      <c r="U1784" s="206"/>
      <c r="V1784" s="206"/>
      <c r="W1784" s="206"/>
      <c r="X1784" s="206"/>
      <c r="Y1784" s="206"/>
      <c r="Z1784" s="206"/>
    </row>
    <row r="1785" customFormat="false" ht="15" hidden="false" customHeight="false" outlineLevel="0" collapsed="false">
      <c r="A1785" s="198" t="s">
        <v>1040</v>
      </c>
      <c r="B1785" s="199" t="s">
        <v>1274</v>
      </c>
      <c r="C1785" s="198" t="s">
        <v>1249</v>
      </c>
      <c r="D1785" s="199" t="s">
        <v>25</v>
      </c>
      <c r="E1785" s="200" t="n">
        <v>0.65</v>
      </c>
      <c r="F1785" s="280" t="n">
        <v>15.05</v>
      </c>
      <c r="G1785" s="280" t="n">
        <v>9.78</v>
      </c>
      <c r="H1785" s="206"/>
      <c r="I1785" s="206"/>
      <c r="J1785" s="206"/>
      <c r="K1785" s="206"/>
      <c r="L1785" s="206"/>
      <c r="M1785" s="206"/>
      <c r="N1785" s="206"/>
      <c r="O1785" s="206"/>
      <c r="P1785" s="206"/>
      <c r="Q1785" s="206"/>
      <c r="R1785" s="206"/>
      <c r="S1785" s="206"/>
      <c r="T1785" s="206"/>
      <c r="U1785" s="206"/>
      <c r="V1785" s="206"/>
      <c r="W1785" s="206"/>
      <c r="X1785" s="206"/>
      <c r="Y1785" s="206"/>
      <c r="Z1785" s="206"/>
    </row>
    <row r="1786" customFormat="false" ht="15" hidden="false" customHeight="false" outlineLevel="0" collapsed="false">
      <c r="A1786" s="193"/>
      <c r="B1786" s="194"/>
      <c r="C1786" s="193"/>
      <c r="D1786" s="193"/>
      <c r="E1786" s="195"/>
      <c r="F1786" s="193"/>
      <c r="G1786" s="193"/>
      <c r="H1786" s="206"/>
      <c r="I1786" s="206"/>
      <c r="J1786" s="206"/>
      <c r="K1786" s="206"/>
      <c r="L1786" s="206"/>
      <c r="M1786" s="206"/>
      <c r="N1786" s="206"/>
      <c r="O1786" s="206"/>
      <c r="P1786" s="206"/>
      <c r="Q1786" s="206"/>
      <c r="R1786" s="206"/>
      <c r="S1786" s="206"/>
      <c r="T1786" s="206"/>
      <c r="U1786" s="206"/>
      <c r="V1786" s="206"/>
      <c r="W1786" s="206"/>
      <c r="X1786" s="206"/>
      <c r="Y1786" s="206"/>
      <c r="Z1786" s="206"/>
    </row>
    <row r="1787" customFormat="false" ht="15" hidden="false" customHeight="false" outlineLevel="0" collapsed="false">
      <c r="A1787" s="183" t="s">
        <v>2507</v>
      </c>
      <c r="B1787" s="184" t="s">
        <v>1028</v>
      </c>
      <c r="C1787" s="183" t="s">
        <v>1029</v>
      </c>
      <c r="D1787" s="184" t="s">
        <v>1030</v>
      </c>
      <c r="E1787" s="185" t="s">
        <v>1031</v>
      </c>
      <c r="F1787" s="209" t="s">
        <v>1032</v>
      </c>
      <c r="G1787" s="209" t="s">
        <v>1033</v>
      </c>
      <c r="H1787" s="206"/>
      <c r="I1787" s="206"/>
      <c r="J1787" s="206"/>
      <c r="K1787" s="206"/>
      <c r="L1787" s="206"/>
      <c r="M1787" s="206"/>
      <c r="N1787" s="206"/>
      <c r="O1787" s="206"/>
      <c r="P1787" s="206"/>
      <c r="Q1787" s="206"/>
      <c r="R1787" s="206"/>
      <c r="S1787" s="206"/>
      <c r="T1787" s="206"/>
      <c r="U1787" s="206"/>
      <c r="V1787" s="206"/>
      <c r="W1787" s="206"/>
      <c r="X1787" s="206"/>
      <c r="Y1787" s="206"/>
      <c r="Z1787" s="206"/>
    </row>
    <row r="1788" customFormat="false" ht="15" hidden="false" customHeight="false" outlineLevel="0" collapsed="false">
      <c r="A1788" s="189" t="s">
        <v>1034</v>
      </c>
      <c r="B1788" s="190" t="s">
        <v>2508</v>
      </c>
      <c r="C1788" s="189" t="s">
        <v>2509</v>
      </c>
      <c r="D1788" s="190" t="s">
        <v>7</v>
      </c>
      <c r="E1788" s="191" t="n">
        <v>1</v>
      </c>
      <c r="F1788" s="279" t="n">
        <v>468.51</v>
      </c>
      <c r="G1788" s="279" t="n">
        <v>468.51</v>
      </c>
      <c r="H1788" s="206"/>
      <c r="I1788" s="206"/>
      <c r="J1788" s="206"/>
      <c r="K1788" s="206"/>
      <c r="L1788" s="206"/>
      <c r="M1788" s="206"/>
      <c r="N1788" s="206"/>
      <c r="O1788" s="206"/>
      <c r="P1788" s="206"/>
      <c r="Q1788" s="206"/>
      <c r="R1788" s="206"/>
      <c r="S1788" s="206"/>
      <c r="T1788" s="206"/>
      <c r="U1788" s="206"/>
      <c r="V1788" s="206"/>
      <c r="W1788" s="206"/>
      <c r="X1788" s="206"/>
      <c r="Y1788" s="206"/>
      <c r="Z1788" s="206"/>
    </row>
    <row r="1789" customFormat="false" ht="15" hidden="false" customHeight="false" outlineLevel="0" collapsed="false">
      <c r="A1789" s="198" t="s">
        <v>1040</v>
      </c>
      <c r="B1789" s="199" t="s">
        <v>2510</v>
      </c>
      <c r="C1789" s="198" t="s">
        <v>2511</v>
      </c>
      <c r="D1789" s="199" t="s">
        <v>7</v>
      </c>
      <c r="E1789" s="200" t="n">
        <v>1</v>
      </c>
      <c r="F1789" s="280" t="n">
        <v>419.48</v>
      </c>
      <c r="G1789" s="280" t="n">
        <v>419.48</v>
      </c>
      <c r="H1789" s="206"/>
      <c r="I1789" s="206"/>
      <c r="J1789" s="206"/>
      <c r="K1789" s="206"/>
      <c r="L1789" s="206"/>
      <c r="M1789" s="206"/>
      <c r="N1789" s="206"/>
      <c r="O1789" s="206"/>
      <c r="P1789" s="206"/>
      <c r="Q1789" s="206"/>
      <c r="R1789" s="206"/>
      <c r="S1789" s="206"/>
      <c r="T1789" s="206"/>
      <c r="U1789" s="206"/>
      <c r="V1789" s="206"/>
      <c r="W1789" s="206"/>
      <c r="X1789" s="206"/>
      <c r="Y1789" s="206"/>
      <c r="Z1789" s="206"/>
    </row>
    <row r="1790" customFormat="false" ht="15" hidden="false" customHeight="false" outlineLevel="0" collapsed="false">
      <c r="A1790" s="198" t="s">
        <v>1040</v>
      </c>
      <c r="B1790" s="199" t="s">
        <v>2254</v>
      </c>
      <c r="C1790" s="198" t="s">
        <v>2255</v>
      </c>
      <c r="D1790" s="199" t="s">
        <v>7</v>
      </c>
      <c r="E1790" s="200" t="n">
        <v>1</v>
      </c>
      <c r="F1790" s="280" t="n">
        <v>49.03</v>
      </c>
      <c r="G1790" s="280" t="n">
        <v>49.03</v>
      </c>
      <c r="H1790" s="206"/>
      <c r="I1790" s="206"/>
      <c r="J1790" s="206"/>
      <c r="K1790" s="206"/>
      <c r="L1790" s="206"/>
      <c r="M1790" s="206"/>
      <c r="N1790" s="206"/>
      <c r="O1790" s="206"/>
      <c r="P1790" s="206"/>
      <c r="Q1790" s="206"/>
      <c r="R1790" s="206"/>
      <c r="S1790" s="206"/>
      <c r="T1790" s="206"/>
      <c r="U1790" s="206"/>
      <c r="V1790" s="206"/>
      <c r="W1790" s="206"/>
      <c r="X1790" s="206"/>
      <c r="Y1790" s="206"/>
      <c r="Z1790" s="206"/>
    </row>
    <row r="1791" customFormat="false" ht="15" hidden="false" customHeight="false" outlineLevel="0" collapsed="false">
      <c r="A1791" s="193"/>
      <c r="B1791" s="194"/>
      <c r="C1791" s="193"/>
      <c r="D1791" s="193"/>
      <c r="E1791" s="195"/>
      <c r="F1791" s="193"/>
      <c r="G1791" s="193"/>
      <c r="H1791" s="206"/>
      <c r="I1791" s="206"/>
      <c r="J1791" s="206"/>
      <c r="K1791" s="206"/>
      <c r="L1791" s="206"/>
      <c r="M1791" s="206"/>
      <c r="N1791" s="206"/>
      <c r="O1791" s="206"/>
      <c r="P1791" s="206"/>
      <c r="Q1791" s="206"/>
      <c r="R1791" s="206"/>
      <c r="S1791" s="206"/>
      <c r="T1791" s="206"/>
      <c r="U1791" s="206"/>
      <c r="V1791" s="206"/>
      <c r="W1791" s="206"/>
      <c r="X1791" s="206"/>
      <c r="Y1791" s="206"/>
      <c r="Z1791" s="206"/>
    </row>
    <row r="1792" customFormat="false" ht="15" hidden="false" customHeight="false" outlineLevel="0" collapsed="false">
      <c r="A1792" s="183" t="s">
        <v>2512</v>
      </c>
      <c r="B1792" s="184" t="s">
        <v>1028</v>
      </c>
      <c r="C1792" s="183" t="s">
        <v>1029</v>
      </c>
      <c r="D1792" s="184" t="s">
        <v>1030</v>
      </c>
      <c r="E1792" s="185" t="s">
        <v>1031</v>
      </c>
      <c r="F1792" s="209" t="s">
        <v>1032</v>
      </c>
      <c r="G1792" s="209" t="s">
        <v>1033</v>
      </c>
      <c r="H1792" s="206"/>
      <c r="I1792" s="206"/>
      <c r="J1792" s="206"/>
      <c r="K1792" s="206"/>
      <c r="L1792" s="206"/>
      <c r="M1792" s="206"/>
      <c r="N1792" s="206"/>
      <c r="O1792" s="206"/>
      <c r="P1792" s="206"/>
      <c r="Q1792" s="206"/>
      <c r="R1792" s="206"/>
      <c r="S1792" s="206"/>
      <c r="T1792" s="206"/>
      <c r="U1792" s="206"/>
      <c r="V1792" s="206"/>
      <c r="W1792" s="206"/>
      <c r="X1792" s="206"/>
      <c r="Y1792" s="206"/>
      <c r="Z1792" s="206"/>
    </row>
    <row r="1793" customFormat="false" ht="15" hidden="false" customHeight="false" outlineLevel="0" collapsed="false">
      <c r="A1793" s="189" t="s">
        <v>1034</v>
      </c>
      <c r="B1793" s="190" t="s">
        <v>2513</v>
      </c>
      <c r="C1793" s="189" t="s">
        <v>2514</v>
      </c>
      <c r="D1793" s="190" t="s">
        <v>7</v>
      </c>
      <c r="E1793" s="191" t="n">
        <v>1</v>
      </c>
      <c r="F1793" s="279" t="n">
        <v>43.54</v>
      </c>
      <c r="G1793" s="279" t="n">
        <v>43.54</v>
      </c>
      <c r="H1793" s="206"/>
      <c r="I1793" s="206"/>
      <c r="J1793" s="206"/>
      <c r="K1793" s="206"/>
      <c r="L1793" s="206"/>
      <c r="M1793" s="206"/>
      <c r="N1793" s="206"/>
      <c r="O1793" s="206"/>
      <c r="P1793" s="206"/>
      <c r="Q1793" s="206"/>
      <c r="R1793" s="206"/>
      <c r="S1793" s="206"/>
      <c r="T1793" s="206"/>
      <c r="U1793" s="206"/>
      <c r="V1793" s="206"/>
      <c r="W1793" s="206"/>
      <c r="X1793" s="206"/>
      <c r="Y1793" s="206"/>
      <c r="Z1793" s="206"/>
    </row>
    <row r="1794" customFormat="false" ht="15" hidden="false" customHeight="false" outlineLevel="0" collapsed="false">
      <c r="A1794" s="198" t="s">
        <v>1040</v>
      </c>
      <c r="B1794" s="199" t="s">
        <v>1812</v>
      </c>
      <c r="C1794" s="198" t="s">
        <v>1813</v>
      </c>
      <c r="D1794" s="199" t="s">
        <v>25</v>
      </c>
      <c r="E1794" s="200" t="n">
        <v>0.1536</v>
      </c>
      <c r="F1794" s="280" t="n">
        <v>20</v>
      </c>
      <c r="G1794" s="280" t="n">
        <v>3.07</v>
      </c>
      <c r="H1794" s="206"/>
      <c r="I1794" s="206"/>
      <c r="J1794" s="206"/>
      <c r="K1794" s="206"/>
      <c r="L1794" s="206"/>
      <c r="M1794" s="206"/>
      <c r="N1794" s="206"/>
      <c r="O1794" s="206"/>
      <c r="P1794" s="206"/>
      <c r="Q1794" s="206"/>
      <c r="R1794" s="206"/>
      <c r="S1794" s="206"/>
      <c r="T1794" s="206"/>
      <c r="U1794" s="206"/>
      <c r="V1794" s="206"/>
      <c r="W1794" s="206"/>
      <c r="X1794" s="206"/>
      <c r="Y1794" s="206"/>
      <c r="Z1794" s="206"/>
    </row>
    <row r="1795" customFormat="false" ht="15" hidden="false" customHeight="false" outlineLevel="0" collapsed="false">
      <c r="A1795" s="198" t="s">
        <v>1040</v>
      </c>
      <c r="B1795" s="199" t="s">
        <v>1274</v>
      </c>
      <c r="C1795" s="198" t="s">
        <v>1249</v>
      </c>
      <c r="D1795" s="199" t="s">
        <v>25</v>
      </c>
      <c r="E1795" s="200" t="n">
        <v>0.0484</v>
      </c>
      <c r="F1795" s="280" t="n">
        <v>15.05</v>
      </c>
      <c r="G1795" s="280" t="n">
        <v>0.72</v>
      </c>
      <c r="H1795" s="206"/>
      <c r="I1795" s="206"/>
      <c r="J1795" s="206"/>
      <c r="K1795" s="206"/>
      <c r="L1795" s="206"/>
      <c r="M1795" s="206"/>
      <c r="N1795" s="206"/>
      <c r="O1795" s="206"/>
      <c r="P1795" s="206"/>
      <c r="Q1795" s="206"/>
      <c r="R1795" s="206"/>
      <c r="S1795" s="206"/>
      <c r="T1795" s="206"/>
      <c r="U1795" s="206"/>
      <c r="V1795" s="206"/>
      <c r="W1795" s="206"/>
      <c r="X1795" s="206"/>
      <c r="Y1795" s="206"/>
      <c r="Z1795" s="206"/>
    </row>
    <row r="1796" customFormat="false" ht="15" hidden="false" customHeight="false" outlineLevel="0" collapsed="false">
      <c r="A1796" s="202" t="s">
        <v>1043</v>
      </c>
      <c r="B1796" s="203" t="s">
        <v>2515</v>
      </c>
      <c r="C1796" s="202" t="s">
        <v>2516</v>
      </c>
      <c r="D1796" s="203" t="s">
        <v>7</v>
      </c>
      <c r="E1796" s="204" t="n">
        <v>1</v>
      </c>
      <c r="F1796" s="208" t="n">
        <v>39.75</v>
      </c>
      <c r="G1796" s="208" t="n">
        <v>39.75</v>
      </c>
      <c r="H1796" s="206"/>
      <c r="I1796" s="206"/>
      <c r="J1796" s="206"/>
      <c r="K1796" s="206"/>
      <c r="L1796" s="206"/>
      <c r="M1796" s="206"/>
      <c r="N1796" s="206"/>
      <c r="O1796" s="206"/>
      <c r="P1796" s="206"/>
      <c r="Q1796" s="206"/>
      <c r="R1796" s="206"/>
      <c r="S1796" s="206"/>
      <c r="T1796" s="206"/>
      <c r="U1796" s="206"/>
      <c r="V1796" s="206"/>
      <c r="W1796" s="206"/>
      <c r="X1796" s="206"/>
      <c r="Y1796" s="206"/>
      <c r="Z1796" s="206"/>
    </row>
    <row r="1797" customFormat="false" ht="15" hidden="false" customHeight="false" outlineLevel="0" collapsed="false">
      <c r="A1797" s="193"/>
      <c r="B1797" s="194"/>
      <c r="C1797" s="193"/>
      <c r="D1797" s="193"/>
      <c r="E1797" s="195"/>
      <c r="F1797" s="193"/>
      <c r="G1797" s="193"/>
      <c r="H1797" s="206"/>
      <c r="I1797" s="206"/>
      <c r="J1797" s="206"/>
      <c r="K1797" s="206"/>
      <c r="L1797" s="206"/>
      <c r="M1797" s="206"/>
      <c r="N1797" s="206"/>
      <c r="O1797" s="206"/>
      <c r="P1797" s="206"/>
      <c r="Q1797" s="206"/>
      <c r="R1797" s="206"/>
      <c r="S1797" s="206"/>
      <c r="T1797" s="206"/>
      <c r="U1797" s="206"/>
      <c r="V1797" s="206"/>
      <c r="W1797" s="206"/>
      <c r="X1797" s="206"/>
      <c r="Y1797" s="206"/>
      <c r="Z1797" s="206"/>
    </row>
    <row r="1798" customFormat="false" ht="15" hidden="false" customHeight="false" outlineLevel="0" collapsed="false">
      <c r="A1798" s="183" t="s">
        <v>2517</v>
      </c>
      <c r="B1798" s="184" t="s">
        <v>1028</v>
      </c>
      <c r="C1798" s="183" t="s">
        <v>1029</v>
      </c>
      <c r="D1798" s="184" t="s">
        <v>1030</v>
      </c>
      <c r="E1798" s="185" t="s">
        <v>1031</v>
      </c>
      <c r="F1798" s="209" t="s">
        <v>1032</v>
      </c>
      <c r="G1798" s="209" t="s">
        <v>1033</v>
      </c>
      <c r="H1798" s="206"/>
      <c r="I1798" s="206"/>
      <c r="J1798" s="206"/>
      <c r="K1798" s="206"/>
      <c r="L1798" s="206"/>
      <c r="M1798" s="206"/>
      <c r="N1798" s="206"/>
      <c r="O1798" s="206"/>
      <c r="P1798" s="206"/>
      <c r="Q1798" s="206"/>
      <c r="R1798" s="206"/>
      <c r="S1798" s="206"/>
      <c r="T1798" s="206"/>
      <c r="U1798" s="206"/>
      <c r="V1798" s="206"/>
      <c r="W1798" s="206"/>
      <c r="X1798" s="206"/>
      <c r="Y1798" s="206"/>
      <c r="Z1798" s="206"/>
    </row>
    <row r="1799" customFormat="false" ht="15" hidden="false" customHeight="false" outlineLevel="0" collapsed="false">
      <c r="A1799" s="189" t="s">
        <v>1034</v>
      </c>
      <c r="B1799" s="190" t="s">
        <v>2518</v>
      </c>
      <c r="C1799" s="189" t="s">
        <v>617</v>
      </c>
      <c r="D1799" s="190" t="s">
        <v>1202</v>
      </c>
      <c r="E1799" s="191" t="n">
        <v>1</v>
      </c>
      <c r="F1799" s="279" t="n">
        <v>104.87</v>
      </c>
      <c r="G1799" s="279" t="n">
        <v>104.87</v>
      </c>
      <c r="H1799" s="206"/>
      <c r="I1799" s="206"/>
      <c r="J1799" s="206"/>
      <c r="K1799" s="206"/>
      <c r="L1799" s="206"/>
      <c r="M1799" s="206"/>
      <c r="N1799" s="206"/>
      <c r="O1799" s="206"/>
      <c r="P1799" s="206"/>
      <c r="Q1799" s="206"/>
      <c r="R1799" s="206"/>
      <c r="S1799" s="206"/>
      <c r="T1799" s="206"/>
      <c r="U1799" s="206"/>
      <c r="V1799" s="206"/>
      <c r="W1799" s="206"/>
      <c r="X1799" s="206"/>
      <c r="Y1799" s="206"/>
      <c r="Z1799" s="206"/>
    </row>
    <row r="1800" customFormat="false" ht="15" hidden="false" customHeight="false" outlineLevel="0" collapsed="false">
      <c r="A1800" s="198" t="s">
        <v>1040</v>
      </c>
      <c r="B1800" s="199" t="s">
        <v>1279</v>
      </c>
      <c r="C1800" s="198" t="s">
        <v>1273</v>
      </c>
      <c r="D1800" s="199" t="s">
        <v>1192</v>
      </c>
      <c r="E1800" s="200" t="n">
        <v>0.5</v>
      </c>
      <c r="F1800" s="280" t="n">
        <v>20.48</v>
      </c>
      <c r="G1800" s="280" t="n">
        <v>10.24</v>
      </c>
      <c r="H1800" s="206"/>
      <c r="I1800" s="206"/>
      <c r="J1800" s="206"/>
      <c r="K1800" s="206"/>
      <c r="L1800" s="206"/>
      <c r="M1800" s="206"/>
      <c r="N1800" s="206"/>
      <c r="O1800" s="206"/>
      <c r="P1800" s="206"/>
      <c r="Q1800" s="206"/>
      <c r="R1800" s="206"/>
      <c r="S1800" s="206"/>
      <c r="T1800" s="206"/>
      <c r="U1800" s="206"/>
      <c r="V1800" s="206"/>
      <c r="W1800" s="206"/>
      <c r="X1800" s="206"/>
      <c r="Y1800" s="206"/>
      <c r="Z1800" s="206"/>
    </row>
    <row r="1801" customFormat="false" ht="15" hidden="false" customHeight="false" outlineLevel="0" collapsed="false">
      <c r="A1801" s="202" t="s">
        <v>1043</v>
      </c>
      <c r="B1801" s="203" t="s">
        <v>2519</v>
      </c>
      <c r="C1801" s="202" t="s">
        <v>2520</v>
      </c>
      <c r="D1801" s="203" t="s">
        <v>1202</v>
      </c>
      <c r="E1801" s="204" t="n">
        <v>1</v>
      </c>
      <c r="F1801" s="208" t="n">
        <v>94.63</v>
      </c>
      <c r="G1801" s="208" t="n">
        <v>94.63</v>
      </c>
      <c r="H1801" s="206"/>
      <c r="I1801" s="206"/>
      <c r="J1801" s="206"/>
      <c r="K1801" s="206"/>
      <c r="L1801" s="206"/>
      <c r="M1801" s="206"/>
      <c r="N1801" s="206"/>
      <c r="O1801" s="206"/>
      <c r="P1801" s="206"/>
      <c r="Q1801" s="206"/>
      <c r="R1801" s="206"/>
      <c r="S1801" s="206"/>
      <c r="T1801" s="206"/>
      <c r="U1801" s="206"/>
      <c r="V1801" s="206"/>
      <c r="W1801" s="206"/>
      <c r="X1801" s="206"/>
      <c r="Y1801" s="206"/>
      <c r="Z1801" s="206"/>
    </row>
    <row r="1802" customFormat="false" ht="15" hidden="false" customHeight="false" outlineLevel="0" collapsed="false">
      <c r="A1802" s="193"/>
      <c r="B1802" s="194"/>
      <c r="C1802" s="193"/>
      <c r="D1802" s="193"/>
      <c r="E1802" s="195"/>
      <c r="F1802" s="193"/>
      <c r="G1802" s="193"/>
      <c r="H1802" s="206"/>
      <c r="I1802" s="206"/>
      <c r="J1802" s="206"/>
      <c r="K1802" s="206"/>
      <c r="L1802" s="206"/>
      <c r="M1802" s="206"/>
      <c r="N1802" s="206"/>
      <c r="O1802" s="206"/>
      <c r="P1802" s="206"/>
      <c r="Q1802" s="206"/>
      <c r="R1802" s="206"/>
      <c r="S1802" s="206"/>
      <c r="T1802" s="206"/>
      <c r="U1802" s="206"/>
      <c r="V1802" s="206"/>
      <c r="W1802" s="206"/>
      <c r="X1802" s="206"/>
      <c r="Y1802" s="206"/>
      <c r="Z1802" s="206"/>
    </row>
    <row r="1803" customFormat="false" ht="15" hidden="false" customHeight="false" outlineLevel="0" collapsed="false">
      <c r="A1803" s="183" t="s">
        <v>2521</v>
      </c>
      <c r="B1803" s="184" t="s">
        <v>1028</v>
      </c>
      <c r="C1803" s="183" t="s">
        <v>1029</v>
      </c>
      <c r="D1803" s="184" t="s">
        <v>1030</v>
      </c>
      <c r="E1803" s="185" t="s">
        <v>1031</v>
      </c>
      <c r="F1803" s="209" t="s">
        <v>1032</v>
      </c>
      <c r="G1803" s="209" t="s">
        <v>1033</v>
      </c>
      <c r="H1803" s="206"/>
      <c r="I1803" s="206"/>
      <c r="J1803" s="206"/>
      <c r="K1803" s="206"/>
      <c r="L1803" s="206"/>
      <c r="M1803" s="206"/>
      <c r="N1803" s="206"/>
      <c r="O1803" s="206"/>
      <c r="P1803" s="206"/>
      <c r="Q1803" s="206"/>
      <c r="R1803" s="206"/>
      <c r="S1803" s="206"/>
      <c r="T1803" s="206"/>
      <c r="U1803" s="206"/>
      <c r="V1803" s="206"/>
      <c r="W1803" s="206"/>
      <c r="X1803" s="206"/>
      <c r="Y1803" s="206"/>
      <c r="Z1803" s="206"/>
    </row>
    <row r="1804" customFormat="false" ht="15" hidden="false" customHeight="false" outlineLevel="0" collapsed="false">
      <c r="A1804" s="189" t="s">
        <v>1034</v>
      </c>
      <c r="B1804" s="190" t="s">
        <v>2522</v>
      </c>
      <c r="C1804" s="189" t="s">
        <v>620</v>
      </c>
      <c r="D1804" s="190" t="s">
        <v>7</v>
      </c>
      <c r="E1804" s="191" t="n">
        <v>1</v>
      </c>
      <c r="F1804" s="279" t="n">
        <v>135.34</v>
      </c>
      <c r="G1804" s="279" t="n">
        <v>135.34</v>
      </c>
      <c r="H1804" s="206"/>
      <c r="I1804" s="206"/>
      <c r="J1804" s="206"/>
      <c r="K1804" s="206"/>
      <c r="L1804" s="206"/>
      <c r="M1804" s="206"/>
      <c r="N1804" s="206"/>
      <c r="O1804" s="206"/>
      <c r="P1804" s="206"/>
      <c r="Q1804" s="206"/>
      <c r="R1804" s="206"/>
      <c r="S1804" s="206"/>
      <c r="T1804" s="206"/>
      <c r="U1804" s="206"/>
      <c r="V1804" s="206"/>
      <c r="W1804" s="206"/>
      <c r="X1804" s="206"/>
      <c r="Y1804" s="206"/>
      <c r="Z1804" s="206"/>
    </row>
    <row r="1805" customFormat="false" ht="15" hidden="false" customHeight="false" outlineLevel="0" collapsed="false">
      <c r="A1805" s="198" t="s">
        <v>1040</v>
      </c>
      <c r="B1805" s="199" t="s">
        <v>1193</v>
      </c>
      <c r="C1805" s="198" t="s">
        <v>1194</v>
      </c>
      <c r="D1805" s="199" t="s">
        <v>1192</v>
      </c>
      <c r="E1805" s="200" t="n">
        <v>0.4583333</v>
      </c>
      <c r="F1805" s="280" t="n">
        <v>19.87</v>
      </c>
      <c r="G1805" s="280" t="n">
        <v>9.1</v>
      </c>
      <c r="H1805" s="206"/>
      <c r="I1805" s="206"/>
      <c r="J1805" s="206"/>
      <c r="K1805" s="206"/>
      <c r="L1805" s="206"/>
      <c r="M1805" s="206"/>
      <c r="N1805" s="206"/>
      <c r="O1805" s="206"/>
      <c r="P1805" s="206"/>
      <c r="Q1805" s="206"/>
      <c r="R1805" s="206"/>
      <c r="S1805" s="206"/>
      <c r="T1805" s="206"/>
      <c r="U1805" s="206"/>
      <c r="V1805" s="206"/>
      <c r="W1805" s="206"/>
      <c r="X1805" s="206"/>
      <c r="Y1805" s="206"/>
      <c r="Z1805" s="206"/>
    </row>
    <row r="1806" customFormat="false" ht="15" hidden="false" customHeight="false" outlineLevel="0" collapsed="false">
      <c r="A1806" s="202" t="s">
        <v>1043</v>
      </c>
      <c r="B1806" s="203" t="s">
        <v>2523</v>
      </c>
      <c r="C1806" s="202" t="s">
        <v>2524</v>
      </c>
      <c r="D1806" s="203" t="s">
        <v>1199</v>
      </c>
      <c r="E1806" s="204" t="n">
        <v>1</v>
      </c>
      <c r="F1806" s="208" t="n">
        <v>126.13</v>
      </c>
      <c r="G1806" s="208" t="n">
        <v>126.13</v>
      </c>
      <c r="H1806" s="206"/>
      <c r="I1806" s="206"/>
      <c r="J1806" s="206"/>
      <c r="K1806" s="206"/>
      <c r="L1806" s="206"/>
      <c r="M1806" s="206"/>
      <c r="N1806" s="206"/>
      <c r="O1806" s="206"/>
      <c r="P1806" s="206"/>
      <c r="Q1806" s="206"/>
      <c r="R1806" s="206"/>
      <c r="S1806" s="206"/>
      <c r="T1806" s="206"/>
      <c r="U1806" s="206"/>
      <c r="V1806" s="206"/>
      <c r="W1806" s="206"/>
      <c r="X1806" s="206"/>
      <c r="Y1806" s="206"/>
      <c r="Z1806" s="206"/>
    </row>
    <row r="1807" customFormat="false" ht="15" hidden="false" customHeight="false" outlineLevel="0" collapsed="false">
      <c r="A1807" s="202" t="s">
        <v>1043</v>
      </c>
      <c r="B1807" s="203" t="s">
        <v>2017</v>
      </c>
      <c r="C1807" s="202" t="s">
        <v>2018</v>
      </c>
      <c r="D1807" s="203" t="s">
        <v>1483</v>
      </c>
      <c r="E1807" s="204" t="n">
        <v>0.6283185</v>
      </c>
      <c r="F1807" s="208" t="n">
        <v>0.19</v>
      </c>
      <c r="G1807" s="208" t="n">
        <v>0.11</v>
      </c>
      <c r="H1807" s="206"/>
      <c r="I1807" s="206"/>
      <c r="J1807" s="206"/>
      <c r="K1807" s="206"/>
      <c r="L1807" s="206"/>
      <c r="M1807" s="206"/>
      <c r="N1807" s="206"/>
      <c r="O1807" s="206"/>
      <c r="P1807" s="206"/>
      <c r="Q1807" s="206"/>
      <c r="R1807" s="206"/>
      <c r="S1807" s="206"/>
      <c r="T1807" s="206"/>
      <c r="U1807" s="206"/>
      <c r="V1807" s="206"/>
      <c r="W1807" s="206"/>
      <c r="X1807" s="206"/>
      <c r="Y1807" s="206"/>
      <c r="Z1807" s="206"/>
    </row>
    <row r="1808" customFormat="false" ht="15" hidden="false" customHeight="false" outlineLevel="0" collapsed="false">
      <c r="A1808" s="193"/>
      <c r="B1808" s="194"/>
      <c r="C1808" s="193"/>
      <c r="D1808" s="193"/>
      <c r="E1808" s="195"/>
      <c r="F1808" s="193"/>
      <c r="G1808" s="193"/>
      <c r="H1808" s="206"/>
      <c r="I1808" s="206"/>
      <c r="J1808" s="206"/>
      <c r="K1808" s="206"/>
      <c r="L1808" s="206"/>
      <c r="M1808" s="206"/>
      <c r="N1808" s="206"/>
      <c r="O1808" s="206"/>
      <c r="P1808" s="206"/>
      <c r="Q1808" s="206"/>
      <c r="R1808" s="206"/>
      <c r="S1808" s="206"/>
      <c r="T1808" s="206"/>
      <c r="U1808" s="206"/>
      <c r="V1808" s="206"/>
      <c r="W1808" s="206"/>
      <c r="X1808" s="206"/>
      <c r="Y1808" s="206"/>
      <c r="Z1808" s="206"/>
    </row>
    <row r="1809" customFormat="false" ht="15" hidden="false" customHeight="false" outlineLevel="0" collapsed="false">
      <c r="A1809" s="183" t="s">
        <v>2525</v>
      </c>
      <c r="B1809" s="184" t="s">
        <v>1028</v>
      </c>
      <c r="C1809" s="183" t="s">
        <v>1029</v>
      </c>
      <c r="D1809" s="184" t="s">
        <v>1030</v>
      </c>
      <c r="E1809" s="185" t="s">
        <v>1031</v>
      </c>
      <c r="F1809" s="209" t="s">
        <v>1032</v>
      </c>
      <c r="G1809" s="209" t="s">
        <v>1033</v>
      </c>
      <c r="H1809" s="206"/>
      <c r="I1809" s="206"/>
      <c r="J1809" s="206"/>
      <c r="K1809" s="206"/>
      <c r="L1809" s="206"/>
      <c r="M1809" s="206"/>
      <c r="N1809" s="206"/>
      <c r="O1809" s="206"/>
      <c r="P1809" s="206"/>
      <c r="Q1809" s="206"/>
      <c r="R1809" s="206"/>
      <c r="S1809" s="206"/>
      <c r="T1809" s="206"/>
      <c r="U1809" s="206"/>
      <c r="V1809" s="206"/>
      <c r="W1809" s="206"/>
      <c r="X1809" s="206"/>
      <c r="Y1809" s="206"/>
      <c r="Z1809" s="206"/>
    </row>
    <row r="1810" customFormat="false" ht="15" hidden="false" customHeight="false" outlineLevel="0" collapsed="false">
      <c r="A1810" s="189" t="s">
        <v>1034</v>
      </c>
      <c r="B1810" s="190" t="s">
        <v>2526</v>
      </c>
      <c r="C1810" s="189" t="s">
        <v>2527</v>
      </c>
      <c r="D1810" s="190" t="s">
        <v>7</v>
      </c>
      <c r="E1810" s="191" t="n">
        <v>1</v>
      </c>
      <c r="F1810" s="279" t="n">
        <v>579.05</v>
      </c>
      <c r="G1810" s="279" t="n">
        <v>579.05</v>
      </c>
      <c r="H1810" s="206"/>
      <c r="I1810" s="206"/>
      <c r="J1810" s="206"/>
      <c r="K1810" s="206"/>
      <c r="L1810" s="206"/>
      <c r="M1810" s="206"/>
      <c r="N1810" s="206"/>
      <c r="O1810" s="206"/>
      <c r="P1810" s="206"/>
      <c r="Q1810" s="206"/>
      <c r="R1810" s="206"/>
      <c r="S1810" s="206"/>
      <c r="T1810" s="206"/>
      <c r="U1810" s="206"/>
      <c r="V1810" s="206"/>
      <c r="W1810" s="206"/>
      <c r="X1810" s="206"/>
      <c r="Y1810" s="206"/>
      <c r="Z1810" s="206"/>
    </row>
    <row r="1811" customFormat="false" ht="15" hidden="false" customHeight="false" outlineLevel="0" collapsed="false">
      <c r="A1811" s="198" t="s">
        <v>1040</v>
      </c>
      <c r="B1811" s="199" t="s">
        <v>1812</v>
      </c>
      <c r="C1811" s="198" t="s">
        <v>1813</v>
      </c>
      <c r="D1811" s="199" t="s">
        <v>25</v>
      </c>
      <c r="E1811" s="200" t="n">
        <v>1.009</v>
      </c>
      <c r="F1811" s="280" t="n">
        <v>20</v>
      </c>
      <c r="G1811" s="280" t="n">
        <v>20.18</v>
      </c>
      <c r="H1811" s="206"/>
      <c r="I1811" s="206"/>
      <c r="J1811" s="206"/>
      <c r="K1811" s="206"/>
      <c r="L1811" s="206"/>
      <c r="M1811" s="206"/>
      <c r="N1811" s="206"/>
      <c r="O1811" s="206"/>
      <c r="P1811" s="206"/>
      <c r="Q1811" s="206"/>
      <c r="R1811" s="206"/>
      <c r="S1811" s="206"/>
      <c r="T1811" s="206"/>
      <c r="U1811" s="206"/>
      <c r="V1811" s="206"/>
      <c r="W1811" s="206"/>
      <c r="X1811" s="206"/>
      <c r="Y1811" s="206"/>
      <c r="Z1811" s="206"/>
    </row>
    <row r="1812" customFormat="false" ht="15" hidden="false" customHeight="false" outlineLevel="0" collapsed="false">
      <c r="A1812" s="198" t="s">
        <v>1040</v>
      </c>
      <c r="B1812" s="199" t="s">
        <v>1274</v>
      </c>
      <c r="C1812" s="198" t="s">
        <v>1249</v>
      </c>
      <c r="D1812" s="199" t="s">
        <v>25</v>
      </c>
      <c r="E1812" s="200" t="n">
        <v>0.3179</v>
      </c>
      <c r="F1812" s="280" t="n">
        <v>15.05</v>
      </c>
      <c r="G1812" s="280" t="n">
        <v>4.78</v>
      </c>
      <c r="H1812" s="206"/>
      <c r="I1812" s="206"/>
      <c r="J1812" s="206"/>
      <c r="K1812" s="206"/>
      <c r="L1812" s="206"/>
      <c r="M1812" s="206"/>
      <c r="N1812" s="206"/>
      <c r="O1812" s="206"/>
      <c r="P1812" s="206"/>
      <c r="Q1812" s="206"/>
      <c r="R1812" s="206"/>
      <c r="S1812" s="206"/>
      <c r="T1812" s="206"/>
      <c r="U1812" s="206"/>
      <c r="V1812" s="206"/>
      <c r="W1812" s="206"/>
      <c r="X1812" s="206"/>
      <c r="Y1812" s="206"/>
      <c r="Z1812" s="206"/>
    </row>
    <row r="1813" customFormat="false" ht="15" hidden="false" customHeight="false" outlineLevel="0" collapsed="false">
      <c r="A1813" s="202" t="s">
        <v>1043</v>
      </c>
      <c r="B1813" s="203" t="s">
        <v>2528</v>
      </c>
      <c r="C1813" s="202" t="s">
        <v>2529</v>
      </c>
      <c r="D1813" s="203" t="s">
        <v>7</v>
      </c>
      <c r="E1813" s="204" t="n">
        <v>1</v>
      </c>
      <c r="F1813" s="208" t="n">
        <v>9.17</v>
      </c>
      <c r="G1813" s="208" t="n">
        <v>9.17</v>
      </c>
      <c r="H1813" s="206"/>
      <c r="I1813" s="206"/>
      <c r="J1813" s="206"/>
      <c r="K1813" s="206"/>
      <c r="L1813" s="206"/>
      <c r="M1813" s="206"/>
      <c r="N1813" s="206"/>
      <c r="O1813" s="206"/>
      <c r="P1813" s="206"/>
      <c r="Q1813" s="206"/>
      <c r="R1813" s="206"/>
      <c r="S1813" s="206"/>
      <c r="T1813" s="206"/>
      <c r="U1813" s="206"/>
      <c r="V1813" s="206"/>
      <c r="W1813" s="206"/>
      <c r="X1813" s="206"/>
      <c r="Y1813" s="206"/>
      <c r="Z1813" s="206"/>
    </row>
    <row r="1814" customFormat="false" ht="15" hidden="false" customHeight="false" outlineLevel="0" collapsed="false">
      <c r="A1814" s="202" t="s">
        <v>1043</v>
      </c>
      <c r="B1814" s="203" t="s">
        <v>2258</v>
      </c>
      <c r="C1814" s="202" t="s">
        <v>2259</v>
      </c>
      <c r="D1814" s="203" t="s">
        <v>7</v>
      </c>
      <c r="E1814" s="204" t="n">
        <v>0.0365</v>
      </c>
      <c r="F1814" s="208" t="n">
        <v>4.15</v>
      </c>
      <c r="G1814" s="208" t="n">
        <v>0.15</v>
      </c>
      <c r="H1814" s="206"/>
      <c r="I1814" s="206"/>
      <c r="J1814" s="206"/>
      <c r="K1814" s="206"/>
      <c r="L1814" s="206"/>
      <c r="M1814" s="206"/>
      <c r="N1814" s="206"/>
      <c r="O1814" s="206"/>
      <c r="P1814" s="206"/>
      <c r="Q1814" s="206"/>
      <c r="R1814" s="206"/>
      <c r="S1814" s="206"/>
      <c r="T1814" s="206"/>
      <c r="U1814" s="206"/>
      <c r="V1814" s="206"/>
      <c r="W1814" s="206"/>
      <c r="X1814" s="206"/>
      <c r="Y1814" s="206"/>
      <c r="Z1814" s="206"/>
    </row>
    <row r="1815" customFormat="false" ht="15" hidden="false" customHeight="false" outlineLevel="0" collapsed="false">
      <c r="A1815" s="202" t="s">
        <v>1043</v>
      </c>
      <c r="B1815" s="203" t="s">
        <v>2530</v>
      </c>
      <c r="C1815" s="202" t="s">
        <v>2531</v>
      </c>
      <c r="D1815" s="203" t="s">
        <v>7</v>
      </c>
      <c r="E1815" s="204" t="n">
        <v>1</v>
      </c>
      <c r="F1815" s="208" t="n">
        <v>297.56</v>
      </c>
      <c r="G1815" s="208" t="n">
        <v>297.56</v>
      </c>
      <c r="H1815" s="206"/>
      <c r="I1815" s="206"/>
      <c r="J1815" s="206"/>
      <c r="K1815" s="206"/>
      <c r="L1815" s="206"/>
      <c r="M1815" s="206"/>
      <c r="N1815" s="206"/>
      <c r="O1815" s="206"/>
      <c r="P1815" s="206"/>
      <c r="Q1815" s="206"/>
      <c r="R1815" s="206"/>
      <c r="S1815" s="206"/>
      <c r="T1815" s="206"/>
      <c r="U1815" s="206"/>
      <c r="V1815" s="206"/>
      <c r="W1815" s="206"/>
      <c r="X1815" s="206"/>
      <c r="Y1815" s="206"/>
      <c r="Z1815" s="206"/>
    </row>
    <row r="1816" customFormat="false" ht="15" hidden="false" customHeight="false" outlineLevel="0" collapsed="false">
      <c r="A1816" s="202" t="s">
        <v>1043</v>
      </c>
      <c r="B1816" s="203" t="s">
        <v>2532</v>
      </c>
      <c r="C1816" s="202" t="s">
        <v>2533</v>
      </c>
      <c r="D1816" s="203" t="s">
        <v>7</v>
      </c>
      <c r="E1816" s="204" t="n">
        <v>2</v>
      </c>
      <c r="F1816" s="208" t="n">
        <v>22.03</v>
      </c>
      <c r="G1816" s="208" t="n">
        <v>44.06</v>
      </c>
      <c r="H1816" s="206"/>
      <c r="I1816" s="206"/>
      <c r="J1816" s="206"/>
      <c r="K1816" s="206"/>
      <c r="L1816" s="206"/>
      <c r="M1816" s="206"/>
      <c r="N1816" s="206"/>
      <c r="O1816" s="206"/>
      <c r="P1816" s="206"/>
      <c r="Q1816" s="206"/>
      <c r="R1816" s="206"/>
      <c r="S1816" s="206"/>
      <c r="T1816" s="206"/>
      <c r="U1816" s="206"/>
      <c r="V1816" s="206"/>
      <c r="W1816" s="206"/>
      <c r="X1816" s="206"/>
      <c r="Y1816" s="206"/>
      <c r="Z1816" s="206"/>
    </row>
    <row r="1817" customFormat="false" ht="15" hidden="false" customHeight="false" outlineLevel="0" collapsed="false">
      <c r="A1817" s="202" t="s">
        <v>1043</v>
      </c>
      <c r="B1817" s="203" t="s">
        <v>1185</v>
      </c>
      <c r="C1817" s="202" t="s">
        <v>1186</v>
      </c>
      <c r="D1817" s="203" t="s">
        <v>7</v>
      </c>
      <c r="E1817" s="204" t="n">
        <v>1</v>
      </c>
      <c r="F1817" s="208" t="n">
        <v>203.15</v>
      </c>
      <c r="G1817" s="208" t="n">
        <v>203.15</v>
      </c>
      <c r="H1817" s="206"/>
      <c r="I1817" s="206"/>
      <c r="J1817" s="206"/>
      <c r="K1817" s="206"/>
      <c r="L1817" s="206"/>
      <c r="M1817" s="206"/>
      <c r="N1817" s="206"/>
      <c r="O1817" s="206"/>
      <c r="P1817" s="206"/>
      <c r="Q1817" s="206"/>
      <c r="R1817" s="206"/>
      <c r="S1817" s="206"/>
      <c r="T1817" s="206"/>
      <c r="U1817" s="206"/>
      <c r="V1817" s="206"/>
      <c r="W1817" s="206"/>
      <c r="X1817" s="206"/>
      <c r="Y1817" s="206"/>
      <c r="Z1817" s="206"/>
    </row>
    <row r="1818" customFormat="false" ht="15" hidden="false" customHeight="false" outlineLevel="0" collapsed="false">
      <c r="A1818" s="193"/>
      <c r="B1818" s="194"/>
      <c r="C1818" s="193"/>
      <c r="D1818" s="193"/>
      <c r="E1818" s="195"/>
      <c r="F1818" s="193"/>
      <c r="G1818" s="193"/>
      <c r="H1818" s="206"/>
      <c r="I1818" s="206"/>
      <c r="J1818" s="206"/>
      <c r="K1818" s="206"/>
      <c r="L1818" s="206"/>
      <c r="M1818" s="206"/>
      <c r="N1818" s="206"/>
      <c r="O1818" s="206"/>
      <c r="P1818" s="206"/>
      <c r="Q1818" s="206"/>
      <c r="R1818" s="206"/>
      <c r="S1818" s="206"/>
      <c r="T1818" s="206"/>
      <c r="U1818" s="206"/>
      <c r="V1818" s="206"/>
      <c r="W1818" s="206"/>
      <c r="X1818" s="206"/>
      <c r="Y1818" s="206"/>
      <c r="Z1818" s="206"/>
    </row>
    <row r="1819" customFormat="false" ht="15" hidden="false" customHeight="false" outlineLevel="0" collapsed="false">
      <c r="A1819" s="183" t="s">
        <v>2534</v>
      </c>
      <c r="B1819" s="184" t="s">
        <v>1028</v>
      </c>
      <c r="C1819" s="183" t="s">
        <v>1029</v>
      </c>
      <c r="D1819" s="184" t="s">
        <v>1030</v>
      </c>
      <c r="E1819" s="185" t="s">
        <v>1031</v>
      </c>
      <c r="F1819" s="209" t="s">
        <v>1032</v>
      </c>
      <c r="G1819" s="209" t="s">
        <v>1033</v>
      </c>
      <c r="H1819" s="206"/>
      <c r="I1819" s="206"/>
      <c r="J1819" s="206"/>
      <c r="K1819" s="206"/>
      <c r="L1819" s="206"/>
      <c r="M1819" s="206"/>
      <c r="N1819" s="206"/>
      <c r="O1819" s="206"/>
      <c r="P1819" s="206"/>
      <c r="Q1819" s="206"/>
      <c r="R1819" s="206"/>
      <c r="S1819" s="206"/>
      <c r="T1819" s="206"/>
      <c r="U1819" s="206"/>
      <c r="V1819" s="206"/>
      <c r="W1819" s="206"/>
      <c r="X1819" s="206"/>
      <c r="Y1819" s="206"/>
      <c r="Z1819" s="206"/>
    </row>
    <row r="1820" customFormat="false" ht="15" hidden="false" customHeight="false" outlineLevel="0" collapsed="false">
      <c r="A1820" s="189" t="s">
        <v>1034</v>
      </c>
      <c r="B1820" s="190" t="s">
        <v>2535</v>
      </c>
      <c r="C1820" s="189" t="s">
        <v>2536</v>
      </c>
      <c r="D1820" s="190" t="s">
        <v>1202</v>
      </c>
      <c r="E1820" s="191" t="n">
        <v>1</v>
      </c>
      <c r="F1820" s="279" t="n">
        <v>76.28</v>
      </c>
      <c r="G1820" s="279" t="n">
        <v>76.28</v>
      </c>
      <c r="H1820" s="206"/>
      <c r="I1820" s="206"/>
      <c r="J1820" s="206"/>
      <c r="K1820" s="206"/>
      <c r="L1820" s="206"/>
      <c r="M1820" s="206"/>
      <c r="N1820" s="206"/>
      <c r="O1820" s="206"/>
      <c r="P1820" s="206"/>
      <c r="Q1820" s="206"/>
      <c r="R1820" s="206"/>
      <c r="S1820" s="206"/>
      <c r="T1820" s="206"/>
      <c r="U1820" s="206"/>
      <c r="V1820" s="206"/>
      <c r="W1820" s="206"/>
      <c r="X1820" s="206"/>
      <c r="Y1820" s="206"/>
      <c r="Z1820" s="206"/>
    </row>
    <row r="1821" customFormat="false" ht="15" hidden="false" customHeight="false" outlineLevel="0" collapsed="false">
      <c r="A1821" s="198" t="s">
        <v>1040</v>
      </c>
      <c r="B1821" s="199" t="s">
        <v>1190</v>
      </c>
      <c r="C1821" s="198" t="s">
        <v>1191</v>
      </c>
      <c r="D1821" s="199" t="s">
        <v>1192</v>
      </c>
      <c r="E1821" s="200" t="n">
        <v>0.4</v>
      </c>
      <c r="F1821" s="280" t="n">
        <v>15.3</v>
      </c>
      <c r="G1821" s="280" t="n">
        <v>6.12</v>
      </c>
      <c r="H1821" s="206"/>
      <c r="I1821" s="206"/>
      <c r="J1821" s="206"/>
      <c r="K1821" s="206"/>
      <c r="L1821" s="206"/>
      <c r="M1821" s="206"/>
      <c r="N1821" s="206"/>
      <c r="O1821" s="206"/>
      <c r="P1821" s="206"/>
      <c r="Q1821" s="206"/>
      <c r="R1821" s="206"/>
      <c r="S1821" s="206"/>
      <c r="T1821" s="206"/>
      <c r="U1821" s="206"/>
      <c r="V1821" s="206"/>
      <c r="W1821" s="206"/>
      <c r="X1821" s="206"/>
      <c r="Y1821" s="206"/>
      <c r="Z1821" s="206"/>
    </row>
    <row r="1822" customFormat="false" ht="15" hidden="false" customHeight="false" outlineLevel="0" collapsed="false">
      <c r="A1822" s="198" t="s">
        <v>1040</v>
      </c>
      <c r="B1822" s="199" t="s">
        <v>1193</v>
      </c>
      <c r="C1822" s="198" t="s">
        <v>1194</v>
      </c>
      <c r="D1822" s="199" t="s">
        <v>1192</v>
      </c>
      <c r="E1822" s="200" t="n">
        <v>0.8</v>
      </c>
      <c r="F1822" s="280" t="n">
        <v>19.87</v>
      </c>
      <c r="G1822" s="280" t="n">
        <v>15.89</v>
      </c>
      <c r="H1822" s="206"/>
      <c r="I1822" s="206"/>
      <c r="J1822" s="206"/>
      <c r="K1822" s="206"/>
      <c r="L1822" s="206"/>
      <c r="M1822" s="206"/>
      <c r="N1822" s="206"/>
      <c r="O1822" s="206"/>
      <c r="P1822" s="206"/>
      <c r="Q1822" s="206"/>
      <c r="R1822" s="206"/>
      <c r="S1822" s="206"/>
      <c r="T1822" s="206"/>
      <c r="U1822" s="206"/>
      <c r="V1822" s="206"/>
      <c r="W1822" s="206"/>
      <c r="X1822" s="206"/>
      <c r="Y1822" s="206"/>
      <c r="Z1822" s="206"/>
    </row>
    <row r="1823" customFormat="false" ht="15" hidden="false" customHeight="false" outlineLevel="0" collapsed="false">
      <c r="A1823" s="202" t="s">
        <v>1043</v>
      </c>
      <c r="B1823" s="203" t="s">
        <v>2017</v>
      </c>
      <c r="C1823" s="202" t="s">
        <v>2018</v>
      </c>
      <c r="D1823" s="203" t="s">
        <v>1483</v>
      </c>
      <c r="E1823" s="204" t="n">
        <v>0.4</v>
      </c>
      <c r="F1823" s="208" t="n">
        <v>0.19</v>
      </c>
      <c r="G1823" s="208" t="n">
        <v>0.07</v>
      </c>
      <c r="H1823" s="206"/>
      <c r="I1823" s="206"/>
      <c r="J1823" s="206"/>
      <c r="K1823" s="206"/>
      <c r="L1823" s="206"/>
      <c r="M1823" s="206"/>
      <c r="N1823" s="206"/>
      <c r="O1823" s="206"/>
      <c r="P1823" s="206"/>
      <c r="Q1823" s="206"/>
      <c r="R1823" s="206"/>
      <c r="S1823" s="206"/>
      <c r="T1823" s="206"/>
      <c r="U1823" s="206"/>
      <c r="V1823" s="206"/>
      <c r="W1823" s="206"/>
      <c r="X1823" s="206"/>
      <c r="Y1823" s="206"/>
      <c r="Z1823" s="206"/>
    </row>
    <row r="1824" customFormat="false" ht="15" hidden="false" customHeight="false" outlineLevel="0" collapsed="false">
      <c r="A1824" s="202" t="s">
        <v>1043</v>
      </c>
      <c r="B1824" s="203" t="s">
        <v>2537</v>
      </c>
      <c r="C1824" s="202" t="s">
        <v>2538</v>
      </c>
      <c r="D1824" s="203" t="s">
        <v>1199</v>
      </c>
      <c r="E1824" s="204" t="n">
        <v>1</v>
      </c>
      <c r="F1824" s="208" t="n">
        <v>54.2</v>
      </c>
      <c r="G1824" s="208" t="n">
        <v>54.2</v>
      </c>
      <c r="H1824" s="206"/>
      <c r="I1824" s="206"/>
      <c r="J1824" s="206"/>
      <c r="K1824" s="206"/>
      <c r="L1824" s="206"/>
      <c r="M1824" s="206"/>
      <c r="N1824" s="206"/>
      <c r="O1824" s="206"/>
      <c r="P1824" s="206"/>
      <c r="Q1824" s="206"/>
      <c r="R1824" s="206"/>
      <c r="S1824" s="206"/>
      <c r="T1824" s="206"/>
      <c r="U1824" s="206"/>
      <c r="V1824" s="206"/>
      <c r="W1824" s="206"/>
      <c r="X1824" s="206"/>
      <c r="Y1824" s="206"/>
      <c r="Z1824" s="206"/>
    </row>
    <row r="1825" customFormat="false" ht="15" hidden="false" customHeight="false" outlineLevel="0" collapsed="false">
      <c r="A1825" s="193"/>
      <c r="B1825" s="194"/>
      <c r="C1825" s="193"/>
      <c r="D1825" s="193"/>
      <c r="E1825" s="195"/>
      <c r="F1825" s="193"/>
      <c r="G1825" s="193"/>
      <c r="H1825" s="206"/>
      <c r="I1825" s="206"/>
      <c r="J1825" s="206"/>
      <c r="K1825" s="206"/>
      <c r="L1825" s="206"/>
      <c r="M1825" s="206"/>
      <c r="N1825" s="206"/>
      <c r="O1825" s="206"/>
      <c r="P1825" s="206"/>
      <c r="Q1825" s="206"/>
      <c r="R1825" s="206"/>
      <c r="S1825" s="206"/>
      <c r="T1825" s="206"/>
      <c r="U1825" s="206"/>
      <c r="V1825" s="206"/>
      <c r="W1825" s="206"/>
      <c r="X1825" s="206"/>
      <c r="Y1825" s="206"/>
      <c r="Z1825" s="206"/>
    </row>
    <row r="1826" customFormat="false" ht="15" hidden="false" customHeight="false" outlineLevel="0" collapsed="false">
      <c r="A1826" s="183" t="s">
        <v>2539</v>
      </c>
      <c r="B1826" s="184" t="s">
        <v>1028</v>
      </c>
      <c r="C1826" s="183" t="s">
        <v>1029</v>
      </c>
      <c r="D1826" s="184" t="s">
        <v>1030</v>
      </c>
      <c r="E1826" s="185" t="s">
        <v>1031</v>
      </c>
      <c r="F1826" s="209" t="s">
        <v>1032</v>
      </c>
      <c r="G1826" s="209" t="s">
        <v>1033</v>
      </c>
      <c r="H1826" s="206"/>
      <c r="I1826" s="206"/>
      <c r="J1826" s="206"/>
      <c r="K1826" s="206"/>
      <c r="L1826" s="206"/>
      <c r="M1826" s="206"/>
      <c r="N1826" s="206"/>
      <c r="O1826" s="206"/>
      <c r="P1826" s="206"/>
      <c r="Q1826" s="206"/>
      <c r="R1826" s="206"/>
      <c r="S1826" s="206"/>
      <c r="T1826" s="206"/>
      <c r="U1826" s="206"/>
      <c r="V1826" s="206"/>
      <c r="W1826" s="206"/>
      <c r="X1826" s="206"/>
      <c r="Y1826" s="206"/>
      <c r="Z1826" s="206"/>
    </row>
    <row r="1827" customFormat="false" ht="15" hidden="false" customHeight="false" outlineLevel="0" collapsed="false">
      <c r="A1827" s="189" t="s">
        <v>1034</v>
      </c>
      <c r="B1827" s="190" t="s">
        <v>1172</v>
      </c>
      <c r="C1827" s="189" t="s">
        <v>1173</v>
      </c>
      <c r="D1827" s="190" t="s">
        <v>7</v>
      </c>
      <c r="E1827" s="191" t="n">
        <v>1</v>
      </c>
      <c r="F1827" s="279" t="n">
        <v>75.12</v>
      </c>
      <c r="G1827" s="279" t="n">
        <v>75.12</v>
      </c>
      <c r="H1827" s="206"/>
      <c r="I1827" s="206"/>
      <c r="J1827" s="206"/>
      <c r="K1827" s="206"/>
      <c r="L1827" s="206"/>
      <c r="M1827" s="206"/>
      <c r="N1827" s="206"/>
      <c r="O1827" s="206"/>
      <c r="P1827" s="206"/>
      <c r="Q1827" s="206"/>
      <c r="R1827" s="206"/>
      <c r="S1827" s="206"/>
      <c r="T1827" s="206"/>
      <c r="U1827" s="206"/>
      <c r="V1827" s="206"/>
      <c r="W1827" s="206"/>
      <c r="X1827" s="206"/>
      <c r="Y1827" s="206"/>
      <c r="Z1827" s="206"/>
    </row>
    <row r="1828" customFormat="false" ht="15" hidden="false" customHeight="false" outlineLevel="0" collapsed="false">
      <c r="A1828" s="198" t="s">
        <v>1040</v>
      </c>
      <c r="B1828" s="199" t="s">
        <v>1812</v>
      </c>
      <c r="C1828" s="198" t="s">
        <v>1813</v>
      </c>
      <c r="D1828" s="199" t="s">
        <v>25</v>
      </c>
      <c r="E1828" s="200" t="n">
        <v>0.4467</v>
      </c>
      <c r="F1828" s="280" t="n">
        <v>20</v>
      </c>
      <c r="G1828" s="280" t="n">
        <v>8.93</v>
      </c>
      <c r="H1828" s="206"/>
      <c r="I1828" s="206"/>
      <c r="J1828" s="206"/>
      <c r="K1828" s="206"/>
      <c r="L1828" s="206"/>
      <c r="M1828" s="206"/>
      <c r="N1828" s="206"/>
      <c r="O1828" s="206"/>
      <c r="P1828" s="206"/>
      <c r="Q1828" s="206"/>
      <c r="R1828" s="206"/>
      <c r="S1828" s="206"/>
      <c r="T1828" s="206"/>
      <c r="U1828" s="206"/>
      <c r="V1828" s="206"/>
      <c r="W1828" s="206"/>
      <c r="X1828" s="206"/>
      <c r="Y1828" s="206"/>
      <c r="Z1828" s="206"/>
    </row>
    <row r="1829" customFormat="false" ht="15" hidden="false" customHeight="false" outlineLevel="0" collapsed="false">
      <c r="A1829" s="198" t="s">
        <v>1040</v>
      </c>
      <c r="B1829" s="199" t="s">
        <v>1274</v>
      </c>
      <c r="C1829" s="198" t="s">
        <v>1249</v>
      </c>
      <c r="D1829" s="199" t="s">
        <v>25</v>
      </c>
      <c r="E1829" s="200" t="n">
        <v>0.1407</v>
      </c>
      <c r="F1829" s="280" t="n">
        <v>15.05</v>
      </c>
      <c r="G1829" s="280" t="n">
        <v>2.11</v>
      </c>
      <c r="H1829" s="206"/>
      <c r="I1829" s="206"/>
      <c r="J1829" s="206"/>
      <c r="K1829" s="206"/>
      <c r="L1829" s="206"/>
      <c r="M1829" s="206"/>
      <c r="N1829" s="206"/>
      <c r="O1829" s="206"/>
      <c r="P1829" s="206"/>
      <c r="Q1829" s="206"/>
      <c r="R1829" s="206"/>
      <c r="S1829" s="206"/>
      <c r="T1829" s="206"/>
      <c r="U1829" s="206"/>
      <c r="V1829" s="206"/>
      <c r="W1829" s="206"/>
      <c r="X1829" s="206"/>
      <c r="Y1829" s="206"/>
      <c r="Z1829" s="206"/>
    </row>
    <row r="1830" customFormat="false" ht="15" hidden="false" customHeight="false" outlineLevel="0" collapsed="false">
      <c r="A1830" s="202" t="s">
        <v>1043</v>
      </c>
      <c r="B1830" s="203" t="s">
        <v>2540</v>
      </c>
      <c r="C1830" s="202" t="s">
        <v>2541</v>
      </c>
      <c r="D1830" s="203" t="s">
        <v>7</v>
      </c>
      <c r="E1830" s="204" t="n">
        <v>1</v>
      </c>
      <c r="F1830" s="208" t="n">
        <v>64</v>
      </c>
      <c r="G1830" s="208" t="n">
        <v>64</v>
      </c>
      <c r="H1830" s="206"/>
      <c r="I1830" s="206"/>
      <c r="J1830" s="206"/>
      <c r="K1830" s="206"/>
      <c r="L1830" s="206"/>
      <c r="M1830" s="206"/>
      <c r="N1830" s="206"/>
      <c r="O1830" s="206"/>
      <c r="P1830" s="206"/>
      <c r="Q1830" s="206"/>
      <c r="R1830" s="206"/>
      <c r="S1830" s="206"/>
      <c r="T1830" s="206"/>
      <c r="U1830" s="206"/>
      <c r="V1830" s="206"/>
      <c r="W1830" s="206"/>
      <c r="X1830" s="206"/>
      <c r="Y1830" s="206"/>
      <c r="Z1830" s="206"/>
    </row>
    <row r="1831" customFormat="false" ht="15" hidden="false" customHeight="false" outlineLevel="0" collapsed="false">
      <c r="A1831" s="202" t="s">
        <v>1043</v>
      </c>
      <c r="B1831" s="203" t="s">
        <v>2258</v>
      </c>
      <c r="C1831" s="202" t="s">
        <v>2259</v>
      </c>
      <c r="D1831" s="203" t="s">
        <v>7</v>
      </c>
      <c r="E1831" s="204" t="n">
        <v>0.021</v>
      </c>
      <c r="F1831" s="208" t="n">
        <v>4.15</v>
      </c>
      <c r="G1831" s="208" t="n">
        <v>0.08</v>
      </c>
      <c r="H1831" s="206"/>
      <c r="I1831" s="206"/>
      <c r="J1831" s="206"/>
      <c r="K1831" s="206"/>
      <c r="L1831" s="206"/>
      <c r="M1831" s="206"/>
      <c r="N1831" s="206"/>
      <c r="O1831" s="206"/>
      <c r="P1831" s="206"/>
      <c r="Q1831" s="206"/>
      <c r="R1831" s="206"/>
      <c r="S1831" s="206"/>
      <c r="T1831" s="206"/>
      <c r="U1831" s="206"/>
      <c r="V1831" s="206"/>
      <c r="W1831" s="206"/>
      <c r="X1831" s="206"/>
      <c r="Y1831" s="206"/>
      <c r="Z1831" s="206"/>
    </row>
    <row r="1832" customFormat="false" ht="15" hidden="false" customHeight="false" outlineLevel="0" collapsed="false">
      <c r="A1832" s="193"/>
      <c r="B1832" s="194"/>
      <c r="C1832" s="193"/>
      <c r="D1832" s="193"/>
      <c r="E1832" s="195"/>
      <c r="F1832" s="193"/>
      <c r="G1832" s="193"/>
      <c r="H1832" s="206"/>
      <c r="I1832" s="206"/>
      <c r="J1832" s="206"/>
      <c r="K1832" s="206"/>
      <c r="L1832" s="206"/>
      <c r="M1832" s="206"/>
      <c r="N1832" s="206"/>
      <c r="O1832" s="206"/>
      <c r="P1832" s="206"/>
      <c r="Q1832" s="206"/>
      <c r="R1832" s="206"/>
      <c r="S1832" s="206"/>
      <c r="T1832" s="206"/>
      <c r="U1832" s="206"/>
      <c r="V1832" s="206"/>
      <c r="W1832" s="206"/>
      <c r="X1832" s="206"/>
      <c r="Y1832" s="206"/>
      <c r="Z1832" s="206"/>
    </row>
    <row r="1833" customFormat="false" ht="15" hidden="false" customHeight="false" outlineLevel="0" collapsed="false">
      <c r="A1833" s="183" t="s">
        <v>2542</v>
      </c>
      <c r="B1833" s="184" t="s">
        <v>1028</v>
      </c>
      <c r="C1833" s="183" t="s">
        <v>1029</v>
      </c>
      <c r="D1833" s="184" t="s">
        <v>1030</v>
      </c>
      <c r="E1833" s="185" t="s">
        <v>1031</v>
      </c>
      <c r="F1833" s="209" t="s">
        <v>1032</v>
      </c>
      <c r="G1833" s="209" t="s">
        <v>1033</v>
      </c>
      <c r="H1833" s="206"/>
      <c r="I1833" s="206"/>
      <c r="J1833" s="206"/>
      <c r="K1833" s="206"/>
      <c r="L1833" s="206"/>
      <c r="M1833" s="206"/>
      <c r="N1833" s="206"/>
      <c r="O1833" s="206"/>
      <c r="P1833" s="206"/>
      <c r="Q1833" s="206"/>
      <c r="R1833" s="206"/>
      <c r="S1833" s="206"/>
      <c r="T1833" s="206"/>
      <c r="U1833" s="206"/>
      <c r="V1833" s="206"/>
      <c r="W1833" s="206"/>
      <c r="X1833" s="206"/>
      <c r="Y1833" s="206"/>
      <c r="Z1833" s="206"/>
    </row>
    <row r="1834" customFormat="false" ht="15" hidden="false" customHeight="false" outlineLevel="0" collapsed="false">
      <c r="A1834" s="189" t="s">
        <v>1034</v>
      </c>
      <c r="B1834" s="190" t="s">
        <v>2543</v>
      </c>
      <c r="C1834" s="189" t="s">
        <v>2544</v>
      </c>
      <c r="D1834" s="190" t="s">
        <v>7</v>
      </c>
      <c r="E1834" s="191" t="n">
        <v>1</v>
      </c>
      <c r="F1834" s="279" t="n">
        <v>739.44</v>
      </c>
      <c r="G1834" s="279" t="n">
        <v>739.44</v>
      </c>
      <c r="H1834" s="206"/>
      <c r="I1834" s="206"/>
      <c r="J1834" s="206"/>
      <c r="K1834" s="206"/>
      <c r="L1834" s="206"/>
      <c r="M1834" s="206"/>
      <c r="N1834" s="206"/>
      <c r="O1834" s="206"/>
      <c r="P1834" s="206"/>
      <c r="Q1834" s="206"/>
      <c r="R1834" s="206"/>
      <c r="S1834" s="206"/>
      <c r="T1834" s="206"/>
      <c r="U1834" s="206"/>
      <c r="V1834" s="206"/>
      <c r="W1834" s="206"/>
      <c r="X1834" s="206"/>
      <c r="Y1834" s="206"/>
      <c r="Z1834" s="206"/>
    </row>
    <row r="1835" customFormat="false" ht="15" hidden="false" customHeight="false" outlineLevel="0" collapsed="false">
      <c r="A1835" s="198" t="s">
        <v>1040</v>
      </c>
      <c r="B1835" s="199" t="s">
        <v>2545</v>
      </c>
      <c r="C1835" s="198" t="s">
        <v>2546</v>
      </c>
      <c r="D1835" s="199" t="s">
        <v>7</v>
      </c>
      <c r="E1835" s="200" t="n">
        <v>1</v>
      </c>
      <c r="F1835" s="280" t="n">
        <v>61.11</v>
      </c>
      <c r="G1835" s="280" t="n">
        <v>61.11</v>
      </c>
      <c r="H1835" s="206"/>
      <c r="I1835" s="206"/>
      <c r="J1835" s="206"/>
      <c r="K1835" s="206"/>
      <c r="L1835" s="206"/>
      <c r="M1835" s="206"/>
      <c r="N1835" s="206"/>
      <c r="O1835" s="206"/>
      <c r="P1835" s="206"/>
      <c r="Q1835" s="206"/>
      <c r="R1835" s="206"/>
      <c r="S1835" s="206"/>
      <c r="T1835" s="206"/>
      <c r="U1835" s="206"/>
      <c r="V1835" s="206"/>
      <c r="W1835" s="206"/>
      <c r="X1835" s="206"/>
      <c r="Y1835" s="206"/>
      <c r="Z1835" s="206"/>
    </row>
    <row r="1836" customFormat="false" ht="15" hidden="false" customHeight="false" outlineLevel="0" collapsed="false">
      <c r="A1836" s="198" t="s">
        <v>1040</v>
      </c>
      <c r="B1836" s="199" t="s">
        <v>2547</v>
      </c>
      <c r="C1836" s="198" t="s">
        <v>2548</v>
      </c>
      <c r="D1836" s="199" t="s">
        <v>7</v>
      </c>
      <c r="E1836" s="200" t="n">
        <v>1</v>
      </c>
      <c r="F1836" s="280" t="n">
        <v>186.88</v>
      </c>
      <c r="G1836" s="280" t="n">
        <v>186.88</v>
      </c>
      <c r="H1836" s="206"/>
      <c r="I1836" s="206"/>
      <c r="J1836" s="206"/>
      <c r="K1836" s="206"/>
      <c r="L1836" s="206"/>
      <c r="M1836" s="206"/>
      <c r="N1836" s="206"/>
      <c r="O1836" s="206"/>
      <c r="P1836" s="206"/>
      <c r="Q1836" s="206"/>
      <c r="R1836" s="206"/>
      <c r="S1836" s="206"/>
      <c r="T1836" s="206"/>
      <c r="U1836" s="206"/>
      <c r="V1836" s="206"/>
      <c r="W1836" s="206"/>
      <c r="X1836" s="206"/>
      <c r="Y1836" s="206"/>
      <c r="Z1836" s="206"/>
    </row>
    <row r="1837" customFormat="false" ht="15" hidden="false" customHeight="false" outlineLevel="0" collapsed="false">
      <c r="A1837" s="198" t="s">
        <v>1040</v>
      </c>
      <c r="B1837" s="199" t="s">
        <v>2254</v>
      </c>
      <c r="C1837" s="198" t="s">
        <v>2255</v>
      </c>
      <c r="D1837" s="199" t="s">
        <v>7</v>
      </c>
      <c r="E1837" s="200" t="n">
        <v>1</v>
      </c>
      <c r="F1837" s="280" t="n">
        <v>49.03</v>
      </c>
      <c r="G1837" s="280" t="n">
        <v>49.03</v>
      </c>
      <c r="H1837" s="206"/>
      <c r="I1837" s="206"/>
      <c r="J1837" s="206"/>
      <c r="K1837" s="206"/>
      <c r="L1837" s="206"/>
      <c r="M1837" s="206"/>
      <c r="N1837" s="206"/>
      <c r="O1837" s="206"/>
      <c r="P1837" s="206"/>
      <c r="Q1837" s="206"/>
      <c r="R1837" s="206"/>
      <c r="S1837" s="206"/>
      <c r="T1837" s="206"/>
      <c r="U1837" s="206"/>
      <c r="V1837" s="206"/>
      <c r="W1837" s="206"/>
      <c r="X1837" s="206"/>
      <c r="Y1837" s="206"/>
      <c r="Z1837" s="206"/>
    </row>
    <row r="1838" customFormat="false" ht="15" hidden="false" customHeight="false" outlineLevel="0" collapsed="false">
      <c r="A1838" s="198" t="s">
        <v>1040</v>
      </c>
      <c r="B1838" s="199" t="s">
        <v>2549</v>
      </c>
      <c r="C1838" s="198" t="s">
        <v>2550</v>
      </c>
      <c r="D1838" s="199" t="s">
        <v>7</v>
      </c>
      <c r="E1838" s="200" t="n">
        <v>1</v>
      </c>
      <c r="F1838" s="280" t="n">
        <v>330.57</v>
      </c>
      <c r="G1838" s="280" t="n">
        <v>330.57</v>
      </c>
      <c r="H1838" s="206"/>
      <c r="I1838" s="206"/>
      <c r="J1838" s="206"/>
      <c r="K1838" s="206"/>
      <c r="L1838" s="206"/>
      <c r="M1838" s="206"/>
      <c r="N1838" s="206"/>
      <c r="O1838" s="206"/>
      <c r="P1838" s="206"/>
      <c r="Q1838" s="206"/>
      <c r="R1838" s="206"/>
      <c r="S1838" s="206"/>
      <c r="T1838" s="206"/>
      <c r="U1838" s="206"/>
      <c r="V1838" s="206"/>
      <c r="W1838" s="206"/>
      <c r="X1838" s="206"/>
      <c r="Y1838" s="206"/>
      <c r="Z1838" s="206"/>
    </row>
    <row r="1839" customFormat="false" ht="15" hidden="false" customHeight="false" outlineLevel="0" collapsed="false">
      <c r="A1839" s="198" t="s">
        <v>1040</v>
      </c>
      <c r="B1839" s="199" t="s">
        <v>2551</v>
      </c>
      <c r="C1839" s="198" t="s">
        <v>2552</v>
      </c>
      <c r="D1839" s="199" t="s">
        <v>7</v>
      </c>
      <c r="E1839" s="200" t="n">
        <v>1</v>
      </c>
      <c r="F1839" s="280" t="n">
        <v>111.85</v>
      </c>
      <c r="G1839" s="280" t="n">
        <v>111.85</v>
      </c>
      <c r="H1839" s="206"/>
      <c r="I1839" s="206"/>
      <c r="J1839" s="206"/>
      <c r="K1839" s="206"/>
      <c r="L1839" s="206"/>
      <c r="M1839" s="206"/>
      <c r="N1839" s="206"/>
      <c r="O1839" s="206"/>
      <c r="P1839" s="206"/>
      <c r="Q1839" s="206"/>
      <c r="R1839" s="206"/>
      <c r="S1839" s="206"/>
      <c r="T1839" s="206"/>
      <c r="U1839" s="206"/>
      <c r="V1839" s="206"/>
      <c r="W1839" s="206"/>
      <c r="X1839" s="206"/>
      <c r="Y1839" s="206"/>
      <c r="Z1839" s="206"/>
    </row>
    <row r="1840" customFormat="false" ht="15" hidden="false" customHeight="false" outlineLevel="0" collapsed="false">
      <c r="A1840" s="193"/>
      <c r="B1840" s="194"/>
      <c r="C1840" s="193"/>
      <c r="D1840" s="193"/>
      <c r="E1840" s="195"/>
      <c r="F1840" s="193"/>
      <c r="G1840" s="193"/>
      <c r="H1840" s="206"/>
      <c r="I1840" s="206"/>
      <c r="J1840" s="206"/>
      <c r="K1840" s="206"/>
      <c r="L1840" s="206"/>
      <c r="M1840" s="206"/>
      <c r="N1840" s="206"/>
      <c r="O1840" s="206"/>
      <c r="P1840" s="206"/>
      <c r="Q1840" s="206"/>
      <c r="R1840" s="206"/>
      <c r="S1840" s="206"/>
      <c r="T1840" s="206"/>
      <c r="U1840" s="206"/>
      <c r="V1840" s="206"/>
      <c r="W1840" s="206"/>
      <c r="X1840" s="206"/>
      <c r="Y1840" s="206"/>
      <c r="Z1840" s="206"/>
    </row>
    <row r="1841" customFormat="false" ht="15" hidden="false" customHeight="false" outlineLevel="0" collapsed="false">
      <c r="A1841" s="183" t="s">
        <v>2553</v>
      </c>
      <c r="B1841" s="184" t="s">
        <v>1028</v>
      </c>
      <c r="C1841" s="183" t="s">
        <v>1029</v>
      </c>
      <c r="D1841" s="184" t="s">
        <v>1030</v>
      </c>
      <c r="E1841" s="185" t="s">
        <v>1031</v>
      </c>
      <c r="F1841" s="209" t="s">
        <v>1032</v>
      </c>
      <c r="G1841" s="209" t="s">
        <v>1033</v>
      </c>
      <c r="H1841" s="206"/>
      <c r="I1841" s="206"/>
      <c r="J1841" s="206"/>
      <c r="K1841" s="206"/>
      <c r="L1841" s="206"/>
      <c r="M1841" s="206"/>
      <c r="N1841" s="206"/>
      <c r="O1841" s="206"/>
      <c r="P1841" s="206"/>
      <c r="Q1841" s="206"/>
      <c r="R1841" s="206"/>
      <c r="S1841" s="206"/>
      <c r="T1841" s="206"/>
      <c r="U1841" s="206"/>
      <c r="V1841" s="206"/>
      <c r="W1841" s="206"/>
      <c r="X1841" s="206"/>
      <c r="Y1841" s="206"/>
      <c r="Z1841" s="206"/>
    </row>
    <row r="1842" customFormat="false" ht="15" hidden="false" customHeight="false" outlineLevel="0" collapsed="false">
      <c r="A1842" s="189" t="s">
        <v>1034</v>
      </c>
      <c r="B1842" s="190" t="s">
        <v>2554</v>
      </c>
      <c r="C1842" s="189" t="s">
        <v>632</v>
      </c>
      <c r="D1842" s="190" t="s">
        <v>7</v>
      </c>
      <c r="E1842" s="191" t="n">
        <v>1</v>
      </c>
      <c r="F1842" s="279" t="n">
        <v>250.57</v>
      </c>
      <c r="G1842" s="279" t="n">
        <v>250.57</v>
      </c>
      <c r="H1842" s="206"/>
      <c r="I1842" s="206"/>
      <c r="J1842" s="206"/>
      <c r="K1842" s="206"/>
      <c r="L1842" s="206"/>
      <c r="M1842" s="206"/>
      <c r="N1842" s="206"/>
      <c r="O1842" s="206"/>
      <c r="P1842" s="206"/>
      <c r="Q1842" s="206"/>
      <c r="R1842" s="206"/>
      <c r="S1842" s="206"/>
      <c r="T1842" s="206"/>
      <c r="U1842" s="206"/>
      <c r="V1842" s="206"/>
      <c r="W1842" s="206"/>
      <c r="X1842" s="206"/>
      <c r="Y1842" s="206"/>
      <c r="Z1842" s="206"/>
    </row>
    <row r="1843" customFormat="false" ht="15" hidden="false" customHeight="false" outlineLevel="0" collapsed="false">
      <c r="A1843" s="198" t="s">
        <v>1040</v>
      </c>
      <c r="B1843" s="199" t="s">
        <v>1190</v>
      </c>
      <c r="C1843" s="198" t="s">
        <v>1191</v>
      </c>
      <c r="D1843" s="199" t="s">
        <v>1192</v>
      </c>
      <c r="E1843" s="200" t="n">
        <v>0.5238095</v>
      </c>
      <c r="F1843" s="280" t="n">
        <v>15.3</v>
      </c>
      <c r="G1843" s="280" t="n">
        <v>8.01</v>
      </c>
      <c r="H1843" s="206"/>
      <c r="I1843" s="206"/>
      <c r="J1843" s="206"/>
      <c r="K1843" s="206"/>
      <c r="L1843" s="206"/>
      <c r="M1843" s="206"/>
      <c r="N1843" s="206"/>
      <c r="O1843" s="206"/>
      <c r="P1843" s="206"/>
      <c r="Q1843" s="206"/>
      <c r="R1843" s="206"/>
      <c r="S1843" s="206"/>
      <c r="T1843" s="206"/>
      <c r="U1843" s="206"/>
      <c r="V1843" s="206"/>
      <c r="W1843" s="206"/>
      <c r="X1843" s="206"/>
      <c r="Y1843" s="206"/>
      <c r="Z1843" s="206"/>
    </row>
    <row r="1844" customFormat="false" ht="15" hidden="false" customHeight="false" outlineLevel="0" collapsed="false">
      <c r="A1844" s="198" t="s">
        <v>1040</v>
      </c>
      <c r="B1844" s="199" t="s">
        <v>1193</v>
      </c>
      <c r="C1844" s="198" t="s">
        <v>1194</v>
      </c>
      <c r="D1844" s="199" t="s">
        <v>1192</v>
      </c>
      <c r="E1844" s="200" t="n">
        <v>1.047619</v>
      </c>
      <c r="F1844" s="280" t="n">
        <v>19.87</v>
      </c>
      <c r="G1844" s="280" t="n">
        <v>20.81</v>
      </c>
      <c r="H1844" s="206"/>
      <c r="I1844" s="206"/>
      <c r="J1844" s="206"/>
      <c r="K1844" s="206"/>
      <c r="L1844" s="206"/>
      <c r="M1844" s="206"/>
      <c r="N1844" s="206"/>
      <c r="O1844" s="206"/>
      <c r="P1844" s="206"/>
      <c r="Q1844" s="206"/>
      <c r="R1844" s="206"/>
      <c r="S1844" s="206"/>
      <c r="T1844" s="206"/>
      <c r="U1844" s="206"/>
      <c r="V1844" s="206"/>
      <c r="W1844" s="206"/>
      <c r="X1844" s="206"/>
      <c r="Y1844" s="206"/>
      <c r="Z1844" s="206"/>
    </row>
    <row r="1845" customFormat="false" ht="15" hidden="false" customHeight="false" outlineLevel="0" collapsed="false">
      <c r="A1845" s="202" t="s">
        <v>1043</v>
      </c>
      <c r="B1845" s="203" t="s">
        <v>2555</v>
      </c>
      <c r="C1845" s="202" t="s">
        <v>2556</v>
      </c>
      <c r="D1845" s="203" t="s">
        <v>1202</v>
      </c>
      <c r="E1845" s="204" t="n">
        <v>1</v>
      </c>
      <c r="F1845" s="208" t="n">
        <v>55.86</v>
      </c>
      <c r="G1845" s="208" t="n">
        <v>55.86</v>
      </c>
      <c r="H1845" s="206"/>
      <c r="I1845" s="206"/>
      <c r="J1845" s="206"/>
      <c r="K1845" s="206"/>
      <c r="L1845" s="206"/>
      <c r="M1845" s="206"/>
      <c r="N1845" s="206"/>
      <c r="O1845" s="206"/>
      <c r="P1845" s="206"/>
      <c r="Q1845" s="206"/>
      <c r="R1845" s="206"/>
      <c r="S1845" s="206"/>
      <c r="T1845" s="206"/>
      <c r="U1845" s="206"/>
      <c r="V1845" s="206"/>
      <c r="W1845" s="206"/>
      <c r="X1845" s="206"/>
      <c r="Y1845" s="206"/>
      <c r="Z1845" s="206"/>
    </row>
    <row r="1846" customFormat="false" ht="15" hidden="false" customHeight="false" outlineLevel="0" collapsed="false">
      <c r="A1846" s="202" t="s">
        <v>1043</v>
      </c>
      <c r="B1846" s="203" t="s">
        <v>2017</v>
      </c>
      <c r="C1846" s="202" t="s">
        <v>2018</v>
      </c>
      <c r="D1846" s="203" t="s">
        <v>1483</v>
      </c>
      <c r="E1846" s="204" t="n">
        <v>0.7979645</v>
      </c>
      <c r="F1846" s="208" t="n">
        <v>0.19</v>
      </c>
      <c r="G1846" s="208" t="n">
        <v>0.15</v>
      </c>
      <c r="H1846" s="206"/>
      <c r="I1846" s="206"/>
      <c r="J1846" s="206"/>
      <c r="K1846" s="206"/>
      <c r="L1846" s="206"/>
      <c r="M1846" s="206"/>
      <c r="N1846" s="206"/>
      <c r="O1846" s="206"/>
      <c r="P1846" s="206"/>
      <c r="Q1846" s="206"/>
      <c r="R1846" s="206"/>
      <c r="S1846" s="206"/>
      <c r="T1846" s="206"/>
      <c r="U1846" s="206"/>
      <c r="V1846" s="206"/>
      <c r="W1846" s="206"/>
      <c r="X1846" s="206"/>
      <c r="Y1846" s="206"/>
      <c r="Z1846" s="206"/>
    </row>
    <row r="1847" customFormat="false" ht="15" hidden="false" customHeight="false" outlineLevel="0" collapsed="false">
      <c r="A1847" s="202" t="s">
        <v>1043</v>
      </c>
      <c r="B1847" s="203" t="s">
        <v>2557</v>
      </c>
      <c r="C1847" s="202" t="s">
        <v>2558</v>
      </c>
      <c r="D1847" s="203" t="s">
        <v>1260</v>
      </c>
      <c r="E1847" s="204" t="n">
        <v>0.32574</v>
      </c>
      <c r="F1847" s="208" t="n">
        <v>19.13</v>
      </c>
      <c r="G1847" s="208" t="n">
        <v>6.23</v>
      </c>
      <c r="H1847" s="206"/>
      <c r="I1847" s="206"/>
      <c r="J1847" s="206"/>
      <c r="K1847" s="206"/>
      <c r="L1847" s="206"/>
      <c r="M1847" s="206"/>
      <c r="N1847" s="206"/>
      <c r="O1847" s="206"/>
      <c r="P1847" s="206"/>
      <c r="Q1847" s="206"/>
      <c r="R1847" s="206"/>
      <c r="S1847" s="206"/>
      <c r="T1847" s="206"/>
      <c r="U1847" s="206"/>
      <c r="V1847" s="206"/>
      <c r="W1847" s="206"/>
      <c r="X1847" s="206"/>
      <c r="Y1847" s="206"/>
      <c r="Z1847" s="206"/>
    </row>
    <row r="1848" customFormat="false" ht="15" hidden="false" customHeight="false" outlineLevel="0" collapsed="false">
      <c r="A1848" s="202" t="s">
        <v>1043</v>
      </c>
      <c r="B1848" s="203" t="s">
        <v>2559</v>
      </c>
      <c r="C1848" s="202" t="s">
        <v>2560</v>
      </c>
      <c r="D1848" s="203" t="s">
        <v>1199</v>
      </c>
      <c r="E1848" s="204" t="n">
        <v>1</v>
      </c>
      <c r="F1848" s="208" t="n">
        <v>127.47</v>
      </c>
      <c r="G1848" s="208" t="n">
        <v>127.47</v>
      </c>
      <c r="H1848" s="206"/>
      <c r="I1848" s="206"/>
      <c r="J1848" s="206"/>
      <c r="K1848" s="206"/>
      <c r="L1848" s="206"/>
      <c r="M1848" s="206"/>
      <c r="N1848" s="206"/>
      <c r="O1848" s="206"/>
      <c r="P1848" s="206"/>
      <c r="Q1848" s="206"/>
      <c r="R1848" s="206"/>
      <c r="S1848" s="206"/>
      <c r="T1848" s="206"/>
      <c r="U1848" s="206"/>
      <c r="V1848" s="206"/>
      <c r="W1848" s="206"/>
      <c r="X1848" s="206"/>
      <c r="Y1848" s="206"/>
      <c r="Z1848" s="206"/>
    </row>
    <row r="1849" customFormat="false" ht="15" hidden="false" customHeight="false" outlineLevel="0" collapsed="false">
      <c r="A1849" s="202" t="s">
        <v>1043</v>
      </c>
      <c r="B1849" s="203" t="s">
        <v>2561</v>
      </c>
      <c r="C1849" s="202" t="s">
        <v>2562</v>
      </c>
      <c r="D1849" s="203" t="s">
        <v>1260</v>
      </c>
      <c r="E1849" s="204" t="n">
        <v>0.001975</v>
      </c>
      <c r="F1849" s="208" t="n">
        <v>72.27</v>
      </c>
      <c r="G1849" s="208" t="n">
        <v>0.14</v>
      </c>
      <c r="H1849" s="206"/>
      <c r="I1849" s="206"/>
      <c r="J1849" s="206"/>
      <c r="K1849" s="206"/>
      <c r="L1849" s="206"/>
      <c r="M1849" s="206"/>
      <c r="N1849" s="206"/>
      <c r="O1849" s="206"/>
      <c r="P1849" s="206"/>
      <c r="Q1849" s="206"/>
      <c r="R1849" s="206"/>
      <c r="S1849" s="206"/>
      <c r="T1849" s="206"/>
      <c r="U1849" s="206"/>
      <c r="V1849" s="206"/>
      <c r="W1849" s="206"/>
      <c r="X1849" s="206"/>
      <c r="Y1849" s="206"/>
      <c r="Z1849" s="206"/>
    </row>
    <row r="1850" customFormat="false" ht="15" hidden="false" customHeight="false" outlineLevel="0" collapsed="false">
      <c r="A1850" s="202" t="s">
        <v>1043</v>
      </c>
      <c r="B1850" s="203" t="s">
        <v>2563</v>
      </c>
      <c r="C1850" s="202" t="s">
        <v>2564</v>
      </c>
      <c r="D1850" s="203" t="s">
        <v>1199</v>
      </c>
      <c r="E1850" s="204" t="n">
        <v>1</v>
      </c>
      <c r="F1850" s="208" t="n">
        <v>31.9</v>
      </c>
      <c r="G1850" s="208" t="n">
        <v>31.9</v>
      </c>
      <c r="H1850" s="206"/>
      <c r="I1850" s="206"/>
      <c r="J1850" s="206"/>
      <c r="K1850" s="206"/>
      <c r="L1850" s="206"/>
      <c r="M1850" s="206"/>
      <c r="N1850" s="206"/>
      <c r="O1850" s="206"/>
      <c r="P1850" s="206"/>
      <c r="Q1850" s="206"/>
      <c r="R1850" s="206"/>
      <c r="S1850" s="206"/>
      <c r="T1850" s="206"/>
      <c r="U1850" s="206"/>
      <c r="V1850" s="206"/>
      <c r="W1850" s="206"/>
      <c r="X1850" s="206"/>
      <c r="Y1850" s="206"/>
      <c r="Z1850" s="206"/>
    </row>
    <row r="1851" customFormat="false" ht="15" hidden="false" customHeight="false" outlineLevel="0" collapsed="false">
      <c r="A1851" s="193"/>
      <c r="B1851" s="194"/>
      <c r="C1851" s="193"/>
      <c r="D1851" s="193"/>
      <c r="E1851" s="195"/>
      <c r="F1851" s="193"/>
      <c r="G1851" s="193"/>
      <c r="H1851" s="206"/>
      <c r="I1851" s="206"/>
      <c r="J1851" s="206"/>
      <c r="K1851" s="206"/>
      <c r="L1851" s="206"/>
      <c r="M1851" s="206"/>
      <c r="N1851" s="206"/>
      <c r="O1851" s="206"/>
      <c r="P1851" s="206"/>
      <c r="Q1851" s="206"/>
      <c r="R1851" s="206"/>
      <c r="S1851" s="206"/>
      <c r="T1851" s="206"/>
      <c r="U1851" s="206"/>
      <c r="V1851" s="206"/>
      <c r="W1851" s="206"/>
      <c r="X1851" s="206"/>
      <c r="Y1851" s="206"/>
      <c r="Z1851" s="206"/>
    </row>
    <row r="1852" customFormat="false" ht="15" hidden="false" customHeight="false" outlineLevel="0" collapsed="false">
      <c r="A1852" s="183" t="s">
        <v>2565</v>
      </c>
      <c r="B1852" s="184" t="s">
        <v>1028</v>
      </c>
      <c r="C1852" s="183" t="s">
        <v>1029</v>
      </c>
      <c r="D1852" s="184" t="s">
        <v>1030</v>
      </c>
      <c r="E1852" s="185" t="s">
        <v>1031</v>
      </c>
      <c r="F1852" s="209" t="s">
        <v>1032</v>
      </c>
      <c r="G1852" s="209" t="s">
        <v>1033</v>
      </c>
      <c r="H1852" s="206"/>
      <c r="I1852" s="206"/>
      <c r="J1852" s="206"/>
      <c r="K1852" s="206"/>
      <c r="L1852" s="206"/>
      <c r="M1852" s="206"/>
      <c r="N1852" s="206"/>
      <c r="O1852" s="206"/>
      <c r="P1852" s="206"/>
      <c r="Q1852" s="206"/>
      <c r="R1852" s="206"/>
      <c r="S1852" s="206"/>
      <c r="T1852" s="206"/>
      <c r="U1852" s="206"/>
      <c r="V1852" s="206"/>
      <c r="W1852" s="206"/>
      <c r="X1852" s="206"/>
      <c r="Y1852" s="206"/>
      <c r="Z1852" s="206"/>
    </row>
    <row r="1853" customFormat="false" ht="15" hidden="false" customHeight="false" outlineLevel="0" collapsed="false">
      <c r="A1853" s="189" t="s">
        <v>1034</v>
      </c>
      <c r="B1853" s="190" t="s">
        <v>2566</v>
      </c>
      <c r="C1853" s="189" t="s">
        <v>635</v>
      </c>
      <c r="D1853" s="190" t="s">
        <v>7</v>
      </c>
      <c r="E1853" s="191" t="n">
        <v>1</v>
      </c>
      <c r="F1853" s="279" t="n">
        <v>592.61</v>
      </c>
      <c r="G1853" s="279" t="n">
        <v>592.61</v>
      </c>
      <c r="H1853" s="206"/>
      <c r="I1853" s="206"/>
      <c r="J1853" s="206"/>
      <c r="K1853" s="206"/>
      <c r="L1853" s="206"/>
      <c r="M1853" s="206"/>
      <c r="N1853" s="206"/>
      <c r="O1853" s="206"/>
      <c r="P1853" s="206"/>
      <c r="Q1853" s="206"/>
      <c r="R1853" s="206"/>
      <c r="S1853" s="206"/>
      <c r="T1853" s="206"/>
      <c r="U1853" s="206"/>
      <c r="V1853" s="206"/>
      <c r="W1853" s="206"/>
      <c r="X1853" s="206"/>
      <c r="Y1853" s="206"/>
      <c r="Z1853" s="206"/>
    </row>
    <row r="1854" customFormat="false" ht="15" hidden="false" customHeight="false" outlineLevel="0" collapsed="false">
      <c r="A1854" s="198" t="s">
        <v>1040</v>
      </c>
      <c r="B1854" s="199" t="s">
        <v>1190</v>
      </c>
      <c r="C1854" s="198" t="s">
        <v>1191</v>
      </c>
      <c r="D1854" s="199" t="s">
        <v>1192</v>
      </c>
      <c r="E1854" s="200" t="n">
        <v>0.53</v>
      </c>
      <c r="F1854" s="280" t="n">
        <v>15.3</v>
      </c>
      <c r="G1854" s="280" t="n">
        <v>8.1</v>
      </c>
      <c r="H1854" s="206"/>
      <c r="I1854" s="206"/>
      <c r="J1854" s="206"/>
      <c r="K1854" s="206"/>
      <c r="L1854" s="206"/>
      <c r="M1854" s="206"/>
      <c r="N1854" s="206"/>
      <c r="O1854" s="206"/>
      <c r="P1854" s="206"/>
      <c r="Q1854" s="206"/>
      <c r="R1854" s="206"/>
      <c r="S1854" s="206"/>
      <c r="T1854" s="206"/>
      <c r="U1854" s="206"/>
      <c r="V1854" s="206"/>
      <c r="W1854" s="206"/>
      <c r="X1854" s="206"/>
      <c r="Y1854" s="206"/>
      <c r="Z1854" s="206"/>
    </row>
    <row r="1855" customFormat="false" ht="15" hidden="false" customHeight="false" outlineLevel="0" collapsed="false">
      <c r="A1855" s="198" t="s">
        <v>1040</v>
      </c>
      <c r="B1855" s="199" t="s">
        <v>1193</v>
      </c>
      <c r="C1855" s="198" t="s">
        <v>1194</v>
      </c>
      <c r="D1855" s="199" t="s">
        <v>1192</v>
      </c>
      <c r="E1855" s="200" t="n">
        <v>1.05</v>
      </c>
      <c r="F1855" s="280" t="n">
        <v>19.87</v>
      </c>
      <c r="G1855" s="280" t="n">
        <v>20.86</v>
      </c>
      <c r="H1855" s="206"/>
      <c r="I1855" s="206"/>
      <c r="J1855" s="206"/>
      <c r="K1855" s="206"/>
      <c r="L1855" s="206"/>
      <c r="M1855" s="206"/>
      <c r="N1855" s="206"/>
      <c r="O1855" s="206"/>
      <c r="P1855" s="206"/>
      <c r="Q1855" s="206"/>
      <c r="R1855" s="206"/>
      <c r="S1855" s="206"/>
      <c r="T1855" s="206"/>
      <c r="U1855" s="206"/>
      <c r="V1855" s="206"/>
      <c r="W1855" s="206"/>
      <c r="X1855" s="206"/>
      <c r="Y1855" s="206"/>
      <c r="Z1855" s="206"/>
    </row>
    <row r="1856" customFormat="false" ht="15" hidden="false" customHeight="false" outlineLevel="0" collapsed="false">
      <c r="A1856" s="202" t="s">
        <v>1043</v>
      </c>
      <c r="B1856" s="203" t="s">
        <v>2017</v>
      </c>
      <c r="C1856" s="202" t="s">
        <v>2018</v>
      </c>
      <c r="D1856" s="203" t="s">
        <v>1483</v>
      </c>
      <c r="E1856" s="204" t="n">
        <v>0.19</v>
      </c>
      <c r="F1856" s="208" t="n">
        <v>0.19</v>
      </c>
      <c r="G1856" s="208" t="n">
        <v>0.03</v>
      </c>
      <c r="H1856" s="206"/>
      <c r="I1856" s="206"/>
      <c r="J1856" s="206"/>
      <c r="K1856" s="206"/>
      <c r="L1856" s="206"/>
      <c r="M1856" s="206"/>
      <c r="N1856" s="206"/>
      <c r="O1856" s="206"/>
      <c r="P1856" s="206"/>
      <c r="Q1856" s="206"/>
      <c r="R1856" s="206"/>
      <c r="S1856" s="206"/>
      <c r="T1856" s="206"/>
      <c r="U1856" s="206"/>
      <c r="V1856" s="206"/>
      <c r="W1856" s="206"/>
      <c r="X1856" s="206"/>
      <c r="Y1856" s="206"/>
      <c r="Z1856" s="206"/>
    </row>
    <row r="1857" customFormat="false" ht="15" hidden="false" customHeight="false" outlineLevel="0" collapsed="false">
      <c r="A1857" s="202" t="s">
        <v>1043</v>
      </c>
      <c r="B1857" s="203" t="s">
        <v>2557</v>
      </c>
      <c r="C1857" s="202" t="s">
        <v>2558</v>
      </c>
      <c r="D1857" s="203" t="s">
        <v>1260</v>
      </c>
      <c r="E1857" s="204" t="n">
        <v>0.32</v>
      </c>
      <c r="F1857" s="208" t="n">
        <v>19.13</v>
      </c>
      <c r="G1857" s="208" t="n">
        <v>6.12</v>
      </c>
      <c r="H1857" s="206"/>
      <c r="I1857" s="206"/>
      <c r="J1857" s="206"/>
      <c r="K1857" s="206"/>
      <c r="L1857" s="206"/>
      <c r="M1857" s="206"/>
      <c r="N1857" s="206"/>
      <c r="O1857" s="206"/>
      <c r="P1857" s="206"/>
      <c r="Q1857" s="206"/>
      <c r="R1857" s="206"/>
      <c r="S1857" s="206"/>
      <c r="T1857" s="206"/>
      <c r="U1857" s="206"/>
      <c r="V1857" s="206"/>
      <c r="W1857" s="206"/>
      <c r="X1857" s="206"/>
      <c r="Y1857" s="206"/>
      <c r="Z1857" s="206"/>
    </row>
    <row r="1858" customFormat="false" ht="15" hidden="false" customHeight="false" outlineLevel="0" collapsed="false">
      <c r="A1858" s="202" t="s">
        <v>1043</v>
      </c>
      <c r="B1858" s="203" t="s">
        <v>2559</v>
      </c>
      <c r="C1858" s="202" t="s">
        <v>2560</v>
      </c>
      <c r="D1858" s="203" t="s">
        <v>1199</v>
      </c>
      <c r="E1858" s="204" t="n">
        <v>1</v>
      </c>
      <c r="F1858" s="208" t="n">
        <v>127.47</v>
      </c>
      <c r="G1858" s="208" t="n">
        <v>127.47</v>
      </c>
      <c r="H1858" s="206"/>
      <c r="I1858" s="206"/>
      <c r="J1858" s="206"/>
      <c r="K1858" s="206"/>
      <c r="L1858" s="206"/>
      <c r="M1858" s="206"/>
      <c r="N1858" s="206"/>
      <c r="O1858" s="206"/>
      <c r="P1858" s="206"/>
      <c r="Q1858" s="206"/>
      <c r="R1858" s="206"/>
      <c r="S1858" s="206"/>
      <c r="T1858" s="206"/>
      <c r="U1858" s="206"/>
      <c r="V1858" s="206"/>
      <c r="W1858" s="206"/>
      <c r="X1858" s="206"/>
      <c r="Y1858" s="206"/>
      <c r="Z1858" s="206"/>
    </row>
    <row r="1859" customFormat="false" ht="15" hidden="false" customHeight="false" outlineLevel="0" collapsed="false">
      <c r="A1859" s="202" t="s">
        <v>1043</v>
      </c>
      <c r="B1859" s="203" t="s">
        <v>2561</v>
      </c>
      <c r="C1859" s="202" t="s">
        <v>2562</v>
      </c>
      <c r="D1859" s="203" t="s">
        <v>1260</v>
      </c>
      <c r="E1859" s="204" t="n">
        <v>0.001975</v>
      </c>
      <c r="F1859" s="208" t="n">
        <v>72.27</v>
      </c>
      <c r="G1859" s="208" t="n">
        <v>0.14</v>
      </c>
      <c r="H1859" s="206"/>
      <c r="I1859" s="206"/>
      <c r="J1859" s="206"/>
      <c r="K1859" s="206"/>
      <c r="L1859" s="206"/>
      <c r="M1859" s="206"/>
      <c r="N1859" s="206"/>
      <c r="O1859" s="206"/>
      <c r="P1859" s="206"/>
      <c r="Q1859" s="206"/>
      <c r="R1859" s="206"/>
      <c r="S1859" s="206"/>
      <c r="T1859" s="206"/>
      <c r="U1859" s="206"/>
      <c r="V1859" s="206"/>
      <c r="W1859" s="206"/>
      <c r="X1859" s="206"/>
      <c r="Y1859" s="206"/>
      <c r="Z1859" s="206"/>
    </row>
    <row r="1860" customFormat="false" ht="15" hidden="false" customHeight="false" outlineLevel="0" collapsed="false">
      <c r="A1860" s="202" t="s">
        <v>1043</v>
      </c>
      <c r="B1860" s="203" t="s">
        <v>2563</v>
      </c>
      <c r="C1860" s="202" t="s">
        <v>2564</v>
      </c>
      <c r="D1860" s="203" t="s">
        <v>1199</v>
      </c>
      <c r="E1860" s="204" t="n">
        <v>1</v>
      </c>
      <c r="F1860" s="208" t="n">
        <v>31.9</v>
      </c>
      <c r="G1860" s="208" t="n">
        <v>31.9</v>
      </c>
      <c r="H1860" s="206"/>
      <c r="I1860" s="206"/>
      <c r="J1860" s="206"/>
      <c r="K1860" s="206"/>
      <c r="L1860" s="206"/>
      <c r="M1860" s="206"/>
      <c r="N1860" s="206"/>
      <c r="O1860" s="206"/>
      <c r="P1860" s="206"/>
      <c r="Q1860" s="206"/>
      <c r="R1860" s="206"/>
      <c r="S1860" s="206"/>
      <c r="T1860" s="206"/>
      <c r="U1860" s="206"/>
      <c r="V1860" s="206"/>
      <c r="W1860" s="206"/>
      <c r="X1860" s="206"/>
      <c r="Y1860" s="206"/>
      <c r="Z1860" s="206"/>
    </row>
    <row r="1861" customFormat="false" ht="15" hidden="false" customHeight="false" outlineLevel="0" collapsed="false">
      <c r="A1861" s="202" t="s">
        <v>1043</v>
      </c>
      <c r="B1861" s="203" t="s">
        <v>2567</v>
      </c>
      <c r="C1861" s="202" t="s">
        <v>2568</v>
      </c>
      <c r="D1861" s="203" t="s">
        <v>7</v>
      </c>
      <c r="E1861" s="204" t="n">
        <v>1</v>
      </c>
      <c r="F1861" s="208" t="n">
        <v>397.99</v>
      </c>
      <c r="G1861" s="208" t="n">
        <v>397.99</v>
      </c>
      <c r="H1861" s="206"/>
      <c r="I1861" s="206"/>
      <c r="J1861" s="206"/>
      <c r="K1861" s="206"/>
      <c r="L1861" s="206"/>
      <c r="M1861" s="206"/>
      <c r="N1861" s="206"/>
      <c r="O1861" s="206"/>
      <c r="P1861" s="206"/>
      <c r="Q1861" s="206"/>
      <c r="R1861" s="206"/>
      <c r="S1861" s="206"/>
      <c r="T1861" s="206"/>
      <c r="U1861" s="206"/>
      <c r="V1861" s="206"/>
      <c r="W1861" s="206"/>
      <c r="X1861" s="206"/>
      <c r="Y1861" s="206"/>
      <c r="Z1861" s="206"/>
    </row>
    <row r="1862" customFormat="false" ht="15" hidden="false" customHeight="false" outlineLevel="0" collapsed="false">
      <c r="A1862" s="193"/>
      <c r="B1862" s="194"/>
      <c r="C1862" s="193"/>
      <c r="D1862" s="193"/>
      <c r="E1862" s="195"/>
      <c r="F1862" s="193"/>
      <c r="G1862" s="193"/>
      <c r="H1862" s="206"/>
      <c r="I1862" s="206"/>
      <c r="J1862" s="206"/>
      <c r="K1862" s="206"/>
      <c r="L1862" s="206"/>
      <c r="M1862" s="206"/>
      <c r="N1862" s="206"/>
      <c r="O1862" s="206"/>
      <c r="P1862" s="206"/>
      <c r="Q1862" s="206"/>
      <c r="R1862" s="206"/>
      <c r="S1862" s="206"/>
      <c r="T1862" s="206"/>
      <c r="U1862" s="206"/>
      <c r="V1862" s="206"/>
      <c r="W1862" s="206"/>
      <c r="X1862" s="206"/>
      <c r="Y1862" s="206"/>
      <c r="Z1862" s="206"/>
    </row>
    <row r="1863" customFormat="false" ht="15" hidden="false" customHeight="false" outlineLevel="0" collapsed="false">
      <c r="A1863" s="183" t="s">
        <v>2569</v>
      </c>
      <c r="B1863" s="184" t="s">
        <v>1028</v>
      </c>
      <c r="C1863" s="183" t="s">
        <v>1029</v>
      </c>
      <c r="D1863" s="184" t="s">
        <v>1030</v>
      </c>
      <c r="E1863" s="185" t="s">
        <v>1031</v>
      </c>
      <c r="F1863" s="209" t="s">
        <v>1032</v>
      </c>
      <c r="G1863" s="209" t="s">
        <v>1033</v>
      </c>
      <c r="H1863" s="206"/>
      <c r="I1863" s="206"/>
      <c r="J1863" s="206"/>
      <c r="K1863" s="206"/>
      <c r="L1863" s="206"/>
      <c r="M1863" s="206"/>
      <c r="N1863" s="206"/>
      <c r="O1863" s="206"/>
      <c r="P1863" s="206"/>
      <c r="Q1863" s="206"/>
      <c r="R1863" s="206"/>
      <c r="S1863" s="206"/>
      <c r="T1863" s="206"/>
      <c r="U1863" s="206"/>
      <c r="V1863" s="206"/>
      <c r="W1863" s="206"/>
      <c r="X1863" s="206"/>
      <c r="Y1863" s="206"/>
      <c r="Z1863" s="206"/>
    </row>
    <row r="1864" customFormat="false" ht="15" hidden="false" customHeight="false" outlineLevel="0" collapsed="false">
      <c r="A1864" s="189" t="s">
        <v>1034</v>
      </c>
      <c r="B1864" s="190" t="s">
        <v>2570</v>
      </c>
      <c r="C1864" s="189" t="s">
        <v>638</v>
      </c>
      <c r="D1864" s="190" t="s">
        <v>7</v>
      </c>
      <c r="E1864" s="191" t="n">
        <v>1</v>
      </c>
      <c r="F1864" s="279" t="n">
        <v>330.28</v>
      </c>
      <c r="G1864" s="279" t="n">
        <v>330.28</v>
      </c>
      <c r="H1864" s="206"/>
      <c r="I1864" s="206"/>
      <c r="J1864" s="206"/>
      <c r="K1864" s="206"/>
      <c r="L1864" s="206"/>
      <c r="M1864" s="206"/>
      <c r="N1864" s="206"/>
      <c r="O1864" s="206"/>
      <c r="P1864" s="206"/>
      <c r="Q1864" s="206"/>
      <c r="R1864" s="206"/>
      <c r="S1864" s="206"/>
      <c r="T1864" s="206"/>
      <c r="U1864" s="206"/>
      <c r="V1864" s="206"/>
      <c r="W1864" s="206"/>
      <c r="X1864" s="206"/>
      <c r="Y1864" s="206"/>
      <c r="Z1864" s="206"/>
    </row>
    <row r="1865" customFormat="false" ht="15" hidden="false" customHeight="false" outlineLevel="0" collapsed="false">
      <c r="A1865" s="198" t="s">
        <v>1040</v>
      </c>
      <c r="B1865" s="199" t="s">
        <v>1190</v>
      </c>
      <c r="C1865" s="198" t="s">
        <v>1191</v>
      </c>
      <c r="D1865" s="199" t="s">
        <v>1192</v>
      </c>
      <c r="E1865" s="200" t="n">
        <v>0.6111111</v>
      </c>
      <c r="F1865" s="280" t="n">
        <v>15.3</v>
      </c>
      <c r="G1865" s="280" t="n">
        <v>9.34</v>
      </c>
      <c r="H1865" s="206"/>
      <c r="I1865" s="206"/>
      <c r="J1865" s="206"/>
      <c r="K1865" s="206"/>
      <c r="L1865" s="206"/>
      <c r="M1865" s="206"/>
      <c r="N1865" s="206"/>
      <c r="O1865" s="206"/>
      <c r="P1865" s="206"/>
      <c r="Q1865" s="206"/>
      <c r="R1865" s="206"/>
      <c r="S1865" s="206"/>
      <c r="T1865" s="206"/>
      <c r="U1865" s="206"/>
      <c r="V1865" s="206"/>
      <c r="W1865" s="206"/>
      <c r="X1865" s="206"/>
      <c r="Y1865" s="206"/>
      <c r="Z1865" s="206"/>
    </row>
    <row r="1866" customFormat="false" ht="15" hidden="false" customHeight="false" outlineLevel="0" collapsed="false">
      <c r="A1866" s="198" t="s">
        <v>1040</v>
      </c>
      <c r="B1866" s="199" t="s">
        <v>1193</v>
      </c>
      <c r="C1866" s="198" t="s">
        <v>1194</v>
      </c>
      <c r="D1866" s="199" t="s">
        <v>1192</v>
      </c>
      <c r="E1866" s="200" t="n">
        <v>0.6111111</v>
      </c>
      <c r="F1866" s="280" t="n">
        <v>19.87</v>
      </c>
      <c r="G1866" s="280" t="n">
        <v>12.14</v>
      </c>
      <c r="H1866" s="206"/>
      <c r="I1866" s="206"/>
      <c r="J1866" s="206"/>
      <c r="K1866" s="206"/>
      <c r="L1866" s="206"/>
      <c r="M1866" s="206"/>
      <c r="N1866" s="206"/>
      <c r="O1866" s="206"/>
      <c r="P1866" s="206"/>
      <c r="Q1866" s="206"/>
      <c r="R1866" s="206"/>
      <c r="S1866" s="206"/>
      <c r="T1866" s="206"/>
      <c r="U1866" s="206"/>
      <c r="V1866" s="206"/>
      <c r="W1866" s="206"/>
      <c r="X1866" s="206"/>
      <c r="Y1866" s="206"/>
      <c r="Z1866" s="206"/>
    </row>
    <row r="1867" customFormat="false" ht="15" hidden="false" customHeight="false" outlineLevel="0" collapsed="false">
      <c r="A1867" s="202" t="s">
        <v>1043</v>
      </c>
      <c r="B1867" s="203" t="s">
        <v>2571</v>
      </c>
      <c r="C1867" s="202" t="s">
        <v>2572</v>
      </c>
      <c r="D1867" s="203" t="s">
        <v>1202</v>
      </c>
      <c r="E1867" s="204" t="n">
        <v>1</v>
      </c>
      <c r="F1867" s="208" t="n">
        <v>99.63</v>
      </c>
      <c r="G1867" s="208" t="n">
        <v>99.63</v>
      </c>
      <c r="H1867" s="206"/>
      <c r="I1867" s="206"/>
      <c r="J1867" s="206"/>
      <c r="K1867" s="206"/>
      <c r="L1867" s="206"/>
      <c r="M1867" s="206"/>
      <c r="N1867" s="206"/>
      <c r="O1867" s="206"/>
      <c r="P1867" s="206"/>
      <c r="Q1867" s="206"/>
      <c r="R1867" s="206"/>
      <c r="S1867" s="206"/>
      <c r="T1867" s="206"/>
      <c r="U1867" s="206"/>
      <c r="V1867" s="206"/>
      <c r="W1867" s="206"/>
      <c r="X1867" s="206"/>
      <c r="Y1867" s="206"/>
      <c r="Z1867" s="206"/>
    </row>
    <row r="1868" customFormat="false" ht="15" hidden="false" customHeight="false" outlineLevel="0" collapsed="false">
      <c r="A1868" s="202" t="s">
        <v>1043</v>
      </c>
      <c r="B1868" s="203" t="s">
        <v>2017</v>
      </c>
      <c r="C1868" s="202" t="s">
        <v>2018</v>
      </c>
      <c r="D1868" s="203" t="s">
        <v>1483</v>
      </c>
      <c r="E1868" s="204" t="n">
        <v>2.7928759</v>
      </c>
      <c r="F1868" s="208" t="n">
        <v>0.19</v>
      </c>
      <c r="G1868" s="208" t="n">
        <v>0.53</v>
      </c>
      <c r="H1868" s="206"/>
      <c r="I1868" s="206"/>
      <c r="J1868" s="206"/>
      <c r="K1868" s="206"/>
      <c r="L1868" s="206"/>
      <c r="M1868" s="206"/>
      <c r="N1868" s="206"/>
      <c r="O1868" s="206"/>
      <c r="P1868" s="206"/>
      <c r="Q1868" s="206"/>
      <c r="R1868" s="206"/>
      <c r="S1868" s="206"/>
      <c r="T1868" s="206"/>
      <c r="U1868" s="206"/>
      <c r="V1868" s="206"/>
      <c r="W1868" s="206"/>
      <c r="X1868" s="206"/>
      <c r="Y1868" s="206"/>
      <c r="Z1868" s="206"/>
    </row>
    <row r="1869" customFormat="false" ht="15" hidden="false" customHeight="false" outlineLevel="0" collapsed="false">
      <c r="A1869" s="202" t="s">
        <v>1043</v>
      </c>
      <c r="B1869" s="203" t="s">
        <v>2557</v>
      </c>
      <c r="C1869" s="202" t="s">
        <v>2558</v>
      </c>
      <c r="D1869" s="203" t="s">
        <v>1260</v>
      </c>
      <c r="E1869" s="204" t="n">
        <v>0.32574</v>
      </c>
      <c r="F1869" s="208" t="n">
        <v>19.13</v>
      </c>
      <c r="G1869" s="208" t="n">
        <v>6.23</v>
      </c>
      <c r="H1869" s="206"/>
      <c r="I1869" s="206"/>
      <c r="J1869" s="206"/>
      <c r="K1869" s="206"/>
      <c r="L1869" s="206"/>
      <c r="M1869" s="206"/>
      <c r="N1869" s="206"/>
      <c r="O1869" s="206"/>
      <c r="P1869" s="206"/>
      <c r="Q1869" s="206"/>
      <c r="R1869" s="206"/>
      <c r="S1869" s="206"/>
      <c r="T1869" s="206"/>
      <c r="U1869" s="206"/>
      <c r="V1869" s="206"/>
      <c r="W1869" s="206"/>
      <c r="X1869" s="206"/>
      <c r="Y1869" s="206"/>
      <c r="Z1869" s="206"/>
    </row>
    <row r="1870" customFormat="false" ht="15" hidden="false" customHeight="false" outlineLevel="0" collapsed="false">
      <c r="A1870" s="202" t="s">
        <v>1043</v>
      </c>
      <c r="B1870" s="203" t="s">
        <v>2573</v>
      </c>
      <c r="C1870" s="202" t="s">
        <v>2574</v>
      </c>
      <c r="D1870" s="203" t="s">
        <v>1199</v>
      </c>
      <c r="E1870" s="204" t="n">
        <v>1</v>
      </c>
      <c r="F1870" s="208" t="n">
        <v>160.02</v>
      </c>
      <c r="G1870" s="208" t="n">
        <v>160.02</v>
      </c>
      <c r="H1870" s="206"/>
      <c r="I1870" s="206"/>
      <c r="J1870" s="206"/>
      <c r="K1870" s="206"/>
      <c r="L1870" s="206"/>
      <c r="M1870" s="206"/>
      <c r="N1870" s="206"/>
      <c r="O1870" s="206"/>
      <c r="P1870" s="206"/>
      <c r="Q1870" s="206"/>
      <c r="R1870" s="206"/>
      <c r="S1870" s="206"/>
      <c r="T1870" s="206"/>
      <c r="U1870" s="206"/>
      <c r="V1870" s="206"/>
      <c r="W1870" s="206"/>
      <c r="X1870" s="206"/>
      <c r="Y1870" s="206"/>
      <c r="Z1870" s="206"/>
    </row>
    <row r="1871" customFormat="false" ht="15" hidden="false" customHeight="false" outlineLevel="0" collapsed="false">
      <c r="A1871" s="202" t="s">
        <v>1043</v>
      </c>
      <c r="B1871" s="203" t="s">
        <v>2561</v>
      </c>
      <c r="C1871" s="202" t="s">
        <v>2562</v>
      </c>
      <c r="D1871" s="203" t="s">
        <v>1260</v>
      </c>
      <c r="E1871" s="204" t="n">
        <v>0.0069124</v>
      </c>
      <c r="F1871" s="208" t="n">
        <v>72.27</v>
      </c>
      <c r="G1871" s="208" t="n">
        <v>0.49</v>
      </c>
      <c r="H1871" s="206"/>
      <c r="I1871" s="206"/>
      <c r="J1871" s="206"/>
      <c r="K1871" s="206"/>
      <c r="L1871" s="206"/>
      <c r="M1871" s="206"/>
      <c r="N1871" s="206"/>
      <c r="O1871" s="206"/>
      <c r="P1871" s="206"/>
      <c r="Q1871" s="206"/>
      <c r="R1871" s="206"/>
      <c r="S1871" s="206"/>
      <c r="T1871" s="206"/>
      <c r="U1871" s="206"/>
      <c r="V1871" s="206"/>
      <c r="W1871" s="206"/>
      <c r="X1871" s="206"/>
      <c r="Y1871" s="206"/>
      <c r="Z1871" s="206"/>
    </row>
    <row r="1872" customFormat="false" ht="15" hidden="false" customHeight="false" outlineLevel="0" collapsed="false">
      <c r="A1872" s="202" t="s">
        <v>1043</v>
      </c>
      <c r="B1872" s="203" t="s">
        <v>2575</v>
      </c>
      <c r="C1872" s="202" t="s">
        <v>2576</v>
      </c>
      <c r="D1872" s="203" t="s">
        <v>1199</v>
      </c>
      <c r="E1872" s="204" t="n">
        <v>1</v>
      </c>
      <c r="F1872" s="208" t="n">
        <v>41.9</v>
      </c>
      <c r="G1872" s="208" t="n">
        <v>41.9</v>
      </c>
      <c r="H1872" s="206"/>
      <c r="I1872" s="206"/>
      <c r="J1872" s="206"/>
      <c r="K1872" s="206"/>
      <c r="L1872" s="206"/>
      <c r="M1872" s="206"/>
      <c r="N1872" s="206"/>
      <c r="O1872" s="206"/>
      <c r="P1872" s="206"/>
      <c r="Q1872" s="206"/>
      <c r="R1872" s="206"/>
      <c r="S1872" s="206"/>
      <c r="T1872" s="206"/>
      <c r="U1872" s="206"/>
      <c r="V1872" s="206"/>
      <c r="W1872" s="206"/>
      <c r="X1872" s="206"/>
      <c r="Y1872" s="206"/>
      <c r="Z1872" s="206"/>
    </row>
    <row r="1873" customFormat="false" ht="15" hidden="false" customHeight="false" outlineLevel="0" collapsed="false">
      <c r="A1873" s="193"/>
      <c r="B1873" s="194"/>
      <c r="C1873" s="193"/>
      <c r="D1873" s="193"/>
      <c r="E1873" s="195"/>
      <c r="F1873" s="193"/>
      <c r="G1873" s="193"/>
      <c r="H1873" s="206"/>
      <c r="I1873" s="206"/>
      <c r="J1873" s="206"/>
      <c r="K1873" s="206"/>
      <c r="L1873" s="206"/>
      <c r="M1873" s="206"/>
      <c r="N1873" s="206"/>
      <c r="O1873" s="206"/>
      <c r="P1873" s="206"/>
      <c r="Q1873" s="206"/>
      <c r="R1873" s="206"/>
      <c r="S1873" s="206"/>
      <c r="T1873" s="206"/>
      <c r="U1873" s="206"/>
      <c r="V1873" s="206"/>
      <c r="W1873" s="206"/>
      <c r="X1873" s="206"/>
      <c r="Y1873" s="206"/>
      <c r="Z1873" s="206"/>
    </row>
    <row r="1874" customFormat="false" ht="15" hidden="false" customHeight="false" outlineLevel="0" collapsed="false">
      <c r="A1874" s="183" t="s">
        <v>2577</v>
      </c>
      <c r="B1874" s="184" t="s">
        <v>1028</v>
      </c>
      <c r="C1874" s="183" t="s">
        <v>1029</v>
      </c>
      <c r="D1874" s="184" t="s">
        <v>1030</v>
      </c>
      <c r="E1874" s="185" t="s">
        <v>1031</v>
      </c>
      <c r="F1874" s="209" t="s">
        <v>1032</v>
      </c>
      <c r="G1874" s="209" t="s">
        <v>1033</v>
      </c>
      <c r="H1874" s="206"/>
      <c r="I1874" s="206"/>
      <c r="J1874" s="206"/>
      <c r="K1874" s="206"/>
      <c r="L1874" s="206"/>
      <c r="M1874" s="206"/>
      <c r="N1874" s="206"/>
      <c r="O1874" s="206"/>
      <c r="P1874" s="206"/>
      <c r="Q1874" s="206"/>
      <c r="R1874" s="206"/>
      <c r="S1874" s="206"/>
      <c r="T1874" s="206"/>
      <c r="U1874" s="206"/>
      <c r="V1874" s="206"/>
      <c r="W1874" s="206"/>
      <c r="X1874" s="206"/>
      <c r="Y1874" s="206"/>
      <c r="Z1874" s="206"/>
    </row>
    <row r="1875" customFormat="false" ht="15" hidden="false" customHeight="false" outlineLevel="0" collapsed="false">
      <c r="A1875" s="189" t="s">
        <v>1034</v>
      </c>
      <c r="B1875" s="190" t="s">
        <v>2578</v>
      </c>
      <c r="C1875" s="189" t="s">
        <v>641</v>
      </c>
      <c r="D1875" s="190" t="s">
        <v>7</v>
      </c>
      <c r="E1875" s="191" t="n">
        <v>1</v>
      </c>
      <c r="F1875" s="279" t="n">
        <v>1784.26</v>
      </c>
      <c r="G1875" s="279" t="n">
        <f aca="false">SUM(G1876:G1883)</f>
        <v>1784.263333</v>
      </c>
      <c r="H1875" s="206"/>
      <c r="I1875" s="206"/>
      <c r="J1875" s="206"/>
      <c r="K1875" s="206"/>
      <c r="L1875" s="206"/>
      <c r="M1875" s="206"/>
      <c r="N1875" s="206"/>
      <c r="O1875" s="206"/>
      <c r="P1875" s="206"/>
      <c r="Q1875" s="206"/>
      <c r="R1875" s="206"/>
      <c r="S1875" s="206"/>
      <c r="T1875" s="206"/>
      <c r="U1875" s="206"/>
      <c r="V1875" s="206"/>
      <c r="W1875" s="206"/>
      <c r="X1875" s="206"/>
      <c r="Y1875" s="206"/>
      <c r="Z1875" s="206"/>
    </row>
    <row r="1876" customFormat="false" ht="15" hidden="false" customHeight="false" outlineLevel="0" collapsed="false">
      <c r="A1876" s="198" t="s">
        <v>1040</v>
      </c>
      <c r="B1876" s="199" t="s">
        <v>1190</v>
      </c>
      <c r="C1876" s="198" t="s">
        <v>1191</v>
      </c>
      <c r="D1876" s="199" t="s">
        <v>1192</v>
      </c>
      <c r="E1876" s="200" t="n">
        <v>0.61</v>
      </c>
      <c r="F1876" s="280" t="n">
        <v>15.3</v>
      </c>
      <c r="G1876" s="280" t="n">
        <v>9.33</v>
      </c>
      <c r="H1876" s="206"/>
      <c r="I1876" s="206"/>
      <c r="J1876" s="206"/>
      <c r="K1876" s="206"/>
      <c r="L1876" s="206"/>
      <c r="M1876" s="206"/>
      <c r="N1876" s="206"/>
      <c r="O1876" s="206"/>
      <c r="P1876" s="206"/>
      <c r="Q1876" s="206"/>
      <c r="R1876" s="206"/>
      <c r="S1876" s="206"/>
      <c r="T1876" s="206"/>
      <c r="U1876" s="206"/>
      <c r="V1876" s="206"/>
      <c r="W1876" s="206"/>
      <c r="X1876" s="206"/>
      <c r="Y1876" s="206"/>
      <c r="Z1876" s="206"/>
    </row>
    <row r="1877" customFormat="false" ht="15" hidden="false" customHeight="false" outlineLevel="0" collapsed="false">
      <c r="A1877" s="198" t="s">
        <v>1040</v>
      </c>
      <c r="B1877" s="199" t="s">
        <v>1193</v>
      </c>
      <c r="C1877" s="198" t="s">
        <v>1194</v>
      </c>
      <c r="D1877" s="199" t="s">
        <v>1192</v>
      </c>
      <c r="E1877" s="200" t="n">
        <v>0.61</v>
      </c>
      <c r="F1877" s="280" t="n">
        <v>19.87</v>
      </c>
      <c r="G1877" s="280" t="n">
        <v>12.12</v>
      </c>
      <c r="H1877" s="206"/>
      <c r="I1877" s="206"/>
      <c r="J1877" s="206"/>
      <c r="K1877" s="206"/>
      <c r="L1877" s="206"/>
      <c r="M1877" s="206"/>
      <c r="N1877" s="206"/>
      <c r="O1877" s="206"/>
      <c r="P1877" s="206"/>
      <c r="Q1877" s="206"/>
      <c r="R1877" s="206"/>
      <c r="S1877" s="206"/>
      <c r="T1877" s="206"/>
      <c r="U1877" s="206"/>
      <c r="V1877" s="206"/>
      <c r="W1877" s="206"/>
      <c r="X1877" s="206"/>
      <c r="Y1877" s="206"/>
      <c r="Z1877" s="206"/>
    </row>
    <row r="1878" customFormat="false" ht="15" hidden="false" customHeight="false" outlineLevel="0" collapsed="false">
      <c r="A1878" s="202" t="s">
        <v>1043</v>
      </c>
      <c r="B1878" s="203" t="s">
        <v>2579</v>
      </c>
      <c r="C1878" s="202" t="s">
        <v>2580</v>
      </c>
      <c r="D1878" s="203" t="s">
        <v>7</v>
      </c>
      <c r="E1878" s="204" t="n">
        <v>1</v>
      </c>
      <c r="F1878" s="208" t="n">
        <f aca="false">'Pesquisa de Mercado'!E36</f>
        <v>1399.853333</v>
      </c>
      <c r="G1878" s="208" t="n">
        <f aca="false">F1878*E1878</f>
        <v>1399.853333</v>
      </c>
      <c r="H1878" s="206"/>
      <c r="I1878" s="206"/>
      <c r="J1878" s="206"/>
      <c r="K1878" s="206"/>
      <c r="L1878" s="206"/>
      <c r="M1878" s="206"/>
      <c r="N1878" s="206"/>
      <c r="O1878" s="206"/>
      <c r="P1878" s="206"/>
      <c r="Q1878" s="206"/>
      <c r="R1878" s="206"/>
      <c r="S1878" s="206"/>
      <c r="T1878" s="206"/>
      <c r="U1878" s="206"/>
      <c r="V1878" s="206"/>
      <c r="W1878" s="206"/>
      <c r="X1878" s="206"/>
      <c r="Y1878" s="206"/>
      <c r="Z1878" s="206"/>
    </row>
    <row r="1879" customFormat="false" ht="15" hidden="false" customHeight="false" outlineLevel="0" collapsed="false">
      <c r="A1879" s="202" t="s">
        <v>1043</v>
      </c>
      <c r="B1879" s="203" t="s">
        <v>2017</v>
      </c>
      <c r="C1879" s="202" t="s">
        <v>2018</v>
      </c>
      <c r="D1879" s="203" t="s">
        <v>1483</v>
      </c>
      <c r="E1879" s="204" t="n">
        <v>2.7928759</v>
      </c>
      <c r="F1879" s="208" t="n">
        <v>0.19</v>
      </c>
      <c r="G1879" s="208" t="n">
        <v>0.53</v>
      </c>
      <c r="H1879" s="206"/>
      <c r="I1879" s="206"/>
      <c r="J1879" s="206"/>
      <c r="K1879" s="206"/>
      <c r="L1879" s="206"/>
      <c r="M1879" s="206"/>
      <c r="N1879" s="206"/>
      <c r="O1879" s="206"/>
      <c r="P1879" s="206"/>
      <c r="Q1879" s="206"/>
      <c r="R1879" s="206"/>
      <c r="S1879" s="206"/>
      <c r="T1879" s="206"/>
      <c r="U1879" s="206"/>
      <c r="V1879" s="206"/>
      <c r="W1879" s="206"/>
      <c r="X1879" s="206"/>
      <c r="Y1879" s="206"/>
      <c r="Z1879" s="206"/>
    </row>
    <row r="1880" customFormat="false" ht="15" hidden="false" customHeight="false" outlineLevel="0" collapsed="false">
      <c r="A1880" s="202" t="s">
        <v>1043</v>
      </c>
      <c r="B1880" s="203" t="s">
        <v>2573</v>
      </c>
      <c r="C1880" s="202" t="s">
        <v>2574</v>
      </c>
      <c r="D1880" s="203" t="s">
        <v>1199</v>
      </c>
      <c r="E1880" s="204" t="n">
        <v>1</v>
      </c>
      <c r="F1880" s="208" t="n">
        <v>160.02</v>
      </c>
      <c r="G1880" s="208" t="n">
        <v>160.02</v>
      </c>
      <c r="H1880" s="206"/>
      <c r="I1880" s="206"/>
      <c r="J1880" s="206"/>
      <c r="K1880" s="206"/>
      <c r="L1880" s="206"/>
      <c r="M1880" s="206"/>
      <c r="N1880" s="206"/>
      <c r="O1880" s="206"/>
      <c r="P1880" s="206"/>
      <c r="Q1880" s="206"/>
      <c r="R1880" s="206"/>
      <c r="S1880" s="206"/>
      <c r="T1880" s="206"/>
      <c r="U1880" s="206"/>
      <c r="V1880" s="206"/>
      <c r="W1880" s="206"/>
      <c r="X1880" s="206"/>
      <c r="Y1880" s="206"/>
      <c r="Z1880" s="206"/>
    </row>
    <row r="1881" customFormat="false" ht="15" hidden="false" customHeight="false" outlineLevel="0" collapsed="false">
      <c r="A1881" s="202" t="s">
        <v>1043</v>
      </c>
      <c r="B1881" s="203" t="s">
        <v>2561</v>
      </c>
      <c r="C1881" s="202" t="s">
        <v>2562</v>
      </c>
      <c r="D1881" s="203" t="s">
        <v>1260</v>
      </c>
      <c r="E1881" s="204" t="n">
        <v>0.0069124</v>
      </c>
      <c r="F1881" s="208" t="n">
        <v>72.27</v>
      </c>
      <c r="G1881" s="208" t="n">
        <v>0.49</v>
      </c>
      <c r="H1881" s="206"/>
      <c r="I1881" s="206"/>
      <c r="J1881" s="206"/>
      <c r="K1881" s="206"/>
      <c r="L1881" s="206"/>
      <c r="M1881" s="206"/>
      <c r="N1881" s="206"/>
      <c r="O1881" s="206"/>
      <c r="P1881" s="206"/>
      <c r="Q1881" s="206"/>
      <c r="R1881" s="206"/>
      <c r="S1881" s="206"/>
      <c r="T1881" s="206"/>
      <c r="U1881" s="206"/>
      <c r="V1881" s="206"/>
      <c r="W1881" s="206"/>
      <c r="X1881" s="206"/>
      <c r="Y1881" s="206"/>
      <c r="Z1881" s="206"/>
    </row>
    <row r="1882" customFormat="false" ht="15" hidden="false" customHeight="false" outlineLevel="0" collapsed="false">
      <c r="A1882" s="202" t="s">
        <v>1043</v>
      </c>
      <c r="B1882" s="203" t="s">
        <v>2573</v>
      </c>
      <c r="C1882" s="202" t="s">
        <v>2574</v>
      </c>
      <c r="D1882" s="203" t="s">
        <v>1199</v>
      </c>
      <c r="E1882" s="204" t="n">
        <v>1</v>
      </c>
      <c r="F1882" s="208" t="n">
        <v>160.02</v>
      </c>
      <c r="G1882" s="208" t="n">
        <v>160.02</v>
      </c>
      <c r="H1882" s="206"/>
      <c r="I1882" s="206"/>
      <c r="J1882" s="206"/>
      <c r="K1882" s="206"/>
      <c r="L1882" s="206"/>
      <c r="M1882" s="206"/>
      <c r="N1882" s="206"/>
      <c r="O1882" s="206"/>
      <c r="P1882" s="206"/>
      <c r="Q1882" s="206"/>
      <c r="R1882" s="206"/>
      <c r="S1882" s="206"/>
      <c r="T1882" s="206"/>
      <c r="U1882" s="206"/>
      <c r="V1882" s="206"/>
      <c r="W1882" s="206"/>
      <c r="X1882" s="206"/>
      <c r="Y1882" s="206"/>
      <c r="Z1882" s="206"/>
    </row>
    <row r="1883" customFormat="false" ht="15" hidden="false" customHeight="false" outlineLevel="0" collapsed="false">
      <c r="A1883" s="202" t="s">
        <v>1043</v>
      </c>
      <c r="B1883" s="203" t="s">
        <v>2575</v>
      </c>
      <c r="C1883" s="202" t="s">
        <v>2576</v>
      </c>
      <c r="D1883" s="203" t="s">
        <v>1199</v>
      </c>
      <c r="E1883" s="204" t="n">
        <v>1</v>
      </c>
      <c r="F1883" s="208" t="n">
        <v>41.9</v>
      </c>
      <c r="G1883" s="208" t="n">
        <v>41.9</v>
      </c>
      <c r="H1883" s="206"/>
      <c r="I1883" s="206"/>
      <c r="J1883" s="206"/>
      <c r="K1883" s="206"/>
      <c r="L1883" s="206"/>
      <c r="M1883" s="206"/>
      <c r="N1883" s="206"/>
      <c r="O1883" s="206"/>
      <c r="P1883" s="206"/>
      <c r="Q1883" s="206"/>
      <c r="R1883" s="206"/>
      <c r="S1883" s="206"/>
      <c r="T1883" s="206"/>
      <c r="U1883" s="206"/>
      <c r="V1883" s="206"/>
      <c r="W1883" s="206"/>
      <c r="X1883" s="206"/>
      <c r="Y1883" s="206"/>
      <c r="Z1883" s="206"/>
    </row>
    <row r="1884" customFormat="false" ht="15" hidden="false" customHeight="false" outlineLevel="0" collapsed="false">
      <c r="A1884" s="193"/>
      <c r="B1884" s="194"/>
      <c r="C1884" s="193"/>
      <c r="D1884" s="193"/>
      <c r="E1884" s="195"/>
      <c r="F1884" s="193"/>
      <c r="G1884" s="193"/>
      <c r="H1884" s="206"/>
      <c r="I1884" s="206"/>
      <c r="J1884" s="206"/>
      <c r="K1884" s="206"/>
      <c r="L1884" s="206"/>
      <c r="M1884" s="206"/>
      <c r="N1884" s="206"/>
      <c r="O1884" s="206"/>
      <c r="P1884" s="206"/>
      <c r="Q1884" s="206"/>
      <c r="R1884" s="206"/>
      <c r="S1884" s="206"/>
      <c r="T1884" s="206"/>
      <c r="U1884" s="206"/>
      <c r="V1884" s="206"/>
      <c r="W1884" s="206"/>
      <c r="X1884" s="206"/>
      <c r="Y1884" s="206"/>
      <c r="Z1884" s="206"/>
    </row>
    <row r="1885" customFormat="false" ht="15" hidden="false" customHeight="false" outlineLevel="0" collapsed="false">
      <c r="A1885" s="183" t="s">
        <v>2581</v>
      </c>
      <c r="B1885" s="184" t="s">
        <v>1028</v>
      </c>
      <c r="C1885" s="183" t="s">
        <v>1029</v>
      </c>
      <c r="D1885" s="184" t="s">
        <v>1030</v>
      </c>
      <c r="E1885" s="185" t="s">
        <v>1031</v>
      </c>
      <c r="F1885" s="209" t="s">
        <v>1032</v>
      </c>
      <c r="G1885" s="209" t="s">
        <v>1033</v>
      </c>
      <c r="H1885" s="206"/>
      <c r="I1885" s="206"/>
      <c r="J1885" s="206"/>
      <c r="K1885" s="206"/>
      <c r="L1885" s="206"/>
      <c r="M1885" s="206"/>
      <c r="N1885" s="206"/>
      <c r="O1885" s="206"/>
      <c r="P1885" s="206"/>
      <c r="Q1885" s="206"/>
      <c r="R1885" s="206"/>
      <c r="S1885" s="206"/>
      <c r="T1885" s="206"/>
      <c r="U1885" s="206"/>
      <c r="V1885" s="206"/>
      <c r="W1885" s="206"/>
      <c r="X1885" s="206"/>
      <c r="Y1885" s="206"/>
      <c r="Z1885" s="206"/>
    </row>
    <row r="1886" customFormat="false" ht="15" hidden="false" customHeight="false" outlineLevel="0" collapsed="false">
      <c r="A1886" s="189" t="s">
        <v>1034</v>
      </c>
      <c r="B1886" s="190" t="s">
        <v>2582</v>
      </c>
      <c r="C1886" s="189" t="s">
        <v>644</v>
      </c>
      <c r="D1886" s="190" t="s">
        <v>7</v>
      </c>
      <c r="E1886" s="191" t="n">
        <v>1</v>
      </c>
      <c r="F1886" s="279" t="n">
        <v>1875.86</v>
      </c>
      <c r="G1886" s="279" t="n">
        <f aca="false">SUM(G1887:G1894)</f>
        <v>1875.856667</v>
      </c>
      <c r="H1886" s="206"/>
      <c r="I1886" s="206"/>
      <c r="J1886" s="206"/>
      <c r="K1886" s="206"/>
      <c r="L1886" s="206"/>
      <c r="M1886" s="206"/>
      <c r="N1886" s="206"/>
      <c r="O1886" s="206"/>
      <c r="P1886" s="206"/>
      <c r="Q1886" s="206"/>
      <c r="R1886" s="206"/>
      <c r="S1886" s="206"/>
      <c r="T1886" s="206"/>
      <c r="U1886" s="206"/>
      <c r="V1886" s="206"/>
      <c r="W1886" s="206"/>
      <c r="X1886" s="206"/>
      <c r="Y1886" s="206"/>
      <c r="Z1886" s="206"/>
    </row>
    <row r="1887" customFormat="false" ht="15" hidden="false" customHeight="false" outlineLevel="0" collapsed="false">
      <c r="A1887" s="198" t="s">
        <v>1040</v>
      </c>
      <c r="B1887" s="199" t="s">
        <v>1190</v>
      </c>
      <c r="C1887" s="198" t="s">
        <v>1191</v>
      </c>
      <c r="D1887" s="199" t="s">
        <v>1192</v>
      </c>
      <c r="E1887" s="200" t="n">
        <v>0.61</v>
      </c>
      <c r="F1887" s="280" t="n">
        <v>15.3</v>
      </c>
      <c r="G1887" s="280" t="n">
        <v>9.33</v>
      </c>
      <c r="H1887" s="206"/>
      <c r="I1887" s="206"/>
      <c r="J1887" s="206"/>
      <c r="K1887" s="206"/>
      <c r="L1887" s="206"/>
      <c r="M1887" s="206"/>
      <c r="N1887" s="206"/>
      <c r="O1887" s="206"/>
      <c r="P1887" s="206"/>
      <c r="Q1887" s="206"/>
      <c r="R1887" s="206"/>
      <c r="S1887" s="206"/>
      <c r="T1887" s="206"/>
      <c r="U1887" s="206"/>
      <c r="V1887" s="206"/>
      <c r="W1887" s="206"/>
      <c r="X1887" s="206"/>
      <c r="Y1887" s="206"/>
      <c r="Z1887" s="206"/>
    </row>
    <row r="1888" customFormat="false" ht="15" hidden="false" customHeight="false" outlineLevel="0" collapsed="false">
      <c r="A1888" s="198" t="s">
        <v>1040</v>
      </c>
      <c r="B1888" s="199" t="s">
        <v>1193</v>
      </c>
      <c r="C1888" s="198" t="s">
        <v>1194</v>
      </c>
      <c r="D1888" s="199" t="s">
        <v>1192</v>
      </c>
      <c r="E1888" s="200" t="n">
        <v>0.61</v>
      </c>
      <c r="F1888" s="280" t="n">
        <v>19.87</v>
      </c>
      <c r="G1888" s="280" t="n">
        <v>12.12</v>
      </c>
      <c r="H1888" s="206"/>
      <c r="I1888" s="206"/>
      <c r="J1888" s="206"/>
      <c r="K1888" s="206"/>
      <c r="L1888" s="206"/>
      <c r="M1888" s="206"/>
      <c r="N1888" s="206"/>
      <c r="O1888" s="206"/>
      <c r="P1888" s="206"/>
      <c r="Q1888" s="206"/>
      <c r="R1888" s="206"/>
      <c r="S1888" s="206"/>
      <c r="T1888" s="206"/>
      <c r="U1888" s="206"/>
      <c r="V1888" s="206"/>
      <c r="W1888" s="206"/>
      <c r="X1888" s="206"/>
      <c r="Y1888" s="206"/>
      <c r="Z1888" s="206"/>
    </row>
    <row r="1889" customFormat="false" ht="15" hidden="false" customHeight="false" outlineLevel="0" collapsed="false">
      <c r="A1889" s="202" t="s">
        <v>1043</v>
      </c>
      <c r="B1889" s="203" t="s">
        <v>2017</v>
      </c>
      <c r="C1889" s="202" t="s">
        <v>2018</v>
      </c>
      <c r="D1889" s="203" t="s">
        <v>1483</v>
      </c>
      <c r="E1889" s="204" t="n">
        <v>2.7928759</v>
      </c>
      <c r="F1889" s="208" t="n">
        <v>0.19</v>
      </c>
      <c r="G1889" s="208" t="n">
        <v>0.53</v>
      </c>
      <c r="H1889" s="206"/>
      <c r="I1889" s="206"/>
      <c r="J1889" s="206"/>
      <c r="K1889" s="206"/>
      <c r="L1889" s="206"/>
      <c r="M1889" s="206"/>
      <c r="N1889" s="206"/>
      <c r="O1889" s="206"/>
      <c r="P1889" s="206"/>
      <c r="Q1889" s="206"/>
      <c r="R1889" s="206"/>
      <c r="S1889" s="206"/>
      <c r="T1889" s="206"/>
      <c r="U1889" s="206"/>
      <c r="V1889" s="206"/>
      <c r="W1889" s="206"/>
      <c r="X1889" s="206"/>
      <c r="Y1889" s="206"/>
      <c r="Z1889" s="206"/>
    </row>
    <row r="1890" customFormat="false" ht="15" hidden="false" customHeight="false" outlineLevel="0" collapsed="false">
      <c r="A1890" s="202" t="s">
        <v>1043</v>
      </c>
      <c r="B1890" s="203" t="s">
        <v>2573</v>
      </c>
      <c r="C1890" s="202" t="s">
        <v>2574</v>
      </c>
      <c r="D1890" s="203" t="s">
        <v>1199</v>
      </c>
      <c r="E1890" s="204" t="n">
        <v>1</v>
      </c>
      <c r="F1890" s="208" t="n">
        <v>160.02</v>
      </c>
      <c r="G1890" s="208" t="n">
        <v>160.02</v>
      </c>
      <c r="H1890" s="206"/>
      <c r="I1890" s="206"/>
      <c r="J1890" s="206"/>
      <c r="K1890" s="206"/>
      <c r="L1890" s="206"/>
      <c r="M1890" s="206"/>
      <c r="N1890" s="206"/>
      <c r="O1890" s="206"/>
      <c r="P1890" s="206"/>
      <c r="Q1890" s="206"/>
      <c r="R1890" s="206"/>
      <c r="S1890" s="206"/>
      <c r="T1890" s="206"/>
      <c r="U1890" s="206"/>
      <c r="V1890" s="206"/>
      <c r="W1890" s="206"/>
      <c r="X1890" s="206"/>
      <c r="Y1890" s="206"/>
      <c r="Z1890" s="206"/>
    </row>
    <row r="1891" customFormat="false" ht="15" hidden="false" customHeight="false" outlineLevel="0" collapsed="false">
      <c r="A1891" s="202" t="s">
        <v>1043</v>
      </c>
      <c r="B1891" s="203" t="s">
        <v>2561</v>
      </c>
      <c r="C1891" s="202" t="s">
        <v>2562</v>
      </c>
      <c r="D1891" s="203" t="s">
        <v>1260</v>
      </c>
      <c r="E1891" s="204" t="n">
        <v>0.0069124</v>
      </c>
      <c r="F1891" s="208" t="n">
        <v>72.27</v>
      </c>
      <c r="G1891" s="208" t="n">
        <v>0.49</v>
      </c>
      <c r="H1891" s="206"/>
      <c r="I1891" s="206"/>
      <c r="J1891" s="206"/>
      <c r="K1891" s="206"/>
      <c r="L1891" s="206"/>
      <c r="M1891" s="206"/>
      <c r="N1891" s="206"/>
      <c r="O1891" s="206"/>
      <c r="P1891" s="206"/>
      <c r="Q1891" s="206"/>
      <c r="R1891" s="206"/>
      <c r="S1891" s="206"/>
      <c r="T1891" s="206"/>
      <c r="U1891" s="206"/>
      <c r="V1891" s="206"/>
      <c r="W1891" s="206"/>
      <c r="X1891" s="206"/>
      <c r="Y1891" s="206"/>
      <c r="Z1891" s="206"/>
    </row>
    <row r="1892" customFormat="false" ht="15" hidden="false" customHeight="false" outlineLevel="0" collapsed="false">
      <c r="A1892" s="202" t="s">
        <v>1043</v>
      </c>
      <c r="B1892" s="203" t="s">
        <v>2573</v>
      </c>
      <c r="C1892" s="202" t="s">
        <v>2574</v>
      </c>
      <c r="D1892" s="203" t="s">
        <v>1199</v>
      </c>
      <c r="E1892" s="204" t="n">
        <v>1</v>
      </c>
      <c r="F1892" s="208" t="n">
        <v>160.02</v>
      </c>
      <c r="G1892" s="208" t="n">
        <v>160.02</v>
      </c>
      <c r="H1892" s="206"/>
      <c r="I1892" s="206"/>
      <c r="J1892" s="206"/>
      <c r="K1892" s="206"/>
      <c r="L1892" s="206"/>
      <c r="M1892" s="206"/>
      <c r="N1892" s="206"/>
      <c r="O1892" s="206"/>
      <c r="P1892" s="206"/>
      <c r="Q1892" s="206"/>
      <c r="R1892" s="206"/>
      <c r="S1892" s="206"/>
      <c r="T1892" s="206"/>
      <c r="U1892" s="206"/>
      <c r="V1892" s="206"/>
      <c r="W1892" s="206"/>
      <c r="X1892" s="206"/>
      <c r="Y1892" s="206"/>
      <c r="Z1892" s="206"/>
    </row>
    <row r="1893" customFormat="false" ht="15" hidden="false" customHeight="false" outlineLevel="0" collapsed="false">
      <c r="A1893" s="202" t="s">
        <v>1043</v>
      </c>
      <c r="B1893" s="203" t="s">
        <v>2575</v>
      </c>
      <c r="C1893" s="202" t="s">
        <v>2576</v>
      </c>
      <c r="D1893" s="203" t="s">
        <v>1199</v>
      </c>
      <c r="E1893" s="204" t="n">
        <v>1</v>
      </c>
      <c r="F1893" s="208" t="n">
        <v>41.9</v>
      </c>
      <c r="G1893" s="208" t="n">
        <v>41.9</v>
      </c>
      <c r="H1893" s="206"/>
      <c r="I1893" s="206"/>
      <c r="J1893" s="206"/>
      <c r="K1893" s="206"/>
      <c r="L1893" s="206"/>
      <c r="M1893" s="206"/>
      <c r="N1893" s="206"/>
      <c r="O1893" s="206"/>
      <c r="P1893" s="206"/>
      <c r="Q1893" s="206"/>
      <c r="R1893" s="206"/>
      <c r="S1893" s="206"/>
      <c r="T1893" s="206"/>
      <c r="U1893" s="206"/>
      <c r="V1893" s="206"/>
      <c r="W1893" s="206"/>
      <c r="X1893" s="206"/>
      <c r="Y1893" s="206"/>
      <c r="Z1893" s="206"/>
    </row>
    <row r="1894" customFormat="false" ht="15" hidden="false" customHeight="false" outlineLevel="0" collapsed="false">
      <c r="A1894" s="202" t="s">
        <v>1043</v>
      </c>
      <c r="B1894" s="203" t="s">
        <v>2583</v>
      </c>
      <c r="C1894" s="202" t="s">
        <v>2584</v>
      </c>
      <c r="D1894" s="203" t="s">
        <v>7</v>
      </c>
      <c r="E1894" s="204" t="n">
        <v>1</v>
      </c>
      <c r="F1894" s="208" t="n">
        <f aca="false">'Pesquisa de Mercado'!E43</f>
        <v>1491.446667</v>
      </c>
      <c r="G1894" s="208" t="n">
        <f aca="false">E1894*F1894</f>
        <v>1491.446667</v>
      </c>
      <c r="H1894" s="206"/>
      <c r="I1894" s="206"/>
      <c r="J1894" s="206"/>
      <c r="K1894" s="206"/>
      <c r="L1894" s="206"/>
      <c r="M1894" s="206"/>
      <c r="N1894" s="206"/>
      <c r="O1894" s="206"/>
      <c r="P1894" s="206"/>
      <c r="Q1894" s="206"/>
      <c r="R1894" s="206"/>
      <c r="S1894" s="206"/>
      <c r="T1894" s="206"/>
      <c r="U1894" s="206"/>
      <c r="V1894" s="206"/>
      <c r="W1894" s="206"/>
      <c r="X1894" s="206"/>
      <c r="Y1894" s="206"/>
      <c r="Z1894" s="206"/>
    </row>
    <row r="1895" customFormat="false" ht="15" hidden="false" customHeight="false" outlineLevel="0" collapsed="false">
      <c r="A1895" s="193"/>
      <c r="B1895" s="194"/>
      <c r="C1895" s="193"/>
      <c r="D1895" s="193"/>
      <c r="E1895" s="195"/>
      <c r="F1895" s="193"/>
      <c r="G1895" s="193"/>
      <c r="H1895" s="206"/>
      <c r="I1895" s="206"/>
      <c r="J1895" s="206"/>
      <c r="K1895" s="206"/>
      <c r="L1895" s="206"/>
      <c r="M1895" s="206"/>
      <c r="N1895" s="206"/>
      <c r="O1895" s="206"/>
      <c r="P1895" s="206"/>
      <c r="Q1895" s="206"/>
      <c r="R1895" s="206"/>
      <c r="S1895" s="206"/>
      <c r="T1895" s="206"/>
      <c r="U1895" s="206"/>
      <c r="V1895" s="206"/>
      <c r="W1895" s="206"/>
      <c r="X1895" s="206"/>
      <c r="Y1895" s="206"/>
      <c r="Z1895" s="206"/>
    </row>
    <row r="1896" customFormat="false" ht="15" hidden="false" customHeight="false" outlineLevel="0" collapsed="false">
      <c r="A1896" s="183" t="s">
        <v>2585</v>
      </c>
      <c r="B1896" s="184" t="s">
        <v>1028</v>
      </c>
      <c r="C1896" s="183" t="s">
        <v>1029</v>
      </c>
      <c r="D1896" s="184" t="s">
        <v>1030</v>
      </c>
      <c r="E1896" s="185" t="s">
        <v>1031</v>
      </c>
      <c r="F1896" s="209" t="s">
        <v>1032</v>
      </c>
      <c r="G1896" s="209" t="s">
        <v>1033</v>
      </c>
      <c r="H1896" s="206"/>
      <c r="I1896" s="206"/>
      <c r="J1896" s="206"/>
      <c r="K1896" s="206"/>
      <c r="L1896" s="206"/>
      <c r="M1896" s="206"/>
      <c r="N1896" s="206"/>
      <c r="O1896" s="206"/>
      <c r="P1896" s="206"/>
      <c r="Q1896" s="206"/>
      <c r="R1896" s="206"/>
      <c r="S1896" s="206"/>
      <c r="T1896" s="206"/>
      <c r="U1896" s="206"/>
      <c r="V1896" s="206"/>
      <c r="W1896" s="206"/>
      <c r="X1896" s="206"/>
      <c r="Y1896" s="206"/>
      <c r="Z1896" s="206"/>
    </row>
    <row r="1897" customFormat="false" ht="15" hidden="false" customHeight="false" outlineLevel="0" collapsed="false">
      <c r="A1897" s="189" t="s">
        <v>1034</v>
      </c>
      <c r="B1897" s="190" t="s">
        <v>2586</v>
      </c>
      <c r="C1897" s="189" t="s">
        <v>646</v>
      </c>
      <c r="D1897" s="190" t="s">
        <v>7</v>
      </c>
      <c r="E1897" s="191" t="n">
        <v>1</v>
      </c>
      <c r="F1897" s="279" t="n">
        <v>764.85</v>
      </c>
      <c r="G1897" s="279" t="n">
        <v>764.85</v>
      </c>
      <c r="H1897" s="206"/>
      <c r="I1897" s="206"/>
      <c r="J1897" s="206"/>
      <c r="K1897" s="206"/>
      <c r="L1897" s="206"/>
      <c r="M1897" s="206"/>
      <c r="N1897" s="206"/>
      <c r="O1897" s="206"/>
      <c r="P1897" s="206"/>
      <c r="Q1897" s="206"/>
      <c r="R1897" s="206"/>
      <c r="S1897" s="206"/>
      <c r="T1897" s="206"/>
      <c r="U1897" s="206"/>
      <c r="V1897" s="206"/>
      <c r="W1897" s="206"/>
      <c r="X1897" s="206"/>
      <c r="Y1897" s="206"/>
      <c r="Z1897" s="206"/>
    </row>
    <row r="1898" customFormat="false" ht="15" hidden="false" customHeight="false" outlineLevel="0" collapsed="false">
      <c r="A1898" s="198" t="s">
        <v>1040</v>
      </c>
      <c r="B1898" s="199" t="s">
        <v>2547</v>
      </c>
      <c r="C1898" s="198" t="s">
        <v>2548</v>
      </c>
      <c r="D1898" s="199" t="s">
        <v>7</v>
      </c>
      <c r="E1898" s="200" t="n">
        <v>1</v>
      </c>
      <c r="F1898" s="280" t="n">
        <v>186.88</v>
      </c>
      <c r="G1898" s="280" t="n">
        <v>186.88</v>
      </c>
      <c r="H1898" s="206"/>
      <c r="I1898" s="206"/>
      <c r="J1898" s="206"/>
      <c r="K1898" s="206"/>
      <c r="L1898" s="206"/>
      <c r="M1898" s="206"/>
      <c r="N1898" s="206"/>
      <c r="O1898" s="206"/>
      <c r="P1898" s="206"/>
      <c r="Q1898" s="206"/>
      <c r="R1898" s="206"/>
      <c r="S1898" s="206"/>
      <c r="T1898" s="206"/>
      <c r="U1898" s="206"/>
      <c r="V1898" s="206"/>
      <c r="W1898" s="206"/>
      <c r="X1898" s="206"/>
      <c r="Y1898" s="206"/>
      <c r="Z1898" s="206"/>
    </row>
    <row r="1899" customFormat="false" ht="15" hidden="false" customHeight="false" outlineLevel="0" collapsed="false">
      <c r="A1899" s="198" t="s">
        <v>1040</v>
      </c>
      <c r="B1899" s="199" t="s">
        <v>2587</v>
      </c>
      <c r="C1899" s="198" t="s">
        <v>2588</v>
      </c>
      <c r="D1899" s="199" t="s">
        <v>7</v>
      </c>
      <c r="E1899" s="200" t="n">
        <v>1</v>
      </c>
      <c r="F1899" s="280" t="n">
        <v>440.12</v>
      </c>
      <c r="G1899" s="280" t="n">
        <v>440.12</v>
      </c>
      <c r="H1899" s="206"/>
      <c r="I1899" s="206"/>
      <c r="J1899" s="206"/>
      <c r="K1899" s="206"/>
      <c r="L1899" s="206"/>
      <c r="M1899" s="206"/>
      <c r="N1899" s="206"/>
      <c r="O1899" s="206"/>
      <c r="P1899" s="206"/>
      <c r="Q1899" s="206"/>
      <c r="R1899" s="206"/>
      <c r="S1899" s="206"/>
      <c r="T1899" s="206"/>
      <c r="U1899" s="206"/>
      <c r="V1899" s="206"/>
      <c r="W1899" s="206"/>
      <c r="X1899" s="206"/>
      <c r="Y1899" s="206"/>
      <c r="Z1899" s="206"/>
    </row>
    <row r="1900" customFormat="false" ht="15" hidden="false" customHeight="false" outlineLevel="0" collapsed="false">
      <c r="A1900" s="198" t="s">
        <v>1040</v>
      </c>
      <c r="B1900" s="199" t="s">
        <v>2545</v>
      </c>
      <c r="C1900" s="198" t="s">
        <v>2546</v>
      </c>
      <c r="D1900" s="199" t="s">
        <v>7</v>
      </c>
      <c r="E1900" s="200" t="n">
        <v>1</v>
      </c>
      <c r="F1900" s="280" t="n">
        <v>61.11</v>
      </c>
      <c r="G1900" s="280" t="n">
        <v>61.11</v>
      </c>
      <c r="H1900" s="206"/>
      <c r="I1900" s="206"/>
      <c r="J1900" s="206"/>
      <c r="K1900" s="206"/>
      <c r="L1900" s="206"/>
      <c r="M1900" s="206"/>
      <c r="N1900" s="206"/>
      <c r="O1900" s="206"/>
      <c r="P1900" s="206"/>
      <c r="Q1900" s="206"/>
      <c r="R1900" s="206"/>
      <c r="S1900" s="206"/>
      <c r="T1900" s="206"/>
      <c r="U1900" s="206"/>
      <c r="V1900" s="206"/>
      <c r="W1900" s="206"/>
      <c r="X1900" s="206"/>
      <c r="Y1900" s="206"/>
      <c r="Z1900" s="206"/>
    </row>
    <row r="1901" customFormat="false" ht="15" hidden="false" customHeight="false" outlineLevel="0" collapsed="false">
      <c r="A1901" s="198" t="s">
        <v>1040</v>
      </c>
      <c r="B1901" s="199" t="s">
        <v>2589</v>
      </c>
      <c r="C1901" s="198" t="s">
        <v>2590</v>
      </c>
      <c r="D1901" s="199" t="s">
        <v>7</v>
      </c>
      <c r="E1901" s="200" t="n">
        <v>1</v>
      </c>
      <c r="F1901" s="280" t="n">
        <v>76.74</v>
      </c>
      <c r="G1901" s="280" t="n">
        <v>76.74</v>
      </c>
      <c r="H1901" s="206"/>
      <c r="I1901" s="206"/>
      <c r="J1901" s="206"/>
      <c r="K1901" s="206"/>
      <c r="L1901" s="206"/>
      <c r="M1901" s="206"/>
      <c r="N1901" s="206"/>
      <c r="O1901" s="206"/>
      <c r="P1901" s="206"/>
      <c r="Q1901" s="206"/>
      <c r="R1901" s="206"/>
      <c r="S1901" s="206"/>
      <c r="T1901" s="206"/>
      <c r="U1901" s="206"/>
      <c r="V1901" s="206"/>
      <c r="W1901" s="206"/>
      <c r="X1901" s="206"/>
      <c r="Y1901" s="206"/>
      <c r="Z1901" s="206"/>
    </row>
    <row r="1902" customFormat="false" ht="15" hidden="false" customHeight="false" outlineLevel="0" collapsed="false">
      <c r="A1902" s="193"/>
      <c r="B1902" s="194"/>
      <c r="C1902" s="193"/>
      <c r="D1902" s="193"/>
      <c r="E1902" s="195"/>
      <c r="F1902" s="193"/>
      <c r="G1902" s="193"/>
      <c r="H1902" s="206"/>
      <c r="I1902" s="206"/>
      <c r="J1902" s="206"/>
      <c r="K1902" s="206"/>
      <c r="L1902" s="206"/>
      <c r="M1902" s="206"/>
      <c r="N1902" s="206"/>
      <c r="O1902" s="206"/>
      <c r="P1902" s="206"/>
      <c r="Q1902" s="206"/>
      <c r="R1902" s="206"/>
      <c r="S1902" s="206"/>
      <c r="T1902" s="206"/>
      <c r="U1902" s="206"/>
      <c r="V1902" s="206"/>
      <c r="W1902" s="206"/>
      <c r="X1902" s="206"/>
      <c r="Y1902" s="206"/>
      <c r="Z1902" s="206"/>
    </row>
    <row r="1903" customFormat="false" ht="15" hidden="false" customHeight="false" outlineLevel="0" collapsed="false">
      <c r="A1903" s="183" t="s">
        <v>2591</v>
      </c>
      <c r="B1903" s="184" t="s">
        <v>1028</v>
      </c>
      <c r="C1903" s="183" t="s">
        <v>1029</v>
      </c>
      <c r="D1903" s="184" t="s">
        <v>1030</v>
      </c>
      <c r="E1903" s="185" t="s">
        <v>1031</v>
      </c>
      <c r="F1903" s="209" t="s">
        <v>1032</v>
      </c>
      <c r="G1903" s="209" t="s">
        <v>1033</v>
      </c>
      <c r="H1903" s="206"/>
      <c r="I1903" s="206"/>
      <c r="J1903" s="206"/>
      <c r="K1903" s="206"/>
      <c r="L1903" s="206"/>
      <c r="M1903" s="206"/>
      <c r="N1903" s="206"/>
      <c r="O1903" s="206"/>
      <c r="P1903" s="206"/>
      <c r="Q1903" s="206"/>
      <c r="R1903" s="206"/>
      <c r="S1903" s="206"/>
      <c r="T1903" s="206"/>
      <c r="U1903" s="206"/>
      <c r="V1903" s="206"/>
      <c r="W1903" s="206"/>
      <c r="X1903" s="206"/>
      <c r="Y1903" s="206"/>
      <c r="Z1903" s="206"/>
    </row>
    <row r="1904" customFormat="false" ht="15" hidden="false" customHeight="false" outlineLevel="0" collapsed="false">
      <c r="A1904" s="189" t="s">
        <v>1034</v>
      </c>
      <c r="B1904" s="190" t="s">
        <v>2592</v>
      </c>
      <c r="C1904" s="189" t="s">
        <v>649</v>
      </c>
      <c r="D1904" s="190" t="s">
        <v>7</v>
      </c>
      <c r="E1904" s="191" t="n">
        <v>1</v>
      </c>
      <c r="F1904" s="279" t="n">
        <v>304.41</v>
      </c>
      <c r="G1904" s="279" t="n">
        <v>304.41</v>
      </c>
      <c r="H1904" s="206"/>
      <c r="I1904" s="206"/>
      <c r="J1904" s="206"/>
      <c r="K1904" s="206"/>
      <c r="L1904" s="206"/>
      <c r="M1904" s="206"/>
      <c r="N1904" s="206"/>
      <c r="O1904" s="206"/>
      <c r="P1904" s="206"/>
      <c r="Q1904" s="206"/>
      <c r="R1904" s="206"/>
      <c r="S1904" s="206"/>
      <c r="T1904" s="206"/>
      <c r="U1904" s="206"/>
      <c r="V1904" s="206"/>
      <c r="W1904" s="206"/>
      <c r="X1904" s="206"/>
      <c r="Y1904" s="206"/>
      <c r="Z1904" s="206"/>
    </row>
    <row r="1905" customFormat="false" ht="15" hidden="false" customHeight="false" outlineLevel="0" collapsed="false">
      <c r="A1905" s="198" t="s">
        <v>1040</v>
      </c>
      <c r="B1905" s="199" t="s">
        <v>1190</v>
      </c>
      <c r="C1905" s="198" t="s">
        <v>1191</v>
      </c>
      <c r="D1905" s="199" t="s">
        <v>1192</v>
      </c>
      <c r="E1905" s="200" t="n">
        <v>0.2037037</v>
      </c>
      <c r="F1905" s="280" t="n">
        <v>15.3</v>
      </c>
      <c r="G1905" s="280" t="n">
        <v>3.11</v>
      </c>
      <c r="H1905" s="206"/>
      <c r="I1905" s="206"/>
      <c r="J1905" s="206"/>
      <c r="K1905" s="206"/>
      <c r="L1905" s="206"/>
      <c r="M1905" s="206"/>
      <c r="N1905" s="206"/>
      <c r="O1905" s="206"/>
      <c r="P1905" s="206"/>
      <c r="Q1905" s="206"/>
      <c r="R1905" s="206"/>
      <c r="S1905" s="206"/>
      <c r="T1905" s="206"/>
      <c r="U1905" s="206"/>
      <c r="V1905" s="206"/>
      <c r="W1905" s="206"/>
      <c r="X1905" s="206"/>
      <c r="Y1905" s="206"/>
      <c r="Z1905" s="206"/>
    </row>
    <row r="1906" customFormat="false" ht="15" hidden="false" customHeight="false" outlineLevel="0" collapsed="false">
      <c r="A1906" s="198" t="s">
        <v>1040</v>
      </c>
      <c r="B1906" s="199" t="s">
        <v>1193</v>
      </c>
      <c r="C1906" s="198" t="s">
        <v>1194</v>
      </c>
      <c r="D1906" s="199" t="s">
        <v>1192</v>
      </c>
      <c r="E1906" s="200" t="n">
        <v>0.4074074</v>
      </c>
      <c r="F1906" s="280" t="n">
        <v>19.87</v>
      </c>
      <c r="G1906" s="280" t="n">
        <v>8.09</v>
      </c>
      <c r="H1906" s="206"/>
      <c r="I1906" s="206"/>
      <c r="J1906" s="206"/>
      <c r="K1906" s="206"/>
      <c r="L1906" s="206"/>
      <c r="M1906" s="206"/>
      <c r="N1906" s="206"/>
      <c r="O1906" s="206"/>
      <c r="P1906" s="206"/>
      <c r="Q1906" s="206"/>
      <c r="R1906" s="206"/>
      <c r="S1906" s="206"/>
      <c r="T1906" s="206"/>
      <c r="U1906" s="206"/>
      <c r="V1906" s="206"/>
      <c r="W1906" s="206"/>
      <c r="X1906" s="206"/>
      <c r="Y1906" s="206"/>
      <c r="Z1906" s="206"/>
    </row>
    <row r="1907" customFormat="false" ht="15" hidden="false" customHeight="false" outlineLevel="0" collapsed="false">
      <c r="A1907" s="202" t="s">
        <v>1043</v>
      </c>
      <c r="B1907" s="203" t="s">
        <v>2593</v>
      </c>
      <c r="C1907" s="202" t="s">
        <v>2594</v>
      </c>
      <c r="D1907" s="203" t="s">
        <v>1199</v>
      </c>
      <c r="E1907" s="204" t="n">
        <v>1</v>
      </c>
      <c r="F1907" s="208" t="n">
        <v>32.04</v>
      </c>
      <c r="G1907" s="208" t="n">
        <v>32.04</v>
      </c>
      <c r="H1907" s="206"/>
      <c r="I1907" s="206"/>
      <c r="J1907" s="206"/>
      <c r="K1907" s="206"/>
      <c r="L1907" s="206"/>
      <c r="M1907" s="206"/>
      <c r="N1907" s="206"/>
      <c r="O1907" s="206"/>
      <c r="P1907" s="206"/>
      <c r="Q1907" s="206"/>
      <c r="R1907" s="206"/>
      <c r="S1907" s="206"/>
      <c r="T1907" s="206"/>
      <c r="U1907" s="206"/>
      <c r="V1907" s="206"/>
      <c r="W1907" s="206"/>
      <c r="X1907" s="206"/>
      <c r="Y1907" s="206"/>
      <c r="Z1907" s="206"/>
    </row>
    <row r="1908" customFormat="false" ht="15" hidden="false" customHeight="false" outlineLevel="0" collapsed="false">
      <c r="A1908" s="202" t="s">
        <v>1043</v>
      </c>
      <c r="B1908" s="203" t="s">
        <v>2017</v>
      </c>
      <c r="C1908" s="202" t="s">
        <v>2018</v>
      </c>
      <c r="D1908" s="203" t="s">
        <v>1483</v>
      </c>
      <c r="E1908" s="204" t="n">
        <v>0.28</v>
      </c>
      <c r="F1908" s="208" t="n">
        <v>0.19</v>
      </c>
      <c r="G1908" s="208" t="n">
        <v>0.05</v>
      </c>
      <c r="H1908" s="206"/>
      <c r="I1908" s="206"/>
      <c r="J1908" s="206"/>
      <c r="K1908" s="206"/>
      <c r="L1908" s="206"/>
      <c r="M1908" s="206"/>
      <c r="N1908" s="206"/>
      <c r="O1908" s="206"/>
      <c r="P1908" s="206"/>
      <c r="Q1908" s="206"/>
      <c r="R1908" s="206"/>
      <c r="S1908" s="206"/>
      <c r="T1908" s="206"/>
      <c r="U1908" s="206"/>
      <c r="V1908" s="206"/>
      <c r="W1908" s="206"/>
      <c r="X1908" s="206"/>
      <c r="Y1908" s="206"/>
      <c r="Z1908" s="206"/>
    </row>
    <row r="1909" customFormat="false" ht="15" hidden="false" customHeight="false" outlineLevel="0" collapsed="false">
      <c r="A1909" s="202" t="s">
        <v>1043</v>
      </c>
      <c r="B1909" s="203" t="s">
        <v>2595</v>
      </c>
      <c r="C1909" s="202" t="s">
        <v>2596</v>
      </c>
      <c r="D1909" s="203" t="s">
        <v>1199</v>
      </c>
      <c r="E1909" s="204" t="n">
        <v>1</v>
      </c>
      <c r="F1909" s="208" t="n">
        <v>261.12</v>
      </c>
      <c r="G1909" s="208" t="n">
        <v>261.12</v>
      </c>
      <c r="H1909" s="206"/>
      <c r="I1909" s="206"/>
      <c r="J1909" s="206"/>
      <c r="K1909" s="206"/>
      <c r="L1909" s="206"/>
      <c r="M1909" s="206"/>
      <c r="N1909" s="206"/>
      <c r="O1909" s="206"/>
      <c r="P1909" s="206"/>
      <c r="Q1909" s="206"/>
      <c r="R1909" s="206"/>
      <c r="S1909" s="206"/>
      <c r="T1909" s="206"/>
      <c r="U1909" s="206"/>
      <c r="V1909" s="206"/>
      <c r="W1909" s="206"/>
      <c r="X1909" s="206"/>
      <c r="Y1909" s="206"/>
      <c r="Z1909" s="206"/>
    </row>
    <row r="1910" customFormat="false" ht="15" hidden="false" customHeight="false" outlineLevel="0" collapsed="false">
      <c r="A1910" s="193"/>
      <c r="B1910" s="194"/>
      <c r="C1910" s="193"/>
      <c r="D1910" s="193"/>
      <c r="E1910" s="195"/>
      <c r="F1910" s="193"/>
      <c r="G1910" s="193"/>
      <c r="H1910" s="206"/>
      <c r="I1910" s="206"/>
      <c r="J1910" s="206"/>
      <c r="K1910" s="206"/>
      <c r="L1910" s="206"/>
      <c r="M1910" s="206"/>
      <c r="N1910" s="206"/>
      <c r="O1910" s="206"/>
      <c r="P1910" s="206"/>
      <c r="Q1910" s="206"/>
      <c r="R1910" s="206"/>
      <c r="S1910" s="206"/>
      <c r="T1910" s="206"/>
      <c r="U1910" s="206"/>
      <c r="V1910" s="206"/>
      <c r="W1910" s="206"/>
      <c r="X1910" s="206"/>
      <c r="Y1910" s="206"/>
      <c r="Z1910" s="206"/>
    </row>
    <row r="1911" customFormat="false" ht="15" hidden="false" customHeight="false" outlineLevel="0" collapsed="false">
      <c r="A1911" s="183" t="s">
        <v>2597</v>
      </c>
      <c r="B1911" s="184" t="s">
        <v>1028</v>
      </c>
      <c r="C1911" s="183" t="s">
        <v>1029</v>
      </c>
      <c r="D1911" s="184" t="s">
        <v>1030</v>
      </c>
      <c r="E1911" s="185" t="s">
        <v>1031</v>
      </c>
      <c r="F1911" s="209" t="s">
        <v>1032</v>
      </c>
      <c r="G1911" s="209" t="s">
        <v>1033</v>
      </c>
      <c r="H1911" s="206"/>
      <c r="I1911" s="206"/>
      <c r="J1911" s="206"/>
      <c r="K1911" s="206"/>
      <c r="L1911" s="206"/>
      <c r="M1911" s="206"/>
      <c r="N1911" s="206"/>
      <c r="O1911" s="206"/>
      <c r="P1911" s="206"/>
      <c r="Q1911" s="206"/>
      <c r="R1911" s="206"/>
      <c r="S1911" s="206"/>
      <c r="T1911" s="206"/>
      <c r="U1911" s="206"/>
      <c r="V1911" s="206"/>
      <c r="W1911" s="206"/>
      <c r="X1911" s="206"/>
      <c r="Y1911" s="206"/>
      <c r="Z1911" s="206"/>
    </row>
    <row r="1912" customFormat="false" ht="15" hidden="false" customHeight="false" outlineLevel="0" collapsed="false">
      <c r="A1912" s="189" t="s">
        <v>1034</v>
      </c>
      <c r="B1912" s="190" t="s">
        <v>2551</v>
      </c>
      <c r="C1912" s="189" t="s">
        <v>2552</v>
      </c>
      <c r="D1912" s="190" t="s">
        <v>7</v>
      </c>
      <c r="E1912" s="191" t="n">
        <v>1</v>
      </c>
      <c r="F1912" s="279" t="n">
        <v>111.85</v>
      </c>
      <c r="G1912" s="279" t="n">
        <v>111.85</v>
      </c>
      <c r="H1912" s="206"/>
      <c r="I1912" s="206"/>
      <c r="J1912" s="206"/>
      <c r="K1912" s="206"/>
      <c r="L1912" s="206"/>
      <c r="M1912" s="206"/>
      <c r="N1912" s="206"/>
      <c r="O1912" s="206"/>
      <c r="P1912" s="206"/>
      <c r="Q1912" s="206"/>
      <c r="R1912" s="206"/>
      <c r="S1912" s="206"/>
      <c r="T1912" s="206"/>
      <c r="U1912" s="206"/>
      <c r="V1912" s="206"/>
      <c r="W1912" s="206"/>
      <c r="X1912" s="206"/>
      <c r="Y1912" s="206"/>
      <c r="Z1912" s="206"/>
    </row>
    <row r="1913" customFormat="false" ht="15" hidden="false" customHeight="false" outlineLevel="0" collapsed="false">
      <c r="A1913" s="198" t="s">
        <v>1040</v>
      </c>
      <c r="B1913" s="199" t="s">
        <v>1812</v>
      </c>
      <c r="C1913" s="198" t="s">
        <v>1813</v>
      </c>
      <c r="D1913" s="199" t="s">
        <v>25</v>
      </c>
      <c r="E1913" s="200" t="n">
        <v>0.096</v>
      </c>
      <c r="F1913" s="280" t="n">
        <v>20</v>
      </c>
      <c r="G1913" s="280" t="n">
        <v>1.92</v>
      </c>
      <c r="H1913" s="206"/>
      <c r="I1913" s="206"/>
      <c r="J1913" s="206"/>
      <c r="K1913" s="206"/>
      <c r="L1913" s="206"/>
      <c r="M1913" s="206"/>
      <c r="N1913" s="206"/>
      <c r="O1913" s="206"/>
      <c r="P1913" s="206"/>
      <c r="Q1913" s="206"/>
      <c r="R1913" s="206"/>
      <c r="S1913" s="206"/>
      <c r="T1913" s="206"/>
      <c r="U1913" s="206"/>
      <c r="V1913" s="206"/>
      <c r="W1913" s="206"/>
      <c r="X1913" s="206"/>
      <c r="Y1913" s="206"/>
      <c r="Z1913" s="206"/>
    </row>
    <row r="1914" customFormat="false" ht="15" hidden="false" customHeight="false" outlineLevel="0" collapsed="false">
      <c r="A1914" s="198" t="s">
        <v>1040</v>
      </c>
      <c r="B1914" s="199" t="s">
        <v>1274</v>
      </c>
      <c r="C1914" s="198" t="s">
        <v>1249</v>
      </c>
      <c r="D1914" s="199" t="s">
        <v>25</v>
      </c>
      <c r="E1914" s="200" t="n">
        <v>0.0303</v>
      </c>
      <c r="F1914" s="280" t="n">
        <v>15.05</v>
      </c>
      <c r="G1914" s="280" t="n">
        <v>0.45</v>
      </c>
      <c r="H1914" s="206"/>
      <c r="I1914" s="206"/>
      <c r="J1914" s="206"/>
      <c r="K1914" s="206"/>
      <c r="L1914" s="206"/>
      <c r="M1914" s="206"/>
      <c r="N1914" s="206"/>
      <c r="O1914" s="206"/>
      <c r="P1914" s="206"/>
      <c r="Q1914" s="206"/>
      <c r="R1914" s="206"/>
      <c r="S1914" s="206"/>
      <c r="T1914" s="206"/>
      <c r="U1914" s="206"/>
      <c r="V1914" s="206"/>
      <c r="W1914" s="206"/>
      <c r="X1914" s="206"/>
      <c r="Y1914" s="206"/>
      <c r="Z1914" s="206"/>
    </row>
    <row r="1915" customFormat="false" ht="15" hidden="false" customHeight="false" outlineLevel="0" collapsed="false">
      <c r="A1915" s="202" t="s">
        <v>1043</v>
      </c>
      <c r="B1915" s="203" t="s">
        <v>2258</v>
      </c>
      <c r="C1915" s="202" t="s">
        <v>2259</v>
      </c>
      <c r="D1915" s="203" t="s">
        <v>7</v>
      </c>
      <c r="E1915" s="204" t="n">
        <v>0.021</v>
      </c>
      <c r="F1915" s="208" t="n">
        <v>4.15</v>
      </c>
      <c r="G1915" s="208" t="n">
        <v>0.08</v>
      </c>
      <c r="H1915" s="206"/>
      <c r="I1915" s="206"/>
      <c r="J1915" s="206"/>
      <c r="K1915" s="206"/>
      <c r="L1915" s="206"/>
      <c r="M1915" s="206"/>
      <c r="N1915" s="206"/>
      <c r="O1915" s="206"/>
      <c r="P1915" s="206"/>
      <c r="Q1915" s="206"/>
      <c r="R1915" s="206"/>
      <c r="S1915" s="206"/>
      <c r="T1915" s="206"/>
      <c r="U1915" s="206"/>
      <c r="V1915" s="206"/>
      <c r="W1915" s="206"/>
      <c r="X1915" s="206"/>
      <c r="Y1915" s="206"/>
      <c r="Z1915" s="206"/>
    </row>
    <row r="1916" customFormat="false" ht="15" hidden="false" customHeight="false" outlineLevel="0" collapsed="false">
      <c r="A1916" s="202" t="s">
        <v>1043</v>
      </c>
      <c r="B1916" s="203" t="s">
        <v>2598</v>
      </c>
      <c r="C1916" s="202" t="s">
        <v>2599</v>
      </c>
      <c r="D1916" s="203" t="s">
        <v>7</v>
      </c>
      <c r="E1916" s="204" t="n">
        <v>1</v>
      </c>
      <c r="F1916" s="208" t="n">
        <v>109.4</v>
      </c>
      <c r="G1916" s="208" t="n">
        <v>109.4</v>
      </c>
      <c r="H1916" s="206"/>
      <c r="I1916" s="206"/>
      <c r="J1916" s="206"/>
      <c r="K1916" s="206"/>
      <c r="L1916" s="206"/>
      <c r="M1916" s="206"/>
      <c r="N1916" s="206"/>
      <c r="O1916" s="206"/>
      <c r="P1916" s="206"/>
      <c r="Q1916" s="206"/>
      <c r="R1916" s="206"/>
      <c r="S1916" s="206"/>
      <c r="T1916" s="206"/>
      <c r="U1916" s="206"/>
      <c r="V1916" s="206"/>
      <c r="W1916" s="206"/>
      <c r="X1916" s="206"/>
      <c r="Y1916" s="206"/>
      <c r="Z1916" s="206"/>
    </row>
    <row r="1917" customFormat="false" ht="15" hidden="false" customHeight="false" outlineLevel="0" collapsed="false">
      <c r="A1917" s="193"/>
      <c r="B1917" s="194"/>
      <c r="C1917" s="193"/>
      <c r="D1917" s="193"/>
      <c r="E1917" s="195"/>
      <c r="F1917" s="193"/>
      <c r="G1917" s="193"/>
      <c r="H1917" s="206"/>
      <c r="I1917" s="206"/>
      <c r="J1917" s="206"/>
      <c r="K1917" s="206"/>
      <c r="L1917" s="206"/>
      <c r="M1917" s="206"/>
      <c r="N1917" s="206"/>
      <c r="O1917" s="206"/>
      <c r="P1917" s="206"/>
      <c r="Q1917" s="206"/>
      <c r="R1917" s="206"/>
      <c r="S1917" s="206"/>
      <c r="T1917" s="206"/>
      <c r="U1917" s="206"/>
      <c r="V1917" s="206"/>
      <c r="W1917" s="206"/>
      <c r="X1917" s="206"/>
      <c r="Y1917" s="206"/>
      <c r="Z1917" s="206"/>
    </row>
    <row r="1918" customFormat="false" ht="15" hidden="false" customHeight="false" outlineLevel="0" collapsed="false">
      <c r="A1918" s="183" t="s">
        <v>2600</v>
      </c>
      <c r="B1918" s="184" t="s">
        <v>1028</v>
      </c>
      <c r="C1918" s="183" t="s">
        <v>1029</v>
      </c>
      <c r="D1918" s="184" t="s">
        <v>1030</v>
      </c>
      <c r="E1918" s="185" t="s">
        <v>1031</v>
      </c>
      <c r="F1918" s="209" t="s">
        <v>1032</v>
      </c>
      <c r="G1918" s="209" t="s">
        <v>1033</v>
      </c>
      <c r="H1918" s="206"/>
      <c r="I1918" s="206"/>
      <c r="J1918" s="206"/>
      <c r="K1918" s="206"/>
      <c r="L1918" s="206"/>
      <c r="M1918" s="206"/>
      <c r="N1918" s="206"/>
      <c r="O1918" s="206"/>
      <c r="P1918" s="206"/>
      <c r="Q1918" s="206"/>
      <c r="R1918" s="206"/>
      <c r="S1918" s="206"/>
      <c r="T1918" s="206"/>
      <c r="U1918" s="206"/>
      <c r="V1918" s="206"/>
      <c r="W1918" s="206"/>
      <c r="X1918" s="206"/>
      <c r="Y1918" s="206"/>
      <c r="Z1918" s="206"/>
    </row>
    <row r="1919" customFormat="false" ht="15" hidden="false" customHeight="false" outlineLevel="0" collapsed="false">
      <c r="A1919" s="189" t="s">
        <v>1034</v>
      </c>
      <c r="B1919" s="190" t="s">
        <v>2601</v>
      </c>
      <c r="C1919" s="189" t="s">
        <v>2602</v>
      </c>
      <c r="D1919" s="190" t="s">
        <v>7</v>
      </c>
      <c r="E1919" s="191" t="n">
        <v>1</v>
      </c>
      <c r="F1919" s="279" t="n">
        <v>99.88</v>
      </c>
      <c r="G1919" s="279" t="n">
        <v>99.88</v>
      </c>
      <c r="H1919" s="206"/>
      <c r="I1919" s="206"/>
      <c r="J1919" s="206"/>
      <c r="K1919" s="206"/>
      <c r="L1919" s="206"/>
      <c r="M1919" s="206"/>
      <c r="N1919" s="206"/>
      <c r="O1919" s="206"/>
      <c r="P1919" s="206"/>
      <c r="Q1919" s="206"/>
      <c r="R1919" s="206"/>
      <c r="S1919" s="206"/>
      <c r="T1919" s="206"/>
      <c r="U1919" s="206"/>
      <c r="V1919" s="206"/>
      <c r="W1919" s="206"/>
      <c r="X1919" s="206"/>
      <c r="Y1919" s="206"/>
      <c r="Z1919" s="206"/>
    </row>
    <row r="1920" customFormat="false" ht="15" hidden="false" customHeight="false" outlineLevel="0" collapsed="false">
      <c r="A1920" s="198" t="s">
        <v>1040</v>
      </c>
      <c r="B1920" s="199" t="s">
        <v>1812</v>
      </c>
      <c r="C1920" s="198" t="s">
        <v>1813</v>
      </c>
      <c r="D1920" s="199" t="s">
        <v>25</v>
      </c>
      <c r="E1920" s="200" t="n">
        <v>0.1164</v>
      </c>
      <c r="F1920" s="280" t="n">
        <v>20</v>
      </c>
      <c r="G1920" s="280" t="n">
        <v>2.32</v>
      </c>
      <c r="H1920" s="206"/>
      <c r="I1920" s="206"/>
      <c r="J1920" s="206"/>
      <c r="K1920" s="206"/>
      <c r="L1920" s="206"/>
      <c r="M1920" s="206"/>
      <c r="N1920" s="206"/>
      <c r="O1920" s="206"/>
      <c r="P1920" s="206"/>
      <c r="Q1920" s="206"/>
      <c r="R1920" s="206"/>
      <c r="S1920" s="206"/>
      <c r="T1920" s="206"/>
      <c r="U1920" s="206"/>
      <c r="V1920" s="206"/>
      <c r="W1920" s="206"/>
      <c r="X1920" s="206"/>
      <c r="Y1920" s="206"/>
      <c r="Z1920" s="206"/>
    </row>
    <row r="1921" customFormat="false" ht="15" hidden="false" customHeight="false" outlineLevel="0" collapsed="false">
      <c r="A1921" s="198" t="s">
        <v>1040</v>
      </c>
      <c r="B1921" s="199" t="s">
        <v>1274</v>
      </c>
      <c r="C1921" s="198" t="s">
        <v>1249</v>
      </c>
      <c r="D1921" s="199" t="s">
        <v>25</v>
      </c>
      <c r="E1921" s="200" t="n">
        <v>0.0367</v>
      </c>
      <c r="F1921" s="280" t="n">
        <v>15.05</v>
      </c>
      <c r="G1921" s="280" t="n">
        <v>0.55</v>
      </c>
      <c r="H1921" s="206"/>
      <c r="I1921" s="206"/>
      <c r="J1921" s="206"/>
      <c r="K1921" s="206"/>
      <c r="L1921" s="206"/>
      <c r="M1921" s="206"/>
      <c r="N1921" s="206"/>
      <c r="O1921" s="206"/>
      <c r="P1921" s="206"/>
      <c r="Q1921" s="206"/>
      <c r="R1921" s="206"/>
      <c r="S1921" s="206"/>
      <c r="T1921" s="206"/>
      <c r="U1921" s="206"/>
      <c r="V1921" s="206"/>
      <c r="W1921" s="206"/>
      <c r="X1921" s="206"/>
      <c r="Y1921" s="206"/>
      <c r="Z1921" s="206"/>
    </row>
    <row r="1922" customFormat="false" ht="15" hidden="false" customHeight="false" outlineLevel="0" collapsed="false">
      <c r="A1922" s="202" t="s">
        <v>1043</v>
      </c>
      <c r="B1922" s="203" t="s">
        <v>2258</v>
      </c>
      <c r="C1922" s="202" t="s">
        <v>2259</v>
      </c>
      <c r="D1922" s="203" t="s">
        <v>7</v>
      </c>
      <c r="E1922" s="204" t="n">
        <v>0.021</v>
      </c>
      <c r="F1922" s="208" t="n">
        <v>4.15</v>
      </c>
      <c r="G1922" s="208" t="n">
        <v>0.08</v>
      </c>
      <c r="H1922" s="206"/>
      <c r="I1922" s="206"/>
      <c r="J1922" s="206"/>
      <c r="K1922" s="206"/>
      <c r="L1922" s="206"/>
      <c r="M1922" s="206"/>
      <c r="N1922" s="206"/>
      <c r="O1922" s="206"/>
      <c r="P1922" s="206"/>
      <c r="Q1922" s="206"/>
      <c r="R1922" s="206"/>
      <c r="S1922" s="206"/>
      <c r="T1922" s="206"/>
      <c r="U1922" s="206"/>
      <c r="V1922" s="206"/>
      <c r="W1922" s="206"/>
      <c r="X1922" s="206"/>
      <c r="Y1922" s="206"/>
      <c r="Z1922" s="206"/>
    </row>
    <row r="1923" customFormat="false" ht="15" hidden="false" customHeight="false" outlineLevel="0" collapsed="false">
      <c r="A1923" s="202" t="s">
        <v>1043</v>
      </c>
      <c r="B1923" s="203" t="s">
        <v>2603</v>
      </c>
      <c r="C1923" s="202" t="s">
        <v>2604</v>
      </c>
      <c r="D1923" s="203" t="s">
        <v>7</v>
      </c>
      <c r="E1923" s="204" t="n">
        <v>1</v>
      </c>
      <c r="F1923" s="208" t="n">
        <v>96.93</v>
      </c>
      <c r="G1923" s="208" t="n">
        <v>96.93</v>
      </c>
      <c r="H1923" s="206"/>
      <c r="I1923" s="206"/>
      <c r="J1923" s="206"/>
      <c r="K1923" s="206"/>
      <c r="L1923" s="206"/>
      <c r="M1923" s="206"/>
      <c r="N1923" s="206"/>
      <c r="O1923" s="206"/>
      <c r="P1923" s="206"/>
      <c r="Q1923" s="206"/>
      <c r="R1923" s="206"/>
      <c r="S1923" s="206"/>
      <c r="T1923" s="206"/>
      <c r="U1923" s="206"/>
      <c r="V1923" s="206"/>
      <c r="W1923" s="206"/>
      <c r="X1923" s="206"/>
      <c r="Y1923" s="206"/>
      <c r="Z1923" s="206"/>
    </row>
    <row r="1924" customFormat="false" ht="15" hidden="false" customHeight="false" outlineLevel="0" collapsed="false">
      <c r="A1924" s="193"/>
      <c r="B1924" s="194"/>
      <c r="C1924" s="193"/>
      <c r="D1924" s="193"/>
      <c r="E1924" s="195"/>
      <c r="F1924" s="193"/>
      <c r="G1924" s="193"/>
      <c r="H1924" s="206"/>
      <c r="I1924" s="206"/>
      <c r="J1924" s="206"/>
      <c r="K1924" s="206"/>
      <c r="L1924" s="206"/>
      <c r="M1924" s="206"/>
      <c r="N1924" s="206"/>
      <c r="O1924" s="206"/>
      <c r="P1924" s="206"/>
      <c r="Q1924" s="206"/>
      <c r="R1924" s="206"/>
      <c r="S1924" s="206"/>
      <c r="T1924" s="206"/>
      <c r="U1924" s="206"/>
      <c r="V1924" s="206"/>
      <c r="W1924" s="206"/>
      <c r="X1924" s="206"/>
      <c r="Y1924" s="206"/>
      <c r="Z1924" s="206"/>
    </row>
    <row r="1925" customFormat="false" ht="15" hidden="false" customHeight="false" outlineLevel="0" collapsed="false">
      <c r="A1925" s="183" t="s">
        <v>2605</v>
      </c>
      <c r="B1925" s="184" t="s">
        <v>1028</v>
      </c>
      <c r="C1925" s="183" t="s">
        <v>1029</v>
      </c>
      <c r="D1925" s="184" t="s">
        <v>1030</v>
      </c>
      <c r="E1925" s="185" t="s">
        <v>1031</v>
      </c>
      <c r="F1925" s="209" t="s">
        <v>1032</v>
      </c>
      <c r="G1925" s="209" t="s">
        <v>1033</v>
      </c>
      <c r="H1925" s="206"/>
      <c r="I1925" s="206"/>
      <c r="J1925" s="206"/>
      <c r="K1925" s="206"/>
      <c r="L1925" s="206"/>
      <c r="M1925" s="206"/>
      <c r="N1925" s="206"/>
      <c r="O1925" s="206"/>
      <c r="P1925" s="206"/>
      <c r="Q1925" s="206"/>
      <c r="R1925" s="206"/>
      <c r="S1925" s="206"/>
      <c r="T1925" s="206"/>
      <c r="U1925" s="206"/>
      <c r="V1925" s="206"/>
      <c r="W1925" s="206"/>
      <c r="X1925" s="206"/>
      <c r="Y1925" s="206"/>
      <c r="Z1925" s="206"/>
    </row>
    <row r="1926" customFormat="false" ht="15" hidden="false" customHeight="false" outlineLevel="0" collapsed="false">
      <c r="A1926" s="189" t="s">
        <v>1034</v>
      </c>
      <c r="B1926" s="190" t="s">
        <v>2589</v>
      </c>
      <c r="C1926" s="189" t="s">
        <v>2590</v>
      </c>
      <c r="D1926" s="190" t="s">
        <v>7</v>
      </c>
      <c r="E1926" s="191" t="n">
        <v>1</v>
      </c>
      <c r="F1926" s="279" t="n">
        <v>76.74</v>
      </c>
      <c r="G1926" s="279" t="n">
        <v>76.74</v>
      </c>
      <c r="H1926" s="206"/>
      <c r="I1926" s="206"/>
      <c r="J1926" s="206"/>
      <c r="K1926" s="206"/>
      <c r="L1926" s="206"/>
      <c r="M1926" s="206"/>
      <c r="N1926" s="206"/>
      <c r="O1926" s="206"/>
      <c r="P1926" s="206"/>
      <c r="Q1926" s="206"/>
      <c r="R1926" s="206"/>
      <c r="S1926" s="206"/>
      <c r="T1926" s="206"/>
      <c r="U1926" s="206"/>
      <c r="V1926" s="206"/>
      <c r="W1926" s="206"/>
      <c r="X1926" s="206"/>
      <c r="Y1926" s="206"/>
      <c r="Z1926" s="206"/>
    </row>
    <row r="1927" customFormat="false" ht="15" hidden="false" customHeight="false" outlineLevel="0" collapsed="false">
      <c r="A1927" s="198" t="s">
        <v>1040</v>
      </c>
      <c r="B1927" s="199" t="s">
        <v>1812</v>
      </c>
      <c r="C1927" s="198" t="s">
        <v>1813</v>
      </c>
      <c r="D1927" s="199" t="s">
        <v>25</v>
      </c>
      <c r="E1927" s="200" t="n">
        <v>0.1525</v>
      </c>
      <c r="F1927" s="280" t="n">
        <v>20</v>
      </c>
      <c r="G1927" s="280" t="n">
        <v>3.05</v>
      </c>
      <c r="H1927" s="206"/>
      <c r="I1927" s="206"/>
      <c r="J1927" s="206"/>
      <c r="K1927" s="206"/>
      <c r="L1927" s="206"/>
      <c r="M1927" s="206"/>
      <c r="N1927" s="206"/>
      <c r="O1927" s="206"/>
      <c r="P1927" s="206"/>
      <c r="Q1927" s="206"/>
      <c r="R1927" s="206"/>
      <c r="S1927" s="206"/>
      <c r="T1927" s="206"/>
      <c r="U1927" s="206"/>
      <c r="V1927" s="206"/>
      <c r="W1927" s="206"/>
      <c r="X1927" s="206"/>
      <c r="Y1927" s="206"/>
      <c r="Z1927" s="206"/>
    </row>
    <row r="1928" customFormat="false" ht="15" hidden="false" customHeight="false" outlineLevel="0" collapsed="false">
      <c r="A1928" s="198" t="s">
        <v>1040</v>
      </c>
      <c r="B1928" s="199" t="s">
        <v>1274</v>
      </c>
      <c r="C1928" s="198" t="s">
        <v>1249</v>
      </c>
      <c r="D1928" s="199" t="s">
        <v>25</v>
      </c>
      <c r="E1928" s="200" t="n">
        <v>0.0481</v>
      </c>
      <c r="F1928" s="280" t="n">
        <v>15.05</v>
      </c>
      <c r="G1928" s="280" t="n">
        <v>0.72</v>
      </c>
      <c r="H1928" s="206"/>
      <c r="I1928" s="206"/>
      <c r="J1928" s="206"/>
      <c r="K1928" s="206"/>
      <c r="L1928" s="206"/>
      <c r="M1928" s="206"/>
      <c r="N1928" s="206"/>
      <c r="O1928" s="206"/>
      <c r="P1928" s="206"/>
      <c r="Q1928" s="206"/>
      <c r="R1928" s="206"/>
      <c r="S1928" s="206"/>
      <c r="T1928" s="206"/>
      <c r="U1928" s="206"/>
      <c r="V1928" s="206"/>
      <c r="W1928" s="206"/>
      <c r="X1928" s="206"/>
      <c r="Y1928" s="206"/>
      <c r="Z1928" s="206"/>
    </row>
    <row r="1929" customFormat="false" ht="15" hidden="false" customHeight="false" outlineLevel="0" collapsed="false">
      <c r="A1929" s="202" t="s">
        <v>1043</v>
      </c>
      <c r="B1929" s="203" t="s">
        <v>2258</v>
      </c>
      <c r="C1929" s="202" t="s">
        <v>2259</v>
      </c>
      <c r="D1929" s="203" t="s">
        <v>7</v>
      </c>
      <c r="E1929" s="204" t="n">
        <v>0.021</v>
      </c>
      <c r="F1929" s="208" t="n">
        <v>4.15</v>
      </c>
      <c r="G1929" s="208" t="n">
        <v>0.08</v>
      </c>
      <c r="H1929" s="206"/>
      <c r="I1929" s="206"/>
      <c r="J1929" s="206"/>
      <c r="K1929" s="206"/>
      <c r="L1929" s="206"/>
      <c r="M1929" s="206"/>
      <c r="N1929" s="206"/>
      <c r="O1929" s="206"/>
      <c r="P1929" s="206"/>
      <c r="Q1929" s="206"/>
      <c r="R1929" s="206"/>
      <c r="S1929" s="206"/>
      <c r="T1929" s="206"/>
      <c r="U1929" s="206"/>
      <c r="V1929" s="206"/>
      <c r="W1929" s="206"/>
      <c r="X1929" s="206"/>
      <c r="Y1929" s="206"/>
      <c r="Z1929" s="206"/>
    </row>
    <row r="1930" customFormat="false" ht="15" hidden="false" customHeight="false" outlineLevel="0" collapsed="false">
      <c r="A1930" s="202" t="s">
        <v>1043</v>
      </c>
      <c r="B1930" s="203" t="s">
        <v>2606</v>
      </c>
      <c r="C1930" s="202" t="s">
        <v>2607</v>
      </c>
      <c r="D1930" s="203" t="s">
        <v>7</v>
      </c>
      <c r="E1930" s="204" t="n">
        <v>1</v>
      </c>
      <c r="F1930" s="208" t="n">
        <v>72.89</v>
      </c>
      <c r="G1930" s="208" t="n">
        <v>72.89</v>
      </c>
      <c r="H1930" s="206"/>
      <c r="I1930" s="206"/>
      <c r="J1930" s="206"/>
      <c r="K1930" s="206"/>
      <c r="L1930" s="206"/>
      <c r="M1930" s="206"/>
      <c r="N1930" s="206"/>
      <c r="O1930" s="206"/>
      <c r="P1930" s="206"/>
      <c r="Q1930" s="206"/>
      <c r="R1930" s="206"/>
      <c r="S1930" s="206"/>
      <c r="T1930" s="206"/>
      <c r="U1930" s="206"/>
      <c r="V1930" s="206"/>
      <c r="W1930" s="206"/>
      <c r="X1930" s="206"/>
      <c r="Y1930" s="206"/>
      <c r="Z1930" s="206"/>
    </row>
    <row r="1931" customFormat="false" ht="15" hidden="false" customHeight="false" outlineLevel="0" collapsed="false">
      <c r="A1931" s="193"/>
      <c r="B1931" s="194"/>
      <c r="C1931" s="193"/>
      <c r="D1931" s="193"/>
      <c r="E1931" s="195"/>
      <c r="F1931" s="193"/>
      <c r="G1931" s="193"/>
      <c r="H1931" s="206"/>
      <c r="I1931" s="206"/>
      <c r="J1931" s="206"/>
      <c r="K1931" s="206"/>
      <c r="L1931" s="206"/>
      <c r="M1931" s="206"/>
      <c r="N1931" s="206"/>
      <c r="O1931" s="206"/>
      <c r="P1931" s="206"/>
      <c r="Q1931" s="206"/>
      <c r="R1931" s="206"/>
      <c r="S1931" s="206"/>
      <c r="T1931" s="206"/>
      <c r="U1931" s="206"/>
      <c r="V1931" s="206"/>
      <c r="W1931" s="206"/>
      <c r="X1931" s="206"/>
      <c r="Y1931" s="206"/>
      <c r="Z1931" s="206"/>
    </row>
    <row r="1932" customFormat="false" ht="15" hidden="false" customHeight="false" outlineLevel="0" collapsed="false">
      <c r="A1932" s="183" t="s">
        <v>2608</v>
      </c>
      <c r="B1932" s="184" t="s">
        <v>1028</v>
      </c>
      <c r="C1932" s="183" t="s">
        <v>1029</v>
      </c>
      <c r="D1932" s="184" t="s">
        <v>1030</v>
      </c>
      <c r="E1932" s="185" t="s">
        <v>1031</v>
      </c>
      <c r="F1932" s="209" t="s">
        <v>1032</v>
      </c>
      <c r="G1932" s="209" t="s">
        <v>1033</v>
      </c>
      <c r="H1932" s="206"/>
      <c r="I1932" s="206"/>
      <c r="J1932" s="206"/>
      <c r="K1932" s="206"/>
      <c r="L1932" s="206"/>
      <c r="M1932" s="206"/>
      <c r="N1932" s="206"/>
      <c r="O1932" s="206"/>
      <c r="P1932" s="206"/>
      <c r="Q1932" s="206"/>
      <c r="R1932" s="206"/>
      <c r="S1932" s="206"/>
      <c r="T1932" s="206"/>
      <c r="U1932" s="206"/>
      <c r="V1932" s="206"/>
      <c r="W1932" s="206"/>
      <c r="X1932" s="206"/>
      <c r="Y1932" s="206"/>
      <c r="Z1932" s="206"/>
    </row>
    <row r="1933" customFormat="false" ht="15" hidden="false" customHeight="false" outlineLevel="0" collapsed="false">
      <c r="A1933" s="189" t="s">
        <v>1034</v>
      </c>
      <c r="B1933" s="190" t="s">
        <v>2609</v>
      </c>
      <c r="C1933" s="189" t="s">
        <v>659</v>
      </c>
      <c r="D1933" s="190" t="s">
        <v>1202</v>
      </c>
      <c r="E1933" s="191" t="n">
        <v>1</v>
      </c>
      <c r="F1933" s="279" t="n">
        <v>1134.65</v>
      </c>
      <c r="G1933" s="279" t="n">
        <v>1134.65</v>
      </c>
      <c r="H1933" s="206"/>
      <c r="I1933" s="206"/>
      <c r="J1933" s="206"/>
      <c r="K1933" s="206"/>
      <c r="L1933" s="206"/>
      <c r="M1933" s="206"/>
      <c r="N1933" s="206"/>
      <c r="O1933" s="206"/>
      <c r="P1933" s="206"/>
      <c r="Q1933" s="206"/>
      <c r="R1933" s="206"/>
      <c r="S1933" s="206"/>
      <c r="T1933" s="206"/>
      <c r="U1933" s="206"/>
      <c r="V1933" s="206"/>
      <c r="W1933" s="206"/>
      <c r="X1933" s="206"/>
      <c r="Y1933" s="206"/>
      <c r="Z1933" s="206"/>
    </row>
    <row r="1934" customFormat="false" ht="15" hidden="false" customHeight="false" outlineLevel="0" collapsed="false">
      <c r="A1934" s="198" t="s">
        <v>1040</v>
      </c>
      <c r="B1934" s="199" t="s">
        <v>2473</v>
      </c>
      <c r="C1934" s="198" t="s">
        <v>2474</v>
      </c>
      <c r="D1934" s="199" t="s">
        <v>1100</v>
      </c>
      <c r="E1934" s="200" t="n">
        <v>4.4</v>
      </c>
      <c r="F1934" s="280" t="n">
        <v>77.24</v>
      </c>
      <c r="G1934" s="280" t="n">
        <v>339.85</v>
      </c>
      <c r="H1934" s="206"/>
      <c r="I1934" s="206"/>
      <c r="J1934" s="206"/>
      <c r="K1934" s="206"/>
      <c r="L1934" s="206"/>
      <c r="M1934" s="206"/>
      <c r="N1934" s="206"/>
      <c r="O1934" s="206"/>
      <c r="P1934" s="206"/>
      <c r="Q1934" s="206"/>
      <c r="R1934" s="206"/>
      <c r="S1934" s="206"/>
      <c r="T1934" s="206"/>
      <c r="U1934" s="206"/>
      <c r="V1934" s="206"/>
      <c r="W1934" s="206"/>
      <c r="X1934" s="206"/>
      <c r="Y1934" s="206"/>
      <c r="Z1934" s="206"/>
    </row>
    <row r="1935" customFormat="false" ht="15" hidden="false" customHeight="false" outlineLevel="0" collapsed="false">
      <c r="A1935" s="198" t="s">
        <v>1040</v>
      </c>
      <c r="B1935" s="199" t="s">
        <v>2037</v>
      </c>
      <c r="C1935" s="198" t="s">
        <v>2038</v>
      </c>
      <c r="D1935" s="199" t="s">
        <v>1100</v>
      </c>
      <c r="E1935" s="200" t="n">
        <v>1.44</v>
      </c>
      <c r="F1935" s="280" t="n">
        <v>17.15</v>
      </c>
      <c r="G1935" s="280" t="n">
        <v>24.69</v>
      </c>
      <c r="H1935" s="206"/>
      <c r="I1935" s="206"/>
      <c r="J1935" s="206"/>
      <c r="K1935" s="206"/>
      <c r="L1935" s="206"/>
      <c r="M1935" s="206"/>
      <c r="N1935" s="206"/>
      <c r="O1935" s="206"/>
      <c r="P1935" s="206"/>
      <c r="Q1935" s="206"/>
      <c r="R1935" s="206"/>
      <c r="S1935" s="206"/>
      <c r="T1935" s="206"/>
      <c r="U1935" s="206"/>
      <c r="V1935" s="206"/>
      <c r="W1935" s="206"/>
      <c r="X1935" s="206"/>
      <c r="Y1935" s="206"/>
      <c r="Z1935" s="206"/>
    </row>
    <row r="1936" customFormat="false" ht="15" hidden="false" customHeight="false" outlineLevel="0" collapsed="false">
      <c r="A1936" s="198" t="s">
        <v>1040</v>
      </c>
      <c r="B1936" s="199" t="s">
        <v>2610</v>
      </c>
      <c r="C1936" s="198" t="s">
        <v>2611</v>
      </c>
      <c r="D1936" s="199" t="s">
        <v>1147</v>
      </c>
      <c r="E1936" s="200" t="n">
        <v>0.2088</v>
      </c>
      <c r="F1936" s="280" t="n">
        <v>427.39</v>
      </c>
      <c r="G1936" s="280" t="n">
        <v>89.23</v>
      </c>
      <c r="H1936" s="206"/>
      <c r="I1936" s="206"/>
      <c r="J1936" s="206"/>
      <c r="K1936" s="206"/>
      <c r="L1936" s="206"/>
      <c r="M1936" s="206"/>
      <c r="N1936" s="206"/>
      <c r="O1936" s="206"/>
      <c r="P1936" s="206"/>
      <c r="Q1936" s="206"/>
      <c r="R1936" s="206"/>
      <c r="S1936" s="206"/>
      <c r="T1936" s="206"/>
      <c r="U1936" s="206"/>
      <c r="V1936" s="206"/>
      <c r="W1936" s="206"/>
      <c r="X1936" s="206"/>
      <c r="Y1936" s="206"/>
      <c r="Z1936" s="206"/>
    </row>
    <row r="1937" customFormat="false" ht="15" hidden="false" customHeight="false" outlineLevel="0" collapsed="false">
      <c r="A1937" s="198" t="s">
        <v>1040</v>
      </c>
      <c r="B1937" s="199" t="s">
        <v>2043</v>
      </c>
      <c r="C1937" s="198" t="s">
        <v>2044</v>
      </c>
      <c r="D1937" s="199" t="s">
        <v>1147</v>
      </c>
      <c r="E1937" s="200" t="n">
        <v>3.178</v>
      </c>
      <c r="F1937" s="280" t="n">
        <v>50.72</v>
      </c>
      <c r="G1937" s="280" t="n">
        <v>161.18</v>
      </c>
      <c r="H1937" s="206"/>
      <c r="I1937" s="206"/>
      <c r="J1937" s="206"/>
      <c r="K1937" s="206"/>
      <c r="L1937" s="206"/>
      <c r="M1937" s="206"/>
      <c r="N1937" s="206"/>
      <c r="O1937" s="206"/>
      <c r="P1937" s="206"/>
      <c r="Q1937" s="206"/>
      <c r="R1937" s="206"/>
      <c r="S1937" s="206"/>
      <c r="T1937" s="206"/>
      <c r="U1937" s="206"/>
      <c r="V1937" s="206"/>
      <c r="W1937" s="206"/>
      <c r="X1937" s="206"/>
      <c r="Y1937" s="206"/>
      <c r="Z1937" s="206"/>
    </row>
    <row r="1938" customFormat="false" ht="15" hidden="false" customHeight="false" outlineLevel="0" collapsed="false">
      <c r="A1938" s="198" t="s">
        <v>1040</v>
      </c>
      <c r="B1938" s="199" t="s">
        <v>2477</v>
      </c>
      <c r="C1938" s="198" t="s">
        <v>2478</v>
      </c>
      <c r="D1938" s="199" t="s">
        <v>1100</v>
      </c>
      <c r="E1938" s="200" t="n">
        <v>1.35</v>
      </c>
      <c r="F1938" s="280" t="n">
        <v>46.16</v>
      </c>
      <c r="G1938" s="280" t="n">
        <v>62.31</v>
      </c>
      <c r="H1938" s="206"/>
      <c r="I1938" s="206"/>
      <c r="J1938" s="206"/>
      <c r="K1938" s="206"/>
      <c r="L1938" s="206"/>
      <c r="M1938" s="206"/>
      <c r="N1938" s="206"/>
      <c r="O1938" s="206"/>
      <c r="P1938" s="206"/>
      <c r="Q1938" s="206"/>
      <c r="R1938" s="206"/>
      <c r="S1938" s="206"/>
      <c r="T1938" s="206"/>
      <c r="U1938" s="206"/>
      <c r="V1938" s="206"/>
      <c r="W1938" s="206"/>
      <c r="X1938" s="206"/>
      <c r="Y1938" s="206"/>
      <c r="Z1938" s="206"/>
    </row>
    <row r="1939" customFormat="false" ht="15" hidden="false" customHeight="false" outlineLevel="0" collapsed="false">
      <c r="A1939" s="198" t="s">
        <v>1040</v>
      </c>
      <c r="B1939" s="199" t="s">
        <v>1279</v>
      </c>
      <c r="C1939" s="198" t="s">
        <v>1273</v>
      </c>
      <c r="D1939" s="199" t="s">
        <v>1192</v>
      </c>
      <c r="E1939" s="200" t="n">
        <v>1</v>
      </c>
      <c r="F1939" s="280" t="n">
        <v>20.48</v>
      </c>
      <c r="G1939" s="280" t="n">
        <v>20.48</v>
      </c>
      <c r="H1939" s="206"/>
      <c r="I1939" s="206"/>
      <c r="J1939" s="206"/>
      <c r="K1939" s="206"/>
      <c r="L1939" s="206"/>
      <c r="M1939" s="206"/>
      <c r="N1939" s="206"/>
      <c r="O1939" s="206"/>
      <c r="P1939" s="206"/>
      <c r="Q1939" s="206"/>
      <c r="R1939" s="206"/>
      <c r="S1939" s="206"/>
      <c r="T1939" s="206"/>
      <c r="U1939" s="206"/>
      <c r="V1939" s="206"/>
      <c r="W1939" s="206"/>
      <c r="X1939" s="206"/>
      <c r="Y1939" s="206"/>
      <c r="Z1939" s="206"/>
    </row>
    <row r="1940" customFormat="false" ht="15" hidden="false" customHeight="false" outlineLevel="0" collapsed="false">
      <c r="A1940" s="198" t="s">
        <v>1040</v>
      </c>
      <c r="B1940" s="199" t="s">
        <v>2612</v>
      </c>
      <c r="C1940" s="198" t="s">
        <v>2613</v>
      </c>
      <c r="D1940" s="199" t="s">
        <v>1100</v>
      </c>
      <c r="E1940" s="200" t="n">
        <v>4</v>
      </c>
      <c r="F1940" s="280" t="n">
        <v>18.75</v>
      </c>
      <c r="G1940" s="280" t="n">
        <v>75</v>
      </c>
      <c r="H1940" s="206"/>
      <c r="I1940" s="206"/>
      <c r="J1940" s="206"/>
      <c r="K1940" s="206"/>
      <c r="L1940" s="206"/>
      <c r="M1940" s="206"/>
      <c r="N1940" s="206"/>
      <c r="O1940" s="206"/>
      <c r="P1940" s="206"/>
      <c r="Q1940" s="206"/>
      <c r="R1940" s="206"/>
      <c r="S1940" s="206"/>
      <c r="T1940" s="206"/>
      <c r="U1940" s="206"/>
      <c r="V1940" s="206"/>
      <c r="W1940" s="206"/>
      <c r="X1940" s="206"/>
      <c r="Y1940" s="206"/>
      <c r="Z1940" s="206"/>
    </row>
    <row r="1941" customFormat="false" ht="15" hidden="false" customHeight="false" outlineLevel="0" collapsed="false">
      <c r="A1941" s="198" t="s">
        <v>1040</v>
      </c>
      <c r="B1941" s="199" t="s">
        <v>2614</v>
      </c>
      <c r="C1941" s="198" t="s">
        <v>2615</v>
      </c>
      <c r="D1941" s="199" t="s">
        <v>1100</v>
      </c>
      <c r="E1941" s="200" t="n">
        <v>1</v>
      </c>
      <c r="F1941" s="280" t="n">
        <v>168.94</v>
      </c>
      <c r="G1941" s="280" t="n">
        <v>168.94</v>
      </c>
      <c r="H1941" s="206"/>
      <c r="I1941" s="206"/>
      <c r="J1941" s="206"/>
      <c r="K1941" s="206"/>
      <c r="L1941" s="206"/>
      <c r="M1941" s="206"/>
      <c r="N1941" s="206"/>
      <c r="O1941" s="206"/>
      <c r="P1941" s="206"/>
      <c r="Q1941" s="206"/>
      <c r="R1941" s="206"/>
      <c r="S1941" s="206"/>
      <c r="T1941" s="206"/>
      <c r="U1941" s="206"/>
      <c r="V1941" s="206"/>
      <c r="W1941" s="206"/>
      <c r="X1941" s="206"/>
      <c r="Y1941" s="206"/>
      <c r="Z1941" s="206"/>
    </row>
    <row r="1942" customFormat="false" ht="15" hidden="false" customHeight="false" outlineLevel="0" collapsed="false">
      <c r="A1942" s="198" t="s">
        <v>1040</v>
      </c>
      <c r="B1942" s="199" t="s">
        <v>2479</v>
      </c>
      <c r="C1942" s="198" t="s">
        <v>2480</v>
      </c>
      <c r="D1942" s="199" t="s">
        <v>1147</v>
      </c>
      <c r="E1942" s="200" t="n">
        <v>1.234</v>
      </c>
      <c r="F1942" s="280" t="n">
        <v>50.72</v>
      </c>
      <c r="G1942" s="280" t="n">
        <v>62.58</v>
      </c>
      <c r="H1942" s="206"/>
      <c r="I1942" s="206"/>
      <c r="J1942" s="206"/>
      <c r="K1942" s="206"/>
      <c r="L1942" s="206"/>
      <c r="M1942" s="206"/>
      <c r="N1942" s="206"/>
      <c r="O1942" s="206"/>
      <c r="P1942" s="206"/>
      <c r="Q1942" s="206"/>
      <c r="R1942" s="206"/>
      <c r="S1942" s="206"/>
      <c r="T1942" s="206"/>
      <c r="U1942" s="206"/>
      <c r="V1942" s="206"/>
      <c r="W1942" s="206"/>
      <c r="X1942" s="206"/>
      <c r="Y1942" s="206"/>
      <c r="Z1942" s="206"/>
    </row>
    <row r="1943" customFormat="false" ht="15" hidden="false" customHeight="false" outlineLevel="0" collapsed="false">
      <c r="A1943" s="198" t="s">
        <v>1040</v>
      </c>
      <c r="B1943" s="199" t="s">
        <v>2616</v>
      </c>
      <c r="C1943" s="198" t="s">
        <v>2617</v>
      </c>
      <c r="D1943" s="199" t="s">
        <v>1100</v>
      </c>
      <c r="E1943" s="200" t="n">
        <v>4</v>
      </c>
      <c r="F1943" s="280" t="n">
        <v>23.04</v>
      </c>
      <c r="G1943" s="280" t="n">
        <v>92.16</v>
      </c>
      <c r="H1943" s="206"/>
      <c r="I1943" s="206"/>
      <c r="J1943" s="206"/>
      <c r="K1943" s="206"/>
      <c r="L1943" s="206"/>
      <c r="M1943" s="206"/>
      <c r="N1943" s="206"/>
      <c r="O1943" s="206"/>
      <c r="P1943" s="206"/>
      <c r="Q1943" s="206"/>
      <c r="R1943" s="206"/>
      <c r="S1943" s="206"/>
      <c r="T1943" s="206"/>
      <c r="U1943" s="206"/>
      <c r="V1943" s="206"/>
      <c r="W1943" s="206"/>
      <c r="X1943" s="206"/>
      <c r="Y1943" s="206"/>
      <c r="Z1943" s="206"/>
    </row>
    <row r="1944" customFormat="false" ht="15" hidden="false" customHeight="false" outlineLevel="0" collapsed="false">
      <c r="A1944" s="198" t="s">
        <v>1040</v>
      </c>
      <c r="B1944" s="199" t="s">
        <v>1248</v>
      </c>
      <c r="C1944" s="198" t="s">
        <v>1249</v>
      </c>
      <c r="D1944" s="199" t="s">
        <v>1192</v>
      </c>
      <c r="E1944" s="200" t="n">
        <v>1</v>
      </c>
      <c r="F1944" s="280" t="n">
        <v>14.92</v>
      </c>
      <c r="G1944" s="280" t="n">
        <v>14.92</v>
      </c>
      <c r="H1944" s="206"/>
      <c r="I1944" s="206"/>
      <c r="J1944" s="206"/>
      <c r="K1944" s="206"/>
      <c r="L1944" s="206"/>
      <c r="M1944" s="206"/>
      <c r="N1944" s="206"/>
      <c r="O1944" s="206"/>
      <c r="P1944" s="206"/>
      <c r="Q1944" s="206"/>
      <c r="R1944" s="206"/>
      <c r="S1944" s="206"/>
      <c r="T1944" s="206"/>
      <c r="U1944" s="206"/>
      <c r="V1944" s="206"/>
      <c r="W1944" s="206"/>
      <c r="X1944" s="206"/>
      <c r="Y1944" s="206"/>
      <c r="Z1944" s="206"/>
    </row>
    <row r="1945" customFormat="false" ht="15" hidden="false" customHeight="false" outlineLevel="0" collapsed="false">
      <c r="A1945" s="198" t="s">
        <v>1040</v>
      </c>
      <c r="B1945" s="199" t="s">
        <v>2618</v>
      </c>
      <c r="C1945" s="198" t="s">
        <v>2619</v>
      </c>
      <c r="D1945" s="199" t="s">
        <v>1147</v>
      </c>
      <c r="E1945" s="200" t="n">
        <v>1.944</v>
      </c>
      <c r="F1945" s="280" t="n">
        <v>3.35</v>
      </c>
      <c r="G1945" s="280" t="n">
        <v>6.51</v>
      </c>
      <c r="H1945" s="206"/>
      <c r="I1945" s="206"/>
      <c r="J1945" s="206"/>
      <c r="K1945" s="206"/>
      <c r="L1945" s="206"/>
      <c r="M1945" s="206"/>
      <c r="N1945" s="206"/>
      <c r="O1945" s="206"/>
      <c r="P1945" s="206"/>
      <c r="Q1945" s="206"/>
      <c r="R1945" s="206"/>
      <c r="S1945" s="206"/>
      <c r="T1945" s="206"/>
      <c r="U1945" s="206"/>
      <c r="V1945" s="206"/>
      <c r="W1945" s="206"/>
      <c r="X1945" s="206"/>
      <c r="Y1945" s="206"/>
      <c r="Z1945" s="206"/>
    </row>
    <row r="1946" customFormat="false" ht="15" hidden="false" customHeight="false" outlineLevel="0" collapsed="false">
      <c r="A1946" s="198" t="s">
        <v>1040</v>
      </c>
      <c r="B1946" s="199" t="s">
        <v>2481</v>
      </c>
      <c r="C1946" s="198" t="s">
        <v>2482</v>
      </c>
      <c r="D1946" s="199" t="s">
        <v>1147</v>
      </c>
      <c r="E1946" s="200" t="n">
        <v>0.2088</v>
      </c>
      <c r="F1946" s="280" t="n">
        <v>80.5</v>
      </c>
      <c r="G1946" s="280" t="n">
        <v>16.8</v>
      </c>
      <c r="H1946" s="206"/>
      <c r="I1946" s="206"/>
      <c r="J1946" s="206"/>
      <c r="K1946" s="206"/>
      <c r="L1946" s="206"/>
      <c r="M1946" s="206"/>
      <c r="N1946" s="206"/>
      <c r="O1946" s="206"/>
      <c r="P1946" s="206"/>
      <c r="Q1946" s="206"/>
      <c r="R1946" s="206"/>
      <c r="S1946" s="206"/>
      <c r="T1946" s="206"/>
      <c r="U1946" s="206"/>
      <c r="V1946" s="206"/>
      <c r="W1946" s="206"/>
      <c r="X1946" s="206"/>
      <c r="Y1946" s="206"/>
      <c r="Z1946" s="206"/>
    </row>
    <row r="1947" customFormat="false" ht="15" hidden="false" customHeight="false" outlineLevel="0" collapsed="false">
      <c r="A1947" s="193"/>
      <c r="B1947" s="194"/>
      <c r="C1947" s="193"/>
      <c r="D1947" s="193"/>
      <c r="E1947" s="195"/>
      <c r="F1947" s="193"/>
      <c r="G1947" s="193"/>
      <c r="H1947" s="206"/>
      <c r="I1947" s="206"/>
      <c r="J1947" s="206"/>
      <c r="K1947" s="206"/>
      <c r="L1947" s="206"/>
      <c r="M1947" s="206"/>
      <c r="N1947" s="206"/>
      <c r="O1947" s="206"/>
      <c r="P1947" s="206"/>
      <c r="Q1947" s="206"/>
      <c r="R1947" s="206"/>
      <c r="S1947" s="206"/>
      <c r="T1947" s="206"/>
      <c r="U1947" s="206"/>
      <c r="V1947" s="206"/>
      <c r="W1947" s="206"/>
      <c r="X1947" s="206"/>
      <c r="Y1947" s="206"/>
      <c r="Z1947" s="206"/>
    </row>
    <row r="1948" customFormat="false" ht="15" hidden="false" customHeight="false" outlineLevel="0" collapsed="false">
      <c r="A1948" s="183" t="s">
        <v>2620</v>
      </c>
      <c r="B1948" s="184" t="s">
        <v>1028</v>
      </c>
      <c r="C1948" s="183" t="s">
        <v>1029</v>
      </c>
      <c r="D1948" s="184" t="s">
        <v>1030</v>
      </c>
      <c r="E1948" s="185" t="s">
        <v>1031</v>
      </c>
      <c r="F1948" s="209" t="s">
        <v>1032</v>
      </c>
      <c r="G1948" s="209" t="s">
        <v>1033</v>
      </c>
      <c r="H1948" s="206"/>
      <c r="I1948" s="206"/>
      <c r="J1948" s="206"/>
      <c r="K1948" s="206"/>
      <c r="L1948" s="206"/>
      <c r="M1948" s="206"/>
      <c r="N1948" s="206"/>
      <c r="O1948" s="206"/>
      <c r="P1948" s="206"/>
      <c r="Q1948" s="206"/>
      <c r="R1948" s="206"/>
      <c r="S1948" s="206"/>
      <c r="T1948" s="206"/>
      <c r="U1948" s="206"/>
      <c r="V1948" s="206"/>
      <c r="W1948" s="206"/>
      <c r="X1948" s="206"/>
      <c r="Y1948" s="206"/>
      <c r="Z1948" s="206"/>
    </row>
    <row r="1949" customFormat="false" ht="15" hidden="false" customHeight="false" outlineLevel="0" collapsed="false">
      <c r="A1949" s="189" t="s">
        <v>1034</v>
      </c>
      <c r="B1949" s="190" t="s">
        <v>2621</v>
      </c>
      <c r="C1949" s="189" t="s">
        <v>662</v>
      </c>
      <c r="D1949" s="190" t="s">
        <v>1202</v>
      </c>
      <c r="E1949" s="191" t="n">
        <v>1</v>
      </c>
      <c r="F1949" s="279" t="n">
        <v>33.19</v>
      </c>
      <c r="G1949" s="279" t="n">
        <v>33.19</v>
      </c>
      <c r="H1949" s="206"/>
      <c r="I1949" s="206"/>
      <c r="J1949" s="206"/>
      <c r="K1949" s="206"/>
      <c r="L1949" s="206"/>
      <c r="M1949" s="206"/>
      <c r="N1949" s="206"/>
      <c r="O1949" s="206"/>
      <c r="P1949" s="206"/>
      <c r="Q1949" s="206"/>
      <c r="R1949" s="206"/>
      <c r="S1949" s="206"/>
      <c r="T1949" s="206"/>
      <c r="U1949" s="206"/>
      <c r="V1949" s="206"/>
      <c r="W1949" s="206"/>
      <c r="X1949" s="206"/>
      <c r="Y1949" s="206"/>
      <c r="Z1949" s="206"/>
    </row>
    <row r="1950" customFormat="false" ht="15" hidden="false" customHeight="false" outlineLevel="0" collapsed="false">
      <c r="A1950" s="198" t="s">
        <v>1040</v>
      </c>
      <c r="B1950" s="199" t="s">
        <v>1190</v>
      </c>
      <c r="C1950" s="198" t="s">
        <v>1191</v>
      </c>
      <c r="D1950" s="199" t="s">
        <v>1192</v>
      </c>
      <c r="E1950" s="200" t="n">
        <v>0.5</v>
      </c>
      <c r="F1950" s="280" t="n">
        <v>15.3</v>
      </c>
      <c r="G1950" s="280" t="n">
        <v>7.65</v>
      </c>
      <c r="H1950" s="206"/>
      <c r="I1950" s="206"/>
      <c r="J1950" s="206"/>
      <c r="K1950" s="206"/>
      <c r="L1950" s="206"/>
      <c r="M1950" s="206"/>
      <c r="N1950" s="206"/>
      <c r="O1950" s="206"/>
      <c r="P1950" s="206"/>
      <c r="Q1950" s="206"/>
      <c r="R1950" s="206"/>
      <c r="S1950" s="206"/>
      <c r="T1950" s="206"/>
      <c r="U1950" s="206"/>
      <c r="V1950" s="206"/>
      <c r="W1950" s="206"/>
      <c r="X1950" s="206"/>
      <c r="Y1950" s="206"/>
      <c r="Z1950" s="206"/>
    </row>
    <row r="1951" customFormat="false" ht="15" hidden="false" customHeight="false" outlineLevel="0" collapsed="false">
      <c r="A1951" s="198" t="s">
        <v>1040</v>
      </c>
      <c r="B1951" s="199" t="s">
        <v>1193</v>
      </c>
      <c r="C1951" s="198" t="s">
        <v>1194</v>
      </c>
      <c r="D1951" s="199" t="s">
        <v>1192</v>
      </c>
      <c r="E1951" s="200" t="n">
        <v>0.5</v>
      </c>
      <c r="F1951" s="280" t="n">
        <v>19.87</v>
      </c>
      <c r="G1951" s="280" t="n">
        <v>9.93</v>
      </c>
      <c r="H1951" s="206"/>
      <c r="I1951" s="206"/>
      <c r="J1951" s="206"/>
      <c r="K1951" s="206"/>
      <c r="L1951" s="206"/>
      <c r="M1951" s="206"/>
      <c r="N1951" s="206"/>
      <c r="O1951" s="206"/>
      <c r="P1951" s="206"/>
      <c r="Q1951" s="206"/>
      <c r="R1951" s="206"/>
      <c r="S1951" s="206"/>
      <c r="T1951" s="206"/>
      <c r="U1951" s="206"/>
      <c r="V1951" s="206"/>
      <c r="W1951" s="206"/>
      <c r="X1951" s="206"/>
      <c r="Y1951" s="206"/>
      <c r="Z1951" s="206"/>
    </row>
    <row r="1952" customFormat="false" ht="15" hidden="false" customHeight="false" outlineLevel="0" collapsed="false">
      <c r="A1952" s="202" t="s">
        <v>1043</v>
      </c>
      <c r="B1952" s="203" t="s">
        <v>2307</v>
      </c>
      <c r="C1952" s="202" t="s">
        <v>2308</v>
      </c>
      <c r="D1952" s="203" t="s">
        <v>1260</v>
      </c>
      <c r="E1952" s="204" t="n">
        <v>0.01</v>
      </c>
      <c r="F1952" s="208" t="n">
        <v>53.81</v>
      </c>
      <c r="G1952" s="208" t="n">
        <v>0.53</v>
      </c>
      <c r="H1952" s="206"/>
      <c r="I1952" s="206"/>
      <c r="J1952" s="206"/>
      <c r="K1952" s="206"/>
      <c r="L1952" s="206"/>
      <c r="M1952" s="206"/>
      <c r="N1952" s="206"/>
      <c r="O1952" s="206"/>
      <c r="P1952" s="206"/>
      <c r="Q1952" s="206"/>
      <c r="R1952" s="206"/>
      <c r="S1952" s="206"/>
      <c r="T1952" s="206"/>
      <c r="U1952" s="206"/>
      <c r="V1952" s="206"/>
      <c r="W1952" s="206"/>
      <c r="X1952" s="206"/>
      <c r="Y1952" s="206"/>
      <c r="Z1952" s="206"/>
    </row>
    <row r="1953" customFormat="false" ht="15" hidden="false" customHeight="false" outlineLevel="0" collapsed="false">
      <c r="A1953" s="202" t="s">
        <v>1043</v>
      </c>
      <c r="B1953" s="203" t="s">
        <v>2622</v>
      </c>
      <c r="C1953" s="202" t="s">
        <v>2623</v>
      </c>
      <c r="D1953" s="203" t="s">
        <v>2624</v>
      </c>
      <c r="E1953" s="204" t="n">
        <v>1</v>
      </c>
      <c r="F1953" s="208" t="n">
        <v>15</v>
      </c>
      <c r="G1953" s="208" t="n">
        <v>15</v>
      </c>
      <c r="H1953" s="206"/>
      <c r="I1953" s="206"/>
      <c r="J1953" s="206"/>
      <c r="K1953" s="206"/>
      <c r="L1953" s="206"/>
      <c r="M1953" s="206"/>
      <c r="N1953" s="206"/>
      <c r="O1953" s="206"/>
      <c r="P1953" s="206"/>
      <c r="Q1953" s="206"/>
      <c r="R1953" s="206"/>
      <c r="S1953" s="206"/>
      <c r="T1953" s="206"/>
      <c r="U1953" s="206"/>
      <c r="V1953" s="206"/>
      <c r="W1953" s="206"/>
      <c r="X1953" s="206"/>
      <c r="Y1953" s="206"/>
      <c r="Z1953" s="206"/>
    </row>
    <row r="1954" customFormat="false" ht="15" hidden="false" customHeight="false" outlineLevel="0" collapsed="false">
      <c r="A1954" s="202" t="s">
        <v>1043</v>
      </c>
      <c r="B1954" s="203" t="s">
        <v>2311</v>
      </c>
      <c r="C1954" s="202" t="s">
        <v>2312</v>
      </c>
      <c r="D1954" s="203" t="s">
        <v>1456</v>
      </c>
      <c r="E1954" s="204" t="n">
        <v>0.003</v>
      </c>
      <c r="F1954" s="208" t="n">
        <v>29.49</v>
      </c>
      <c r="G1954" s="208" t="n">
        <v>0.08</v>
      </c>
      <c r="H1954" s="206"/>
      <c r="I1954" s="206"/>
      <c r="J1954" s="206"/>
      <c r="K1954" s="206"/>
      <c r="L1954" s="206"/>
      <c r="M1954" s="206"/>
      <c r="N1954" s="206"/>
      <c r="O1954" s="206"/>
      <c r="P1954" s="206"/>
      <c r="Q1954" s="206"/>
      <c r="R1954" s="206"/>
      <c r="S1954" s="206"/>
      <c r="T1954" s="206"/>
      <c r="U1954" s="206"/>
      <c r="V1954" s="206"/>
      <c r="W1954" s="206"/>
      <c r="X1954" s="206"/>
      <c r="Y1954" s="206"/>
      <c r="Z1954" s="206"/>
    </row>
    <row r="1955" customFormat="false" ht="15" hidden="false" customHeight="false" outlineLevel="0" collapsed="false">
      <c r="A1955" s="193"/>
      <c r="B1955" s="194"/>
      <c r="C1955" s="193"/>
      <c r="D1955" s="193"/>
      <c r="E1955" s="195"/>
      <c r="F1955" s="193"/>
      <c r="G1955" s="193"/>
      <c r="H1955" s="206"/>
      <c r="I1955" s="206"/>
      <c r="J1955" s="206"/>
      <c r="K1955" s="206"/>
      <c r="L1955" s="206"/>
      <c r="M1955" s="206"/>
      <c r="N1955" s="206"/>
      <c r="O1955" s="206"/>
      <c r="P1955" s="206"/>
      <c r="Q1955" s="206"/>
      <c r="R1955" s="206"/>
      <c r="S1955" s="206"/>
      <c r="T1955" s="206"/>
      <c r="U1955" s="206"/>
      <c r="V1955" s="206"/>
      <c r="W1955" s="206"/>
      <c r="X1955" s="206"/>
      <c r="Y1955" s="206"/>
      <c r="Z1955" s="206"/>
    </row>
    <row r="1956" customFormat="false" ht="15" hidden="false" customHeight="false" outlineLevel="0" collapsed="false">
      <c r="A1956" s="183" t="s">
        <v>2625</v>
      </c>
      <c r="B1956" s="184" t="s">
        <v>1028</v>
      </c>
      <c r="C1956" s="183" t="s">
        <v>1029</v>
      </c>
      <c r="D1956" s="184" t="s">
        <v>1030</v>
      </c>
      <c r="E1956" s="185" t="s">
        <v>1031</v>
      </c>
      <c r="F1956" s="209" t="s">
        <v>1032</v>
      </c>
      <c r="G1956" s="209" t="s">
        <v>1033</v>
      </c>
      <c r="H1956" s="206"/>
      <c r="I1956" s="206"/>
      <c r="J1956" s="206"/>
      <c r="K1956" s="206"/>
      <c r="L1956" s="206"/>
      <c r="M1956" s="206"/>
      <c r="N1956" s="206"/>
      <c r="O1956" s="206"/>
      <c r="P1956" s="206"/>
      <c r="Q1956" s="206"/>
      <c r="R1956" s="206"/>
      <c r="S1956" s="206"/>
      <c r="T1956" s="206"/>
      <c r="U1956" s="206"/>
      <c r="V1956" s="206"/>
      <c r="W1956" s="206"/>
      <c r="X1956" s="206"/>
      <c r="Y1956" s="206"/>
      <c r="Z1956" s="206"/>
    </row>
    <row r="1957" customFormat="false" ht="15" hidden="false" customHeight="false" outlineLevel="0" collapsed="false">
      <c r="A1957" s="189" t="s">
        <v>1034</v>
      </c>
      <c r="B1957" s="190" t="s">
        <v>2626</v>
      </c>
      <c r="C1957" s="189" t="s">
        <v>665</v>
      </c>
      <c r="D1957" s="190" t="s">
        <v>1202</v>
      </c>
      <c r="E1957" s="191" t="n">
        <v>1</v>
      </c>
      <c r="F1957" s="279" t="n">
        <v>34.87</v>
      </c>
      <c r="G1957" s="279" t="n">
        <v>34.87</v>
      </c>
      <c r="H1957" s="206"/>
      <c r="I1957" s="206"/>
      <c r="J1957" s="206"/>
      <c r="K1957" s="206"/>
      <c r="L1957" s="206"/>
      <c r="M1957" s="206"/>
      <c r="N1957" s="206"/>
      <c r="O1957" s="206"/>
      <c r="P1957" s="206"/>
      <c r="Q1957" s="206"/>
      <c r="R1957" s="206"/>
      <c r="S1957" s="206"/>
      <c r="T1957" s="206"/>
      <c r="U1957" s="206"/>
      <c r="V1957" s="206"/>
      <c r="W1957" s="206"/>
      <c r="X1957" s="206"/>
      <c r="Y1957" s="206"/>
      <c r="Z1957" s="206"/>
    </row>
    <row r="1958" customFormat="false" ht="15" hidden="false" customHeight="false" outlineLevel="0" collapsed="false">
      <c r="A1958" s="198" t="s">
        <v>1040</v>
      </c>
      <c r="B1958" s="199" t="s">
        <v>1190</v>
      </c>
      <c r="C1958" s="198" t="s">
        <v>1191</v>
      </c>
      <c r="D1958" s="199" t="s">
        <v>1192</v>
      </c>
      <c r="E1958" s="200" t="n">
        <v>0.5</v>
      </c>
      <c r="F1958" s="280" t="n">
        <v>15.3</v>
      </c>
      <c r="G1958" s="280" t="n">
        <v>7.65</v>
      </c>
      <c r="H1958" s="206"/>
      <c r="I1958" s="206"/>
      <c r="J1958" s="206"/>
      <c r="K1958" s="206"/>
      <c r="L1958" s="206"/>
      <c r="M1958" s="206"/>
      <c r="N1958" s="206"/>
      <c r="O1958" s="206"/>
      <c r="P1958" s="206"/>
      <c r="Q1958" s="206"/>
      <c r="R1958" s="206"/>
      <c r="S1958" s="206"/>
      <c r="T1958" s="206"/>
      <c r="U1958" s="206"/>
      <c r="V1958" s="206"/>
      <c r="W1958" s="206"/>
      <c r="X1958" s="206"/>
      <c r="Y1958" s="206"/>
      <c r="Z1958" s="206"/>
    </row>
    <row r="1959" customFormat="false" ht="15" hidden="false" customHeight="false" outlineLevel="0" collapsed="false">
      <c r="A1959" s="198" t="s">
        <v>1040</v>
      </c>
      <c r="B1959" s="199" t="s">
        <v>1193</v>
      </c>
      <c r="C1959" s="198" t="s">
        <v>1194</v>
      </c>
      <c r="D1959" s="199" t="s">
        <v>1192</v>
      </c>
      <c r="E1959" s="200" t="n">
        <v>0.5</v>
      </c>
      <c r="F1959" s="280" t="n">
        <v>19.87</v>
      </c>
      <c r="G1959" s="280" t="n">
        <v>9.93</v>
      </c>
      <c r="H1959" s="206"/>
      <c r="I1959" s="206"/>
      <c r="J1959" s="206"/>
      <c r="K1959" s="206"/>
      <c r="L1959" s="206"/>
      <c r="M1959" s="206"/>
      <c r="N1959" s="206"/>
      <c r="O1959" s="206"/>
      <c r="P1959" s="206"/>
      <c r="Q1959" s="206"/>
      <c r="R1959" s="206"/>
      <c r="S1959" s="206"/>
      <c r="T1959" s="206"/>
      <c r="U1959" s="206"/>
      <c r="V1959" s="206"/>
      <c r="W1959" s="206"/>
      <c r="X1959" s="206"/>
      <c r="Y1959" s="206"/>
      <c r="Z1959" s="206"/>
    </row>
    <row r="1960" customFormat="false" ht="15" hidden="false" customHeight="false" outlineLevel="0" collapsed="false">
      <c r="A1960" s="202" t="s">
        <v>1043</v>
      </c>
      <c r="B1960" s="203" t="s">
        <v>2307</v>
      </c>
      <c r="C1960" s="202" t="s">
        <v>2308</v>
      </c>
      <c r="D1960" s="203" t="s">
        <v>1260</v>
      </c>
      <c r="E1960" s="204" t="n">
        <v>0.01</v>
      </c>
      <c r="F1960" s="208" t="n">
        <v>53.81</v>
      </c>
      <c r="G1960" s="208" t="n">
        <v>0.53</v>
      </c>
      <c r="H1960" s="206"/>
      <c r="I1960" s="206"/>
      <c r="J1960" s="206"/>
      <c r="K1960" s="206"/>
      <c r="L1960" s="206"/>
      <c r="M1960" s="206"/>
      <c r="N1960" s="206"/>
      <c r="O1960" s="206"/>
      <c r="P1960" s="206"/>
      <c r="Q1960" s="206"/>
      <c r="R1960" s="206"/>
      <c r="S1960" s="206"/>
      <c r="T1960" s="206"/>
      <c r="U1960" s="206"/>
      <c r="V1960" s="206"/>
      <c r="W1960" s="206"/>
      <c r="X1960" s="206"/>
      <c r="Y1960" s="206"/>
      <c r="Z1960" s="206"/>
    </row>
    <row r="1961" customFormat="false" ht="15" hidden="false" customHeight="false" outlineLevel="0" collapsed="false">
      <c r="A1961" s="202" t="s">
        <v>1043</v>
      </c>
      <c r="B1961" s="203" t="s">
        <v>2627</v>
      </c>
      <c r="C1961" s="202" t="s">
        <v>2628</v>
      </c>
      <c r="D1961" s="203" t="s">
        <v>2624</v>
      </c>
      <c r="E1961" s="204" t="n">
        <v>1</v>
      </c>
      <c r="F1961" s="208" t="n">
        <v>16.68</v>
      </c>
      <c r="G1961" s="208" t="n">
        <v>16.68</v>
      </c>
      <c r="H1961" s="206"/>
      <c r="I1961" s="206"/>
      <c r="J1961" s="206"/>
      <c r="K1961" s="206"/>
      <c r="L1961" s="206"/>
      <c r="M1961" s="206"/>
      <c r="N1961" s="206"/>
      <c r="O1961" s="206"/>
      <c r="P1961" s="206"/>
      <c r="Q1961" s="206"/>
      <c r="R1961" s="206"/>
      <c r="S1961" s="206"/>
      <c r="T1961" s="206"/>
      <c r="U1961" s="206"/>
      <c r="V1961" s="206"/>
      <c r="W1961" s="206"/>
      <c r="X1961" s="206"/>
      <c r="Y1961" s="206"/>
      <c r="Z1961" s="206"/>
    </row>
    <row r="1962" customFormat="false" ht="15" hidden="false" customHeight="false" outlineLevel="0" collapsed="false">
      <c r="A1962" s="202" t="s">
        <v>1043</v>
      </c>
      <c r="B1962" s="203" t="s">
        <v>2311</v>
      </c>
      <c r="C1962" s="202" t="s">
        <v>2312</v>
      </c>
      <c r="D1962" s="203" t="s">
        <v>1456</v>
      </c>
      <c r="E1962" s="204" t="n">
        <v>0.003</v>
      </c>
      <c r="F1962" s="208" t="n">
        <v>29.49</v>
      </c>
      <c r="G1962" s="208" t="n">
        <v>0.08</v>
      </c>
      <c r="H1962" s="206"/>
      <c r="I1962" s="206"/>
      <c r="J1962" s="206"/>
      <c r="K1962" s="206"/>
      <c r="L1962" s="206"/>
      <c r="M1962" s="206"/>
      <c r="N1962" s="206"/>
      <c r="O1962" s="206"/>
      <c r="P1962" s="206"/>
      <c r="Q1962" s="206"/>
      <c r="R1962" s="206"/>
      <c r="S1962" s="206"/>
      <c r="T1962" s="206"/>
      <c r="U1962" s="206"/>
      <c r="V1962" s="206"/>
      <c r="W1962" s="206"/>
      <c r="X1962" s="206"/>
      <c r="Y1962" s="206"/>
      <c r="Z1962" s="206"/>
    </row>
    <row r="1963" customFormat="false" ht="15" hidden="false" customHeight="false" outlineLevel="0" collapsed="false">
      <c r="A1963" s="193"/>
      <c r="B1963" s="194"/>
      <c r="C1963" s="193"/>
      <c r="D1963" s="193"/>
      <c r="E1963" s="195"/>
      <c r="F1963" s="193"/>
      <c r="G1963" s="193"/>
      <c r="H1963" s="206"/>
      <c r="I1963" s="206"/>
      <c r="J1963" s="206"/>
      <c r="K1963" s="206"/>
      <c r="L1963" s="206"/>
      <c r="M1963" s="206"/>
      <c r="N1963" s="206"/>
      <c r="O1963" s="206"/>
      <c r="P1963" s="206"/>
      <c r="Q1963" s="206"/>
      <c r="R1963" s="206"/>
      <c r="S1963" s="206"/>
      <c r="T1963" s="206"/>
      <c r="U1963" s="206"/>
      <c r="V1963" s="206"/>
      <c r="W1963" s="206"/>
      <c r="X1963" s="206"/>
      <c r="Y1963" s="206"/>
      <c r="Z1963" s="206"/>
    </row>
    <row r="1964" customFormat="false" ht="15" hidden="false" customHeight="false" outlineLevel="0" collapsed="false">
      <c r="A1964" s="183" t="s">
        <v>2629</v>
      </c>
      <c r="B1964" s="184" t="s">
        <v>1028</v>
      </c>
      <c r="C1964" s="183" t="s">
        <v>1029</v>
      </c>
      <c r="D1964" s="184" t="s">
        <v>1030</v>
      </c>
      <c r="E1964" s="185" t="s">
        <v>1031</v>
      </c>
      <c r="F1964" s="209" t="s">
        <v>1032</v>
      </c>
      <c r="G1964" s="209" t="s">
        <v>1033</v>
      </c>
      <c r="H1964" s="206"/>
      <c r="I1964" s="206"/>
      <c r="J1964" s="206"/>
      <c r="K1964" s="206"/>
      <c r="L1964" s="206"/>
      <c r="M1964" s="206"/>
      <c r="N1964" s="206"/>
      <c r="O1964" s="206"/>
      <c r="P1964" s="206"/>
      <c r="Q1964" s="206"/>
      <c r="R1964" s="206"/>
      <c r="S1964" s="206"/>
      <c r="T1964" s="206"/>
      <c r="U1964" s="206"/>
      <c r="V1964" s="206"/>
      <c r="W1964" s="206"/>
      <c r="X1964" s="206"/>
      <c r="Y1964" s="206"/>
      <c r="Z1964" s="206"/>
    </row>
    <row r="1965" customFormat="false" ht="15" hidden="false" customHeight="false" outlineLevel="0" collapsed="false">
      <c r="A1965" s="189" t="s">
        <v>1034</v>
      </c>
      <c r="B1965" s="190" t="s">
        <v>2630</v>
      </c>
      <c r="C1965" s="189" t="s">
        <v>2631</v>
      </c>
      <c r="D1965" s="190" t="s">
        <v>1202</v>
      </c>
      <c r="E1965" s="191" t="n">
        <v>1</v>
      </c>
      <c r="F1965" s="279" t="n">
        <v>50.48</v>
      </c>
      <c r="G1965" s="279" t="n">
        <v>50.48</v>
      </c>
      <c r="H1965" s="206"/>
      <c r="I1965" s="206"/>
      <c r="J1965" s="206"/>
      <c r="K1965" s="206"/>
      <c r="L1965" s="206"/>
      <c r="M1965" s="206"/>
      <c r="N1965" s="206"/>
      <c r="O1965" s="206"/>
      <c r="P1965" s="206"/>
      <c r="Q1965" s="206"/>
      <c r="R1965" s="206"/>
      <c r="S1965" s="206"/>
      <c r="T1965" s="206"/>
      <c r="U1965" s="206"/>
      <c r="V1965" s="206"/>
      <c r="W1965" s="206"/>
      <c r="X1965" s="206"/>
      <c r="Y1965" s="206"/>
      <c r="Z1965" s="206"/>
    </row>
    <row r="1966" customFormat="false" ht="15" hidden="false" customHeight="false" outlineLevel="0" collapsed="false">
      <c r="A1966" s="198" t="s">
        <v>1040</v>
      </c>
      <c r="B1966" s="199" t="s">
        <v>1279</v>
      </c>
      <c r="C1966" s="198" t="s">
        <v>1273</v>
      </c>
      <c r="D1966" s="199" t="s">
        <v>1192</v>
      </c>
      <c r="E1966" s="200" t="n">
        <v>1</v>
      </c>
      <c r="F1966" s="280" t="n">
        <v>20.48</v>
      </c>
      <c r="G1966" s="280" t="n">
        <v>20.48</v>
      </c>
      <c r="H1966" s="206"/>
      <c r="I1966" s="206"/>
      <c r="J1966" s="206"/>
      <c r="K1966" s="206"/>
      <c r="L1966" s="206"/>
      <c r="M1966" s="206"/>
      <c r="N1966" s="206"/>
      <c r="O1966" s="206"/>
      <c r="P1966" s="206"/>
      <c r="Q1966" s="206"/>
      <c r="R1966" s="206"/>
      <c r="S1966" s="206"/>
      <c r="T1966" s="206"/>
      <c r="U1966" s="206"/>
      <c r="V1966" s="206"/>
      <c r="W1966" s="206"/>
      <c r="X1966" s="206"/>
      <c r="Y1966" s="206"/>
      <c r="Z1966" s="206"/>
    </row>
    <row r="1967" customFormat="false" ht="15" hidden="false" customHeight="false" outlineLevel="0" collapsed="false">
      <c r="A1967" s="198" t="s">
        <v>1040</v>
      </c>
      <c r="B1967" s="199" t="s">
        <v>1248</v>
      </c>
      <c r="C1967" s="198" t="s">
        <v>1249</v>
      </c>
      <c r="D1967" s="199" t="s">
        <v>1192</v>
      </c>
      <c r="E1967" s="200" t="n">
        <v>0.06</v>
      </c>
      <c r="F1967" s="280" t="n">
        <v>14.92</v>
      </c>
      <c r="G1967" s="280" t="n">
        <v>0.89</v>
      </c>
      <c r="H1967" s="206"/>
      <c r="I1967" s="206"/>
      <c r="J1967" s="206"/>
      <c r="K1967" s="206"/>
      <c r="L1967" s="206"/>
      <c r="M1967" s="206"/>
      <c r="N1967" s="206"/>
      <c r="O1967" s="206"/>
      <c r="P1967" s="206"/>
      <c r="Q1967" s="206"/>
      <c r="R1967" s="206"/>
      <c r="S1967" s="206"/>
      <c r="T1967" s="206"/>
      <c r="U1967" s="206"/>
      <c r="V1967" s="206"/>
      <c r="W1967" s="206"/>
      <c r="X1967" s="206"/>
      <c r="Y1967" s="206"/>
      <c r="Z1967" s="206"/>
    </row>
    <row r="1968" customFormat="false" ht="15" hidden="false" customHeight="false" outlineLevel="0" collapsed="false">
      <c r="A1968" s="202" t="s">
        <v>1043</v>
      </c>
      <c r="B1968" s="203" t="s">
        <v>2632</v>
      </c>
      <c r="C1968" s="202" t="s">
        <v>2633</v>
      </c>
      <c r="D1968" s="203" t="s">
        <v>1202</v>
      </c>
      <c r="E1968" s="204" t="n">
        <v>1</v>
      </c>
      <c r="F1968" s="208" t="n">
        <v>29.11</v>
      </c>
      <c r="G1968" s="208" t="n">
        <v>29.11</v>
      </c>
      <c r="H1968" s="206"/>
      <c r="I1968" s="206"/>
      <c r="J1968" s="206"/>
      <c r="K1968" s="206"/>
      <c r="L1968" s="206"/>
      <c r="M1968" s="206"/>
      <c r="N1968" s="206"/>
      <c r="O1968" s="206"/>
      <c r="P1968" s="206"/>
      <c r="Q1968" s="206"/>
      <c r="R1968" s="206"/>
      <c r="S1968" s="206"/>
      <c r="T1968" s="206"/>
      <c r="U1968" s="206"/>
      <c r="V1968" s="206"/>
      <c r="W1968" s="206"/>
      <c r="X1968" s="206"/>
      <c r="Y1968" s="206"/>
      <c r="Z1968" s="206"/>
    </row>
    <row r="1969" customFormat="false" ht="15" hidden="false" customHeight="false" outlineLevel="0" collapsed="false">
      <c r="A1969" s="193"/>
      <c r="B1969" s="194"/>
      <c r="C1969" s="193"/>
      <c r="D1969" s="193"/>
      <c r="E1969" s="195"/>
      <c r="F1969" s="193"/>
      <c r="G1969" s="193"/>
      <c r="H1969" s="206"/>
      <c r="I1969" s="206"/>
      <c r="J1969" s="206"/>
      <c r="K1969" s="206"/>
      <c r="L1969" s="206"/>
      <c r="M1969" s="206"/>
      <c r="N1969" s="206"/>
      <c r="O1969" s="206"/>
      <c r="P1969" s="206"/>
      <c r="Q1969" s="206"/>
      <c r="R1969" s="206"/>
      <c r="S1969" s="206"/>
      <c r="T1969" s="206"/>
      <c r="U1969" s="206"/>
      <c r="V1969" s="206"/>
      <c r="W1969" s="206"/>
      <c r="X1969" s="206"/>
      <c r="Y1969" s="206"/>
      <c r="Z1969" s="206"/>
    </row>
    <row r="1970" customFormat="false" ht="15" hidden="false" customHeight="false" outlineLevel="0" collapsed="false">
      <c r="A1970" s="183" t="s">
        <v>2634</v>
      </c>
      <c r="B1970" s="184" t="s">
        <v>1028</v>
      </c>
      <c r="C1970" s="183" t="s">
        <v>1029</v>
      </c>
      <c r="D1970" s="184" t="s">
        <v>1030</v>
      </c>
      <c r="E1970" s="185" t="s">
        <v>1031</v>
      </c>
      <c r="F1970" s="209" t="s">
        <v>1032</v>
      </c>
      <c r="G1970" s="209" t="s">
        <v>1033</v>
      </c>
      <c r="H1970" s="206"/>
      <c r="I1970" s="206"/>
      <c r="J1970" s="206"/>
      <c r="K1970" s="206"/>
      <c r="L1970" s="206"/>
      <c r="M1970" s="206"/>
      <c r="N1970" s="206"/>
      <c r="O1970" s="206"/>
      <c r="P1970" s="206"/>
      <c r="Q1970" s="206"/>
      <c r="R1970" s="206"/>
      <c r="S1970" s="206"/>
      <c r="T1970" s="206"/>
      <c r="U1970" s="206"/>
      <c r="V1970" s="206"/>
      <c r="W1970" s="206"/>
      <c r="X1970" s="206"/>
      <c r="Y1970" s="206"/>
      <c r="Z1970" s="206"/>
    </row>
    <row r="1971" customFormat="false" ht="15" hidden="false" customHeight="false" outlineLevel="0" collapsed="false">
      <c r="A1971" s="189" t="s">
        <v>1034</v>
      </c>
      <c r="B1971" s="190" t="s">
        <v>2635</v>
      </c>
      <c r="C1971" s="189" t="s">
        <v>671</v>
      </c>
      <c r="D1971" s="190" t="s">
        <v>152</v>
      </c>
      <c r="E1971" s="191" t="n">
        <v>1</v>
      </c>
      <c r="F1971" s="279" t="n">
        <v>50.1</v>
      </c>
      <c r="G1971" s="279" t="n">
        <v>50.1</v>
      </c>
      <c r="H1971" s="206"/>
      <c r="I1971" s="206"/>
      <c r="J1971" s="206"/>
      <c r="K1971" s="206"/>
      <c r="L1971" s="206"/>
      <c r="M1971" s="206"/>
      <c r="N1971" s="206"/>
      <c r="O1971" s="206"/>
      <c r="P1971" s="206"/>
      <c r="Q1971" s="206"/>
      <c r="R1971" s="206"/>
      <c r="S1971" s="206"/>
      <c r="T1971" s="206"/>
      <c r="U1971" s="206"/>
      <c r="V1971" s="206"/>
      <c r="W1971" s="206"/>
      <c r="X1971" s="206"/>
      <c r="Y1971" s="206"/>
      <c r="Z1971" s="206"/>
    </row>
    <row r="1972" customFormat="false" ht="15" hidden="false" customHeight="false" outlineLevel="0" collapsed="false">
      <c r="A1972" s="198" t="s">
        <v>1040</v>
      </c>
      <c r="B1972" s="199" t="s">
        <v>1279</v>
      </c>
      <c r="C1972" s="198" t="s">
        <v>1273</v>
      </c>
      <c r="D1972" s="199" t="s">
        <v>1192</v>
      </c>
      <c r="E1972" s="200" t="n">
        <v>1</v>
      </c>
      <c r="F1972" s="280" t="n">
        <v>20.48</v>
      </c>
      <c r="G1972" s="280" t="n">
        <v>20.48</v>
      </c>
      <c r="H1972" s="206"/>
      <c r="I1972" s="206"/>
      <c r="J1972" s="206"/>
      <c r="K1972" s="206"/>
      <c r="L1972" s="206"/>
      <c r="M1972" s="206"/>
      <c r="N1972" s="206"/>
      <c r="O1972" s="206"/>
      <c r="P1972" s="206"/>
      <c r="Q1972" s="206"/>
      <c r="R1972" s="206"/>
      <c r="S1972" s="206"/>
      <c r="T1972" s="206"/>
      <c r="U1972" s="206"/>
      <c r="V1972" s="206"/>
      <c r="W1972" s="206"/>
      <c r="X1972" s="206"/>
      <c r="Y1972" s="206"/>
      <c r="Z1972" s="206"/>
    </row>
    <row r="1973" customFormat="false" ht="15" hidden="false" customHeight="false" outlineLevel="0" collapsed="false">
      <c r="A1973" s="198" t="s">
        <v>1040</v>
      </c>
      <c r="B1973" s="199" t="s">
        <v>1248</v>
      </c>
      <c r="C1973" s="198" t="s">
        <v>1249</v>
      </c>
      <c r="D1973" s="199" t="s">
        <v>1192</v>
      </c>
      <c r="E1973" s="200" t="n">
        <v>1</v>
      </c>
      <c r="F1973" s="280" t="n">
        <v>14.92</v>
      </c>
      <c r="G1973" s="280" t="n">
        <v>14.92</v>
      </c>
      <c r="H1973" s="206"/>
      <c r="I1973" s="206"/>
      <c r="J1973" s="206"/>
      <c r="K1973" s="206"/>
      <c r="L1973" s="206"/>
      <c r="M1973" s="206"/>
      <c r="N1973" s="206"/>
      <c r="O1973" s="206"/>
      <c r="P1973" s="206"/>
      <c r="Q1973" s="206"/>
      <c r="R1973" s="206"/>
      <c r="S1973" s="206"/>
      <c r="T1973" s="206"/>
      <c r="U1973" s="206"/>
      <c r="V1973" s="206"/>
      <c r="W1973" s="206"/>
      <c r="X1973" s="206"/>
      <c r="Y1973" s="206"/>
      <c r="Z1973" s="206"/>
    </row>
    <row r="1974" customFormat="false" ht="15" hidden="false" customHeight="false" outlineLevel="0" collapsed="false">
      <c r="A1974" s="202" t="s">
        <v>1043</v>
      </c>
      <c r="B1974" s="203" t="s">
        <v>2636</v>
      </c>
      <c r="C1974" s="202" t="s">
        <v>2637</v>
      </c>
      <c r="D1974" s="203" t="s">
        <v>1483</v>
      </c>
      <c r="E1974" s="204" t="n">
        <v>1.1</v>
      </c>
      <c r="F1974" s="208" t="n">
        <v>13.37</v>
      </c>
      <c r="G1974" s="208" t="n">
        <v>14.7</v>
      </c>
      <c r="H1974" s="206"/>
      <c r="I1974" s="206"/>
      <c r="J1974" s="206"/>
      <c r="K1974" s="206"/>
      <c r="L1974" s="206"/>
      <c r="M1974" s="206"/>
      <c r="N1974" s="206"/>
      <c r="O1974" s="206"/>
      <c r="P1974" s="206"/>
      <c r="Q1974" s="206"/>
      <c r="R1974" s="206"/>
      <c r="S1974" s="206"/>
      <c r="T1974" s="206"/>
      <c r="U1974" s="206"/>
      <c r="V1974" s="206"/>
      <c r="W1974" s="206"/>
      <c r="X1974" s="206"/>
      <c r="Y1974" s="206"/>
      <c r="Z1974" s="206"/>
    </row>
    <row r="1975" customFormat="false" ht="15" hidden="false" customHeight="false" outlineLevel="0" collapsed="false">
      <c r="A1975" s="193"/>
      <c r="B1975" s="194"/>
      <c r="C1975" s="193"/>
      <c r="D1975" s="193"/>
      <c r="E1975" s="195"/>
      <c r="F1975" s="193"/>
      <c r="G1975" s="193"/>
      <c r="H1975" s="206"/>
      <c r="I1975" s="206"/>
      <c r="J1975" s="206"/>
      <c r="K1975" s="206"/>
      <c r="L1975" s="206"/>
      <c r="M1975" s="206"/>
      <c r="N1975" s="206"/>
      <c r="O1975" s="206"/>
      <c r="P1975" s="206"/>
      <c r="Q1975" s="206"/>
      <c r="R1975" s="206"/>
      <c r="S1975" s="206"/>
      <c r="T1975" s="206"/>
      <c r="U1975" s="206"/>
      <c r="V1975" s="206"/>
      <c r="W1975" s="206"/>
      <c r="X1975" s="206"/>
      <c r="Y1975" s="206"/>
      <c r="Z1975" s="206"/>
    </row>
    <row r="1976" customFormat="false" ht="15" hidden="false" customHeight="false" outlineLevel="0" collapsed="false">
      <c r="A1976" s="183" t="s">
        <v>2638</v>
      </c>
      <c r="B1976" s="184" t="s">
        <v>1028</v>
      </c>
      <c r="C1976" s="183" t="s">
        <v>1029</v>
      </c>
      <c r="D1976" s="184" t="s">
        <v>1030</v>
      </c>
      <c r="E1976" s="185" t="s">
        <v>1031</v>
      </c>
      <c r="F1976" s="209" t="s">
        <v>1032</v>
      </c>
      <c r="G1976" s="209" t="s">
        <v>1033</v>
      </c>
      <c r="H1976" s="206"/>
      <c r="I1976" s="206"/>
      <c r="J1976" s="206"/>
      <c r="K1976" s="206"/>
      <c r="L1976" s="206"/>
      <c r="M1976" s="206"/>
      <c r="N1976" s="206"/>
      <c r="O1976" s="206"/>
      <c r="P1976" s="206"/>
      <c r="Q1976" s="206"/>
      <c r="R1976" s="206"/>
      <c r="S1976" s="206"/>
      <c r="T1976" s="206"/>
      <c r="U1976" s="206"/>
      <c r="V1976" s="206"/>
      <c r="W1976" s="206"/>
      <c r="X1976" s="206"/>
      <c r="Y1976" s="206"/>
      <c r="Z1976" s="206"/>
    </row>
    <row r="1977" customFormat="false" ht="15" hidden="false" customHeight="false" outlineLevel="0" collapsed="false">
      <c r="A1977" s="189" t="s">
        <v>1034</v>
      </c>
      <c r="B1977" s="190" t="s">
        <v>2639</v>
      </c>
      <c r="C1977" s="189" t="s">
        <v>674</v>
      </c>
      <c r="D1977" s="190" t="s">
        <v>152</v>
      </c>
      <c r="E1977" s="191" t="n">
        <v>1</v>
      </c>
      <c r="F1977" s="279" t="n">
        <v>71.87</v>
      </c>
      <c r="G1977" s="279" t="n">
        <v>71.87</v>
      </c>
      <c r="H1977" s="206"/>
      <c r="I1977" s="206"/>
      <c r="J1977" s="206"/>
      <c r="K1977" s="206"/>
      <c r="L1977" s="206"/>
      <c r="M1977" s="206"/>
      <c r="N1977" s="206"/>
      <c r="O1977" s="206"/>
      <c r="P1977" s="206"/>
      <c r="Q1977" s="206"/>
      <c r="R1977" s="206"/>
      <c r="S1977" s="206"/>
      <c r="T1977" s="206"/>
      <c r="U1977" s="206"/>
      <c r="V1977" s="206"/>
      <c r="W1977" s="206"/>
      <c r="X1977" s="206"/>
      <c r="Y1977" s="206"/>
      <c r="Z1977" s="206"/>
    </row>
    <row r="1978" customFormat="false" ht="15" hidden="false" customHeight="false" outlineLevel="0" collapsed="false">
      <c r="A1978" s="198" t="s">
        <v>1040</v>
      </c>
      <c r="B1978" s="199" t="s">
        <v>1279</v>
      </c>
      <c r="C1978" s="198" t="s">
        <v>1273</v>
      </c>
      <c r="D1978" s="199" t="s">
        <v>1192</v>
      </c>
      <c r="E1978" s="200" t="n">
        <v>1.2</v>
      </c>
      <c r="F1978" s="280" t="n">
        <v>20.48</v>
      </c>
      <c r="G1978" s="280" t="n">
        <v>24.57</v>
      </c>
      <c r="H1978" s="206"/>
      <c r="I1978" s="206"/>
      <c r="J1978" s="206"/>
      <c r="K1978" s="206"/>
      <c r="L1978" s="206"/>
      <c r="M1978" s="206"/>
      <c r="N1978" s="206"/>
      <c r="O1978" s="206"/>
      <c r="P1978" s="206"/>
      <c r="Q1978" s="206"/>
      <c r="R1978" s="206"/>
      <c r="S1978" s="206"/>
      <c r="T1978" s="206"/>
      <c r="U1978" s="206"/>
      <c r="V1978" s="206"/>
      <c r="W1978" s="206"/>
      <c r="X1978" s="206"/>
      <c r="Y1978" s="206"/>
      <c r="Z1978" s="206"/>
    </row>
    <row r="1979" customFormat="false" ht="15" hidden="false" customHeight="false" outlineLevel="0" collapsed="false">
      <c r="A1979" s="198" t="s">
        <v>1040</v>
      </c>
      <c r="B1979" s="199" t="s">
        <v>1248</v>
      </c>
      <c r="C1979" s="198" t="s">
        <v>1249</v>
      </c>
      <c r="D1979" s="199" t="s">
        <v>1192</v>
      </c>
      <c r="E1979" s="200" t="n">
        <v>1.2</v>
      </c>
      <c r="F1979" s="280" t="n">
        <v>14.92</v>
      </c>
      <c r="G1979" s="280" t="n">
        <v>17.9</v>
      </c>
      <c r="H1979" s="206"/>
      <c r="I1979" s="206"/>
      <c r="J1979" s="206"/>
      <c r="K1979" s="206"/>
      <c r="L1979" s="206"/>
      <c r="M1979" s="206"/>
      <c r="N1979" s="206"/>
      <c r="O1979" s="206"/>
      <c r="P1979" s="206"/>
      <c r="Q1979" s="206"/>
      <c r="R1979" s="206"/>
      <c r="S1979" s="206"/>
      <c r="T1979" s="206"/>
      <c r="U1979" s="206"/>
      <c r="V1979" s="206"/>
      <c r="W1979" s="206"/>
      <c r="X1979" s="206"/>
      <c r="Y1979" s="206"/>
      <c r="Z1979" s="206"/>
    </row>
    <row r="1980" customFormat="false" ht="15" hidden="false" customHeight="false" outlineLevel="0" collapsed="false">
      <c r="A1980" s="202" t="s">
        <v>1043</v>
      </c>
      <c r="B1980" s="203" t="s">
        <v>3104</v>
      </c>
      <c r="C1980" s="202" t="s">
        <v>3105</v>
      </c>
      <c r="D1980" s="203" t="s">
        <v>1483</v>
      </c>
      <c r="E1980" s="204" t="n">
        <v>1.1</v>
      </c>
      <c r="F1980" s="208" t="n">
        <v>26.73</v>
      </c>
      <c r="G1980" s="208" t="n">
        <v>29.4</v>
      </c>
      <c r="H1980" s="206"/>
      <c r="I1980" s="206"/>
      <c r="J1980" s="206"/>
      <c r="K1980" s="206"/>
      <c r="L1980" s="206"/>
      <c r="M1980" s="206"/>
      <c r="N1980" s="206"/>
      <c r="O1980" s="206"/>
      <c r="P1980" s="206"/>
      <c r="Q1980" s="206"/>
      <c r="R1980" s="206"/>
      <c r="S1980" s="206"/>
      <c r="T1980" s="206"/>
      <c r="U1980" s="206"/>
      <c r="V1980" s="206"/>
      <c r="W1980" s="206"/>
      <c r="X1980" s="206"/>
      <c r="Y1980" s="206"/>
      <c r="Z1980" s="206"/>
    </row>
    <row r="1981" customFormat="false" ht="15" hidden="false" customHeight="false" outlineLevel="0" collapsed="false">
      <c r="A1981" s="193"/>
      <c r="B1981" s="194"/>
      <c r="C1981" s="193"/>
      <c r="D1981" s="193"/>
      <c r="E1981" s="195"/>
      <c r="F1981" s="193"/>
      <c r="G1981" s="193"/>
      <c r="H1981" s="206"/>
      <c r="I1981" s="206"/>
      <c r="J1981" s="206"/>
      <c r="K1981" s="206"/>
      <c r="L1981" s="206"/>
      <c r="M1981" s="206"/>
      <c r="N1981" s="206"/>
      <c r="O1981" s="206"/>
      <c r="P1981" s="206"/>
      <c r="Q1981" s="206"/>
      <c r="R1981" s="206"/>
      <c r="S1981" s="206"/>
      <c r="T1981" s="206"/>
      <c r="U1981" s="206"/>
      <c r="V1981" s="206"/>
      <c r="W1981" s="206"/>
      <c r="X1981" s="206"/>
      <c r="Y1981" s="206"/>
      <c r="Z1981" s="206"/>
    </row>
    <row r="1982" customFormat="false" ht="15" hidden="false" customHeight="false" outlineLevel="0" collapsed="false">
      <c r="A1982" s="183" t="s">
        <v>2645</v>
      </c>
      <c r="B1982" s="184" t="s">
        <v>1028</v>
      </c>
      <c r="C1982" s="183" t="s">
        <v>1029</v>
      </c>
      <c r="D1982" s="184" t="s">
        <v>1030</v>
      </c>
      <c r="E1982" s="185" t="s">
        <v>1031</v>
      </c>
      <c r="F1982" s="209" t="s">
        <v>1032</v>
      </c>
      <c r="G1982" s="209" t="s">
        <v>1033</v>
      </c>
      <c r="H1982" s="206"/>
      <c r="I1982" s="206"/>
      <c r="J1982" s="206"/>
      <c r="K1982" s="206"/>
      <c r="L1982" s="206"/>
      <c r="M1982" s="206"/>
      <c r="N1982" s="206"/>
      <c r="O1982" s="206"/>
      <c r="P1982" s="206"/>
      <c r="Q1982" s="206"/>
      <c r="R1982" s="206"/>
      <c r="S1982" s="206"/>
      <c r="T1982" s="206"/>
      <c r="U1982" s="206"/>
      <c r="V1982" s="206"/>
      <c r="W1982" s="206"/>
      <c r="X1982" s="206"/>
      <c r="Y1982" s="206"/>
      <c r="Z1982" s="206"/>
    </row>
    <row r="1983" customFormat="false" ht="15" hidden="false" customHeight="false" outlineLevel="0" collapsed="false">
      <c r="A1983" s="189" t="s">
        <v>1034</v>
      </c>
      <c r="B1983" s="190" t="s">
        <v>3106</v>
      </c>
      <c r="C1983" s="189" t="s">
        <v>677</v>
      </c>
      <c r="D1983" s="190" t="s">
        <v>152</v>
      </c>
      <c r="E1983" s="191" t="n">
        <v>1</v>
      </c>
      <c r="F1983" s="279" t="n">
        <v>75.88</v>
      </c>
      <c r="G1983" s="279" t="n">
        <v>75.88</v>
      </c>
      <c r="H1983" s="206"/>
      <c r="I1983" s="206"/>
      <c r="J1983" s="206"/>
      <c r="K1983" s="206"/>
      <c r="L1983" s="206"/>
      <c r="M1983" s="206"/>
      <c r="N1983" s="206"/>
      <c r="O1983" s="206"/>
      <c r="P1983" s="206"/>
      <c r="Q1983" s="206"/>
      <c r="R1983" s="206"/>
      <c r="S1983" s="206"/>
      <c r="T1983" s="206"/>
      <c r="U1983" s="206"/>
      <c r="V1983" s="206"/>
      <c r="W1983" s="206"/>
      <c r="X1983" s="206"/>
      <c r="Y1983" s="206"/>
      <c r="Z1983" s="206"/>
    </row>
    <row r="1984" customFormat="false" ht="15" hidden="false" customHeight="false" outlineLevel="0" collapsed="false">
      <c r="A1984" s="198" t="s">
        <v>1040</v>
      </c>
      <c r="B1984" s="199" t="s">
        <v>1279</v>
      </c>
      <c r="C1984" s="198" t="s">
        <v>1273</v>
      </c>
      <c r="D1984" s="199" t="s">
        <v>1192</v>
      </c>
      <c r="E1984" s="200" t="n">
        <v>1.2</v>
      </c>
      <c r="F1984" s="280" t="n">
        <v>20.48</v>
      </c>
      <c r="G1984" s="280" t="n">
        <v>24.57</v>
      </c>
      <c r="H1984" s="206"/>
      <c r="I1984" s="206"/>
      <c r="J1984" s="206"/>
      <c r="K1984" s="206"/>
      <c r="L1984" s="206"/>
      <c r="M1984" s="206"/>
      <c r="N1984" s="206"/>
      <c r="O1984" s="206"/>
      <c r="P1984" s="206"/>
      <c r="Q1984" s="206"/>
      <c r="R1984" s="206"/>
      <c r="S1984" s="206"/>
      <c r="T1984" s="206"/>
      <c r="U1984" s="206"/>
      <c r="V1984" s="206"/>
      <c r="W1984" s="206"/>
      <c r="X1984" s="206"/>
      <c r="Y1984" s="206"/>
      <c r="Z1984" s="206"/>
    </row>
    <row r="1985" customFormat="false" ht="15" hidden="false" customHeight="false" outlineLevel="0" collapsed="false">
      <c r="A1985" s="198" t="s">
        <v>1040</v>
      </c>
      <c r="B1985" s="199" t="s">
        <v>1248</v>
      </c>
      <c r="C1985" s="198" t="s">
        <v>1249</v>
      </c>
      <c r="D1985" s="199" t="s">
        <v>1192</v>
      </c>
      <c r="E1985" s="200" t="n">
        <v>1.2</v>
      </c>
      <c r="F1985" s="280" t="n">
        <v>14.92</v>
      </c>
      <c r="G1985" s="280" t="n">
        <v>17.9</v>
      </c>
      <c r="H1985" s="206"/>
      <c r="I1985" s="206"/>
      <c r="J1985" s="206"/>
      <c r="K1985" s="206"/>
      <c r="L1985" s="206"/>
      <c r="M1985" s="206"/>
      <c r="N1985" s="206"/>
      <c r="O1985" s="206"/>
      <c r="P1985" s="206"/>
      <c r="Q1985" s="206"/>
      <c r="R1985" s="206"/>
      <c r="S1985" s="206"/>
      <c r="T1985" s="206"/>
      <c r="U1985" s="206"/>
      <c r="V1985" s="206"/>
      <c r="W1985" s="206"/>
      <c r="X1985" s="206"/>
      <c r="Y1985" s="206"/>
      <c r="Z1985" s="206"/>
    </row>
    <row r="1986" customFormat="false" ht="15" hidden="false" customHeight="false" outlineLevel="0" collapsed="false">
      <c r="A1986" s="202" t="s">
        <v>1043</v>
      </c>
      <c r="B1986" s="203" t="s">
        <v>3107</v>
      </c>
      <c r="C1986" s="202" t="s">
        <v>3108</v>
      </c>
      <c r="D1986" s="203" t="s">
        <v>1483</v>
      </c>
      <c r="E1986" s="204" t="n">
        <v>1.1</v>
      </c>
      <c r="F1986" s="208" t="n">
        <v>30.38</v>
      </c>
      <c r="G1986" s="208" t="n">
        <v>33.41</v>
      </c>
      <c r="H1986" s="206"/>
      <c r="I1986" s="206"/>
      <c r="J1986" s="206"/>
      <c r="K1986" s="206"/>
      <c r="L1986" s="206"/>
      <c r="M1986" s="206"/>
      <c r="N1986" s="206"/>
      <c r="O1986" s="206"/>
      <c r="P1986" s="206"/>
      <c r="Q1986" s="206"/>
      <c r="R1986" s="206"/>
      <c r="S1986" s="206"/>
      <c r="T1986" s="206"/>
      <c r="U1986" s="206"/>
      <c r="V1986" s="206"/>
      <c r="W1986" s="206"/>
      <c r="X1986" s="206"/>
      <c r="Y1986" s="206"/>
      <c r="Z1986" s="206"/>
    </row>
    <row r="1987" customFormat="false" ht="15" hidden="false" customHeight="false" outlineLevel="0" collapsed="false">
      <c r="A1987" s="193"/>
      <c r="B1987" s="194"/>
      <c r="C1987" s="193"/>
      <c r="D1987" s="193"/>
      <c r="E1987" s="195"/>
      <c r="F1987" s="193"/>
      <c r="G1987" s="193"/>
      <c r="H1987" s="206"/>
      <c r="I1987" s="206"/>
      <c r="J1987" s="206"/>
      <c r="K1987" s="206"/>
      <c r="L1987" s="206"/>
      <c r="M1987" s="206"/>
      <c r="N1987" s="206"/>
      <c r="O1987" s="206"/>
      <c r="P1987" s="206"/>
      <c r="Q1987" s="206"/>
      <c r="R1987" s="206"/>
      <c r="S1987" s="206"/>
      <c r="T1987" s="206"/>
      <c r="U1987" s="206"/>
      <c r="V1987" s="206"/>
      <c r="W1987" s="206"/>
      <c r="X1987" s="206"/>
      <c r="Y1987" s="206"/>
      <c r="Z1987" s="206"/>
    </row>
    <row r="1988" customFormat="false" ht="15" hidden="false" customHeight="false" outlineLevel="0" collapsed="false">
      <c r="A1988" s="183" t="s">
        <v>2650</v>
      </c>
      <c r="B1988" s="184" t="s">
        <v>1028</v>
      </c>
      <c r="C1988" s="183" t="s">
        <v>1029</v>
      </c>
      <c r="D1988" s="184" t="s">
        <v>1030</v>
      </c>
      <c r="E1988" s="185" t="s">
        <v>1031</v>
      </c>
      <c r="F1988" s="209" t="s">
        <v>1032</v>
      </c>
      <c r="G1988" s="209" t="s">
        <v>1033</v>
      </c>
      <c r="H1988" s="206"/>
      <c r="I1988" s="206"/>
      <c r="J1988" s="206"/>
      <c r="K1988" s="206"/>
      <c r="L1988" s="206"/>
      <c r="M1988" s="206"/>
      <c r="N1988" s="206"/>
      <c r="O1988" s="206"/>
      <c r="P1988" s="206"/>
      <c r="Q1988" s="206"/>
      <c r="R1988" s="206"/>
      <c r="S1988" s="206"/>
      <c r="T1988" s="206"/>
      <c r="U1988" s="206"/>
      <c r="V1988" s="206"/>
      <c r="W1988" s="206"/>
      <c r="X1988" s="206"/>
      <c r="Y1988" s="206"/>
      <c r="Z1988" s="206"/>
    </row>
    <row r="1989" customFormat="false" ht="15" hidden="false" customHeight="false" outlineLevel="0" collapsed="false">
      <c r="A1989" s="189" t="s">
        <v>1034</v>
      </c>
      <c r="B1989" s="190" t="s">
        <v>2651</v>
      </c>
      <c r="C1989" s="189" t="s">
        <v>680</v>
      </c>
      <c r="D1989" s="190" t="s">
        <v>152</v>
      </c>
      <c r="E1989" s="191" t="n">
        <v>1</v>
      </c>
      <c r="F1989" s="279" t="n">
        <v>29.64</v>
      </c>
      <c r="G1989" s="279" t="n">
        <v>29.64</v>
      </c>
      <c r="H1989" s="206"/>
      <c r="I1989" s="206"/>
      <c r="J1989" s="206"/>
      <c r="K1989" s="206"/>
      <c r="L1989" s="206"/>
      <c r="M1989" s="206"/>
      <c r="N1989" s="206"/>
      <c r="O1989" s="206"/>
      <c r="P1989" s="206"/>
      <c r="Q1989" s="206"/>
      <c r="R1989" s="206"/>
      <c r="S1989" s="206"/>
      <c r="T1989" s="206"/>
      <c r="U1989" s="206"/>
      <c r="V1989" s="206"/>
      <c r="W1989" s="206"/>
      <c r="X1989" s="206"/>
      <c r="Y1989" s="206"/>
      <c r="Z1989" s="206"/>
    </row>
    <row r="1990" customFormat="false" ht="15" hidden="false" customHeight="false" outlineLevel="0" collapsed="false">
      <c r="A1990" s="198" t="s">
        <v>1040</v>
      </c>
      <c r="B1990" s="199" t="s">
        <v>1917</v>
      </c>
      <c r="C1990" s="198" t="s">
        <v>1918</v>
      </c>
      <c r="D1990" s="199" t="s">
        <v>25</v>
      </c>
      <c r="E1990" s="200" t="n">
        <v>0.07</v>
      </c>
      <c r="F1990" s="280" t="n">
        <v>15.43</v>
      </c>
      <c r="G1990" s="280" t="n">
        <v>1.08</v>
      </c>
      <c r="H1990" s="206"/>
      <c r="I1990" s="206"/>
      <c r="J1990" s="206"/>
      <c r="K1990" s="206"/>
      <c r="L1990" s="206"/>
      <c r="M1990" s="206"/>
      <c r="N1990" s="206"/>
      <c r="O1990" s="206"/>
      <c r="P1990" s="206"/>
      <c r="Q1990" s="206"/>
      <c r="R1990" s="206"/>
      <c r="S1990" s="206"/>
      <c r="T1990" s="206"/>
      <c r="U1990" s="206"/>
      <c r="V1990" s="206"/>
      <c r="W1990" s="206"/>
      <c r="X1990" s="206"/>
      <c r="Y1990" s="206"/>
      <c r="Z1990" s="206"/>
    </row>
    <row r="1991" customFormat="false" ht="15" hidden="false" customHeight="false" outlineLevel="0" collapsed="false">
      <c r="A1991" s="198" t="s">
        <v>1040</v>
      </c>
      <c r="B1991" s="199" t="s">
        <v>1812</v>
      </c>
      <c r="C1991" s="198" t="s">
        <v>1813</v>
      </c>
      <c r="D1991" s="199" t="s">
        <v>25</v>
      </c>
      <c r="E1991" s="200" t="n">
        <v>0.07</v>
      </c>
      <c r="F1991" s="280" t="n">
        <v>20</v>
      </c>
      <c r="G1991" s="280" t="n">
        <v>1.4</v>
      </c>
      <c r="H1991" s="206"/>
      <c r="I1991" s="206"/>
      <c r="J1991" s="206"/>
      <c r="K1991" s="206"/>
      <c r="L1991" s="206"/>
      <c r="M1991" s="206"/>
      <c r="N1991" s="206"/>
      <c r="O1991" s="206"/>
      <c r="P1991" s="206"/>
      <c r="Q1991" s="206"/>
      <c r="R1991" s="206"/>
      <c r="S1991" s="206"/>
      <c r="T1991" s="206"/>
      <c r="U1991" s="206"/>
      <c r="V1991" s="206"/>
      <c r="W1991" s="206"/>
      <c r="X1991" s="206"/>
      <c r="Y1991" s="206"/>
      <c r="Z1991" s="206"/>
    </row>
    <row r="1992" customFormat="false" ht="15" hidden="false" customHeight="false" outlineLevel="0" collapsed="false">
      <c r="A1992" s="202" t="s">
        <v>1043</v>
      </c>
      <c r="B1992" s="203" t="s">
        <v>2070</v>
      </c>
      <c r="C1992" s="202" t="s">
        <v>2071</v>
      </c>
      <c r="D1992" s="203" t="s">
        <v>7</v>
      </c>
      <c r="E1992" s="204" t="n">
        <v>0.0034</v>
      </c>
      <c r="F1992" s="208" t="n">
        <v>56.55</v>
      </c>
      <c r="G1992" s="208" t="n">
        <v>0.19</v>
      </c>
      <c r="H1992" s="206"/>
      <c r="I1992" s="206"/>
      <c r="J1992" s="206"/>
      <c r="K1992" s="206"/>
      <c r="L1992" s="206"/>
      <c r="M1992" s="206"/>
      <c r="N1992" s="206"/>
      <c r="O1992" s="206"/>
      <c r="P1992" s="206"/>
      <c r="Q1992" s="206"/>
      <c r="R1992" s="206"/>
      <c r="S1992" s="206"/>
      <c r="T1992" s="206"/>
      <c r="U1992" s="206"/>
      <c r="V1992" s="206"/>
      <c r="W1992" s="206"/>
      <c r="X1992" s="206"/>
      <c r="Y1992" s="206"/>
      <c r="Z1992" s="206"/>
    </row>
    <row r="1993" customFormat="false" ht="15" hidden="false" customHeight="false" outlineLevel="0" collapsed="false">
      <c r="A1993" s="202" t="s">
        <v>1043</v>
      </c>
      <c r="B1993" s="203" t="s">
        <v>2074</v>
      </c>
      <c r="C1993" s="202" t="s">
        <v>2075</v>
      </c>
      <c r="D1993" s="203" t="s">
        <v>7</v>
      </c>
      <c r="E1993" s="204" t="n">
        <v>0.013</v>
      </c>
      <c r="F1993" s="208" t="n">
        <v>2.06</v>
      </c>
      <c r="G1993" s="208" t="n">
        <v>0.02</v>
      </c>
      <c r="H1993" s="206"/>
      <c r="I1993" s="206"/>
      <c r="J1993" s="206"/>
      <c r="K1993" s="206"/>
      <c r="L1993" s="206"/>
      <c r="M1993" s="206"/>
      <c r="N1993" s="206"/>
      <c r="O1993" s="206"/>
      <c r="P1993" s="206"/>
      <c r="Q1993" s="206"/>
      <c r="R1993" s="206"/>
      <c r="S1993" s="206"/>
      <c r="T1993" s="206"/>
      <c r="U1993" s="206"/>
      <c r="V1993" s="206"/>
      <c r="W1993" s="206"/>
      <c r="X1993" s="206"/>
      <c r="Y1993" s="206"/>
      <c r="Z1993" s="206"/>
    </row>
    <row r="1994" customFormat="false" ht="15" hidden="false" customHeight="false" outlineLevel="0" collapsed="false">
      <c r="A1994" s="202" t="s">
        <v>1043</v>
      </c>
      <c r="B1994" s="203" t="s">
        <v>2076</v>
      </c>
      <c r="C1994" s="202" t="s">
        <v>2077</v>
      </c>
      <c r="D1994" s="203" t="s">
        <v>7</v>
      </c>
      <c r="E1994" s="204" t="n">
        <v>0.0053</v>
      </c>
      <c r="F1994" s="208" t="n">
        <v>64.07</v>
      </c>
      <c r="G1994" s="208" t="n">
        <v>0.33</v>
      </c>
      <c r="H1994" s="206"/>
      <c r="I1994" s="206"/>
      <c r="J1994" s="206"/>
      <c r="K1994" s="206"/>
      <c r="L1994" s="206"/>
      <c r="M1994" s="206"/>
      <c r="N1994" s="206"/>
      <c r="O1994" s="206"/>
      <c r="P1994" s="206"/>
      <c r="Q1994" s="206"/>
      <c r="R1994" s="206"/>
      <c r="S1994" s="206"/>
      <c r="T1994" s="206"/>
      <c r="U1994" s="206"/>
      <c r="V1994" s="206"/>
      <c r="W1994" s="206"/>
      <c r="X1994" s="206"/>
      <c r="Y1994" s="206"/>
      <c r="Z1994" s="206"/>
    </row>
    <row r="1995" customFormat="false" ht="15" hidden="false" customHeight="false" outlineLevel="0" collapsed="false">
      <c r="A1995" s="202" t="s">
        <v>1043</v>
      </c>
      <c r="B1995" s="203" t="s">
        <v>2403</v>
      </c>
      <c r="C1995" s="202" t="s">
        <v>2404</v>
      </c>
      <c r="D1995" s="203" t="s">
        <v>152</v>
      </c>
      <c r="E1995" s="204" t="n">
        <v>1.04</v>
      </c>
      <c r="F1995" s="208" t="n">
        <v>25.6</v>
      </c>
      <c r="G1995" s="208" t="n">
        <v>26.62</v>
      </c>
      <c r="H1995" s="206"/>
      <c r="I1995" s="206"/>
      <c r="J1995" s="206"/>
      <c r="K1995" s="206"/>
      <c r="L1995" s="206"/>
      <c r="M1995" s="206"/>
      <c r="N1995" s="206"/>
      <c r="O1995" s="206"/>
      <c r="P1995" s="206"/>
      <c r="Q1995" s="206"/>
      <c r="R1995" s="206"/>
      <c r="S1995" s="206"/>
      <c r="T1995" s="206"/>
      <c r="U1995" s="206"/>
      <c r="V1995" s="206"/>
      <c r="W1995" s="206"/>
      <c r="X1995" s="206"/>
      <c r="Y1995" s="206"/>
      <c r="Z1995" s="206"/>
    </row>
    <row r="1996" customFormat="false" ht="15" hidden="false" customHeight="false" outlineLevel="0" collapsed="false">
      <c r="A1996" s="193"/>
      <c r="B1996" s="194"/>
      <c r="C1996" s="193"/>
      <c r="D1996" s="193"/>
      <c r="E1996" s="195"/>
      <c r="F1996" s="193"/>
      <c r="G1996" s="193"/>
      <c r="H1996" s="206"/>
      <c r="I1996" s="206"/>
      <c r="J1996" s="206"/>
      <c r="K1996" s="206"/>
      <c r="L1996" s="206"/>
      <c r="M1996" s="206"/>
      <c r="N1996" s="206"/>
      <c r="O1996" s="206"/>
      <c r="P1996" s="206"/>
      <c r="Q1996" s="206"/>
      <c r="R1996" s="206"/>
      <c r="S1996" s="206"/>
      <c r="T1996" s="206"/>
      <c r="U1996" s="206"/>
      <c r="V1996" s="206"/>
      <c r="W1996" s="206"/>
      <c r="X1996" s="206"/>
      <c r="Y1996" s="206"/>
      <c r="Z1996" s="206"/>
    </row>
    <row r="1997" customFormat="false" ht="15" hidden="false" customHeight="false" outlineLevel="0" collapsed="false">
      <c r="A1997" s="183" t="s">
        <v>2652</v>
      </c>
      <c r="B1997" s="184" t="s">
        <v>1028</v>
      </c>
      <c r="C1997" s="183" t="s">
        <v>1029</v>
      </c>
      <c r="D1997" s="184" t="s">
        <v>1030</v>
      </c>
      <c r="E1997" s="185" t="s">
        <v>1031</v>
      </c>
      <c r="F1997" s="209" t="s">
        <v>1032</v>
      </c>
      <c r="G1997" s="209" t="s">
        <v>1033</v>
      </c>
      <c r="H1997" s="206"/>
      <c r="I1997" s="206"/>
      <c r="J1997" s="206"/>
      <c r="K1997" s="206"/>
      <c r="L1997" s="206"/>
      <c r="M1997" s="206"/>
      <c r="N1997" s="206"/>
      <c r="O1997" s="206"/>
      <c r="P1997" s="206"/>
      <c r="Q1997" s="206"/>
      <c r="R1997" s="206"/>
      <c r="S1997" s="206"/>
      <c r="T1997" s="206"/>
      <c r="U1997" s="206"/>
      <c r="V1997" s="206"/>
      <c r="W1997" s="206"/>
      <c r="X1997" s="206"/>
      <c r="Y1997" s="206"/>
      <c r="Z1997" s="206"/>
    </row>
    <row r="1998" customFormat="false" ht="15" hidden="false" customHeight="false" outlineLevel="0" collapsed="false">
      <c r="A1998" s="189" t="s">
        <v>1034</v>
      </c>
      <c r="B1998" s="190" t="s">
        <v>1488</v>
      </c>
      <c r="C1998" s="189" t="s">
        <v>683</v>
      </c>
      <c r="D1998" s="190" t="s">
        <v>152</v>
      </c>
      <c r="E1998" s="191" t="n">
        <v>1</v>
      </c>
      <c r="F1998" s="279" t="n">
        <v>51.36</v>
      </c>
      <c r="G1998" s="279" t="n">
        <v>51.36</v>
      </c>
      <c r="H1998" s="206"/>
      <c r="I1998" s="206"/>
      <c r="J1998" s="206"/>
      <c r="K1998" s="206"/>
      <c r="L1998" s="206"/>
      <c r="M1998" s="206"/>
      <c r="N1998" s="206"/>
      <c r="O1998" s="206"/>
      <c r="P1998" s="206"/>
      <c r="Q1998" s="206"/>
      <c r="R1998" s="206"/>
      <c r="S1998" s="206"/>
      <c r="T1998" s="206"/>
      <c r="U1998" s="206"/>
      <c r="V1998" s="206"/>
      <c r="W1998" s="206"/>
      <c r="X1998" s="206"/>
      <c r="Y1998" s="206"/>
      <c r="Z1998" s="206"/>
    </row>
    <row r="1999" customFormat="false" ht="15" hidden="false" customHeight="false" outlineLevel="0" collapsed="false">
      <c r="A1999" s="198" t="s">
        <v>1040</v>
      </c>
      <c r="B1999" s="199" t="s">
        <v>1917</v>
      </c>
      <c r="C1999" s="198" t="s">
        <v>1918</v>
      </c>
      <c r="D1999" s="199" t="s">
        <v>25</v>
      </c>
      <c r="E1999" s="200" t="n">
        <v>0.11</v>
      </c>
      <c r="F1999" s="280" t="n">
        <v>15.43</v>
      </c>
      <c r="G1999" s="280" t="n">
        <v>1.69</v>
      </c>
      <c r="H1999" s="206"/>
      <c r="I1999" s="206"/>
      <c r="J1999" s="206"/>
      <c r="K1999" s="206"/>
      <c r="L1999" s="206"/>
      <c r="M1999" s="206"/>
      <c r="N1999" s="206"/>
      <c r="O1999" s="206"/>
      <c r="P1999" s="206"/>
      <c r="Q1999" s="206"/>
      <c r="R1999" s="206"/>
      <c r="S1999" s="206"/>
      <c r="T1999" s="206"/>
      <c r="U1999" s="206"/>
      <c r="V1999" s="206"/>
      <c r="W1999" s="206"/>
      <c r="X1999" s="206"/>
      <c r="Y1999" s="206"/>
      <c r="Z1999" s="206"/>
    </row>
    <row r="2000" customFormat="false" ht="15" hidden="false" customHeight="false" outlineLevel="0" collapsed="false">
      <c r="A2000" s="198" t="s">
        <v>1040</v>
      </c>
      <c r="B2000" s="199" t="s">
        <v>1812</v>
      </c>
      <c r="C2000" s="198" t="s">
        <v>1813</v>
      </c>
      <c r="D2000" s="199" t="s">
        <v>25</v>
      </c>
      <c r="E2000" s="200" t="n">
        <v>0.11</v>
      </c>
      <c r="F2000" s="280" t="n">
        <v>20</v>
      </c>
      <c r="G2000" s="280" t="n">
        <v>2.2</v>
      </c>
      <c r="H2000" s="206"/>
      <c r="I2000" s="206"/>
      <c r="J2000" s="206"/>
      <c r="K2000" s="206"/>
      <c r="L2000" s="206"/>
      <c r="M2000" s="206"/>
      <c r="N2000" s="206"/>
      <c r="O2000" s="206"/>
      <c r="P2000" s="206"/>
      <c r="Q2000" s="206"/>
      <c r="R2000" s="206"/>
      <c r="S2000" s="206"/>
      <c r="T2000" s="206"/>
      <c r="U2000" s="206"/>
      <c r="V2000" s="206"/>
      <c r="W2000" s="206"/>
      <c r="X2000" s="206"/>
      <c r="Y2000" s="206"/>
      <c r="Z2000" s="206"/>
    </row>
    <row r="2001" customFormat="false" ht="15" hidden="false" customHeight="false" outlineLevel="0" collapsed="false">
      <c r="A2001" s="202" t="s">
        <v>1043</v>
      </c>
      <c r="B2001" s="203" t="s">
        <v>2070</v>
      </c>
      <c r="C2001" s="202" t="s">
        <v>2071</v>
      </c>
      <c r="D2001" s="203" t="s">
        <v>7</v>
      </c>
      <c r="E2001" s="204" t="n">
        <v>0.005</v>
      </c>
      <c r="F2001" s="208" t="n">
        <v>56.55</v>
      </c>
      <c r="G2001" s="208" t="n">
        <v>0.28</v>
      </c>
      <c r="H2001" s="206"/>
      <c r="I2001" s="206"/>
      <c r="J2001" s="206"/>
      <c r="K2001" s="206"/>
      <c r="L2001" s="206"/>
      <c r="M2001" s="206"/>
      <c r="N2001" s="206"/>
      <c r="O2001" s="206"/>
      <c r="P2001" s="206"/>
      <c r="Q2001" s="206"/>
      <c r="R2001" s="206"/>
      <c r="S2001" s="206"/>
      <c r="T2001" s="206"/>
      <c r="U2001" s="206"/>
      <c r="V2001" s="206"/>
      <c r="W2001" s="206"/>
      <c r="X2001" s="206"/>
      <c r="Y2001" s="206"/>
      <c r="Z2001" s="206"/>
    </row>
    <row r="2002" customFormat="false" ht="15" hidden="false" customHeight="false" outlineLevel="0" collapsed="false">
      <c r="A2002" s="202" t="s">
        <v>1043</v>
      </c>
      <c r="B2002" s="203" t="s">
        <v>2074</v>
      </c>
      <c r="C2002" s="202" t="s">
        <v>2075</v>
      </c>
      <c r="D2002" s="203" t="s">
        <v>7</v>
      </c>
      <c r="E2002" s="204" t="n">
        <v>0.023</v>
      </c>
      <c r="F2002" s="208" t="n">
        <v>2.06</v>
      </c>
      <c r="G2002" s="208" t="n">
        <v>0.04</v>
      </c>
      <c r="H2002" s="206"/>
      <c r="I2002" s="206"/>
      <c r="J2002" s="206"/>
      <c r="K2002" s="206"/>
      <c r="L2002" s="206"/>
      <c r="M2002" s="206"/>
      <c r="N2002" s="206"/>
      <c r="O2002" s="206"/>
      <c r="P2002" s="206"/>
      <c r="Q2002" s="206"/>
      <c r="R2002" s="206"/>
      <c r="S2002" s="206"/>
      <c r="T2002" s="206"/>
      <c r="U2002" s="206"/>
      <c r="V2002" s="206"/>
      <c r="W2002" s="206"/>
      <c r="X2002" s="206"/>
      <c r="Y2002" s="206"/>
      <c r="Z2002" s="206"/>
    </row>
    <row r="2003" customFormat="false" ht="15" hidden="false" customHeight="false" outlineLevel="0" collapsed="false">
      <c r="A2003" s="202" t="s">
        <v>1043</v>
      </c>
      <c r="B2003" s="203" t="s">
        <v>2076</v>
      </c>
      <c r="C2003" s="202" t="s">
        <v>2077</v>
      </c>
      <c r="D2003" s="203" t="s">
        <v>7</v>
      </c>
      <c r="E2003" s="204" t="n">
        <v>0.0082</v>
      </c>
      <c r="F2003" s="208" t="n">
        <v>64.07</v>
      </c>
      <c r="G2003" s="208" t="n">
        <v>0.52</v>
      </c>
      <c r="H2003" s="206"/>
      <c r="I2003" s="206"/>
      <c r="J2003" s="206"/>
      <c r="K2003" s="206"/>
      <c r="L2003" s="206"/>
      <c r="M2003" s="206"/>
      <c r="N2003" s="206"/>
      <c r="O2003" s="206"/>
      <c r="P2003" s="206"/>
      <c r="Q2003" s="206"/>
      <c r="R2003" s="206"/>
      <c r="S2003" s="206"/>
      <c r="T2003" s="206"/>
      <c r="U2003" s="206"/>
      <c r="V2003" s="206"/>
      <c r="W2003" s="206"/>
      <c r="X2003" s="206"/>
      <c r="Y2003" s="206"/>
      <c r="Z2003" s="206"/>
    </row>
    <row r="2004" customFormat="false" ht="15" hidden="false" customHeight="false" outlineLevel="0" collapsed="false">
      <c r="A2004" s="202" t="s">
        <v>1043</v>
      </c>
      <c r="B2004" s="203" t="s">
        <v>2406</v>
      </c>
      <c r="C2004" s="202" t="s">
        <v>2407</v>
      </c>
      <c r="D2004" s="203" t="s">
        <v>152</v>
      </c>
      <c r="E2004" s="204" t="n">
        <v>1.04</v>
      </c>
      <c r="F2004" s="208" t="n">
        <v>44.84</v>
      </c>
      <c r="G2004" s="208" t="n">
        <v>46.63</v>
      </c>
      <c r="H2004" s="206"/>
      <c r="I2004" s="206"/>
      <c r="J2004" s="206"/>
      <c r="K2004" s="206"/>
      <c r="L2004" s="206"/>
      <c r="M2004" s="206"/>
      <c r="N2004" s="206"/>
      <c r="O2004" s="206"/>
      <c r="P2004" s="206"/>
      <c r="Q2004" s="206"/>
      <c r="R2004" s="206"/>
      <c r="S2004" s="206"/>
      <c r="T2004" s="206"/>
      <c r="U2004" s="206"/>
      <c r="V2004" s="206"/>
      <c r="W2004" s="206"/>
      <c r="X2004" s="206"/>
      <c r="Y2004" s="206"/>
      <c r="Z2004" s="206"/>
    </row>
    <row r="2005" customFormat="false" ht="15" hidden="false" customHeight="false" outlineLevel="0" collapsed="false">
      <c r="A2005" s="193"/>
      <c r="B2005" s="194"/>
      <c r="C2005" s="193"/>
      <c r="D2005" s="193"/>
      <c r="E2005" s="195"/>
      <c r="F2005" s="193"/>
      <c r="G2005" s="193"/>
      <c r="H2005" s="206"/>
      <c r="I2005" s="206"/>
      <c r="J2005" s="206"/>
      <c r="K2005" s="206"/>
      <c r="L2005" s="206"/>
      <c r="M2005" s="206"/>
      <c r="N2005" s="206"/>
      <c r="O2005" s="206"/>
      <c r="P2005" s="206"/>
      <c r="Q2005" s="206"/>
      <c r="R2005" s="206"/>
      <c r="S2005" s="206"/>
      <c r="T2005" s="206"/>
      <c r="U2005" s="206"/>
      <c r="V2005" s="206"/>
      <c r="W2005" s="206"/>
      <c r="X2005" s="206"/>
      <c r="Y2005" s="206"/>
      <c r="Z2005" s="206"/>
    </row>
    <row r="2006" customFormat="false" ht="15" hidden="false" customHeight="false" outlineLevel="0" collapsed="false">
      <c r="A2006" s="183" t="s">
        <v>2653</v>
      </c>
      <c r="B2006" s="184" t="s">
        <v>1028</v>
      </c>
      <c r="C2006" s="183" t="s">
        <v>1029</v>
      </c>
      <c r="D2006" s="184" t="s">
        <v>1030</v>
      </c>
      <c r="E2006" s="185" t="s">
        <v>1031</v>
      </c>
      <c r="F2006" s="209" t="s">
        <v>1032</v>
      </c>
      <c r="G2006" s="209" t="s">
        <v>1033</v>
      </c>
      <c r="H2006" s="206"/>
      <c r="I2006" s="206"/>
      <c r="J2006" s="206"/>
      <c r="K2006" s="206"/>
      <c r="L2006" s="206"/>
      <c r="M2006" s="206"/>
      <c r="N2006" s="206"/>
      <c r="O2006" s="206"/>
      <c r="P2006" s="206"/>
      <c r="Q2006" s="206"/>
      <c r="R2006" s="206"/>
      <c r="S2006" s="206"/>
      <c r="T2006" s="206"/>
      <c r="U2006" s="206"/>
      <c r="V2006" s="206"/>
      <c r="W2006" s="206"/>
      <c r="X2006" s="206"/>
      <c r="Y2006" s="206"/>
      <c r="Z2006" s="206"/>
    </row>
    <row r="2007" customFormat="false" ht="15" hidden="false" customHeight="false" outlineLevel="0" collapsed="false">
      <c r="A2007" s="189" t="s">
        <v>1034</v>
      </c>
      <c r="B2007" s="190" t="s">
        <v>2409</v>
      </c>
      <c r="C2007" s="189" t="s">
        <v>686</v>
      </c>
      <c r="D2007" s="190" t="s">
        <v>152</v>
      </c>
      <c r="E2007" s="191" t="n">
        <v>1</v>
      </c>
      <c r="F2007" s="279" t="n">
        <v>102.22</v>
      </c>
      <c r="G2007" s="279" t="n">
        <v>102.22</v>
      </c>
      <c r="H2007" s="206"/>
      <c r="I2007" s="206"/>
      <c r="J2007" s="206"/>
      <c r="K2007" s="206"/>
      <c r="L2007" s="206"/>
      <c r="M2007" s="206"/>
      <c r="N2007" s="206"/>
      <c r="O2007" s="206"/>
      <c r="P2007" s="206"/>
      <c r="Q2007" s="206"/>
      <c r="R2007" s="206"/>
      <c r="S2007" s="206"/>
      <c r="T2007" s="206"/>
      <c r="U2007" s="206"/>
      <c r="V2007" s="206"/>
      <c r="W2007" s="206"/>
      <c r="X2007" s="206"/>
      <c r="Y2007" s="206"/>
      <c r="Z2007" s="206"/>
    </row>
    <row r="2008" customFormat="false" ht="15" hidden="false" customHeight="false" outlineLevel="0" collapsed="false">
      <c r="A2008" s="198" t="s">
        <v>1040</v>
      </c>
      <c r="B2008" s="199" t="s">
        <v>1917</v>
      </c>
      <c r="C2008" s="198" t="s">
        <v>1918</v>
      </c>
      <c r="D2008" s="199" t="s">
        <v>25</v>
      </c>
      <c r="E2008" s="200" t="n">
        <v>0.18</v>
      </c>
      <c r="F2008" s="280" t="n">
        <v>15.43</v>
      </c>
      <c r="G2008" s="280" t="n">
        <v>2.77</v>
      </c>
      <c r="H2008" s="206"/>
      <c r="I2008" s="206"/>
      <c r="J2008" s="206"/>
      <c r="K2008" s="206"/>
      <c r="L2008" s="206"/>
      <c r="M2008" s="206"/>
      <c r="N2008" s="206"/>
      <c r="O2008" s="206"/>
      <c r="P2008" s="206"/>
      <c r="Q2008" s="206"/>
      <c r="R2008" s="206"/>
      <c r="S2008" s="206"/>
      <c r="T2008" s="206"/>
      <c r="U2008" s="206"/>
      <c r="V2008" s="206"/>
      <c r="W2008" s="206"/>
      <c r="X2008" s="206"/>
      <c r="Y2008" s="206"/>
      <c r="Z2008" s="206"/>
    </row>
    <row r="2009" customFormat="false" ht="15" hidden="false" customHeight="false" outlineLevel="0" collapsed="false">
      <c r="A2009" s="198" t="s">
        <v>1040</v>
      </c>
      <c r="B2009" s="199" t="s">
        <v>1812</v>
      </c>
      <c r="C2009" s="198" t="s">
        <v>1813</v>
      </c>
      <c r="D2009" s="199" t="s">
        <v>25</v>
      </c>
      <c r="E2009" s="200" t="n">
        <v>0.18</v>
      </c>
      <c r="F2009" s="280" t="n">
        <v>20</v>
      </c>
      <c r="G2009" s="280" t="n">
        <v>3.6</v>
      </c>
      <c r="H2009" s="206"/>
      <c r="I2009" s="206"/>
      <c r="J2009" s="206"/>
      <c r="K2009" s="206"/>
      <c r="L2009" s="206"/>
      <c r="M2009" s="206"/>
      <c r="N2009" s="206"/>
      <c r="O2009" s="206"/>
      <c r="P2009" s="206"/>
      <c r="Q2009" s="206"/>
      <c r="R2009" s="206"/>
      <c r="S2009" s="206"/>
      <c r="T2009" s="206"/>
      <c r="U2009" s="206"/>
      <c r="V2009" s="206"/>
      <c r="W2009" s="206"/>
      <c r="X2009" s="206"/>
      <c r="Y2009" s="206"/>
      <c r="Z2009" s="206"/>
    </row>
    <row r="2010" customFormat="false" ht="15" hidden="false" customHeight="false" outlineLevel="0" collapsed="false">
      <c r="A2010" s="202" t="s">
        <v>1043</v>
      </c>
      <c r="B2010" s="203" t="s">
        <v>2070</v>
      </c>
      <c r="C2010" s="202" t="s">
        <v>2071</v>
      </c>
      <c r="D2010" s="203" t="s">
        <v>7</v>
      </c>
      <c r="E2010" s="204" t="n">
        <v>0.0062</v>
      </c>
      <c r="F2010" s="208" t="n">
        <v>56.55</v>
      </c>
      <c r="G2010" s="208" t="n">
        <v>0.35</v>
      </c>
      <c r="H2010" s="206"/>
      <c r="I2010" s="206"/>
      <c r="J2010" s="206"/>
      <c r="K2010" s="206"/>
      <c r="L2010" s="206"/>
      <c r="M2010" s="206"/>
      <c r="N2010" s="206"/>
      <c r="O2010" s="206"/>
      <c r="P2010" s="206"/>
      <c r="Q2010" s="206"/>
      <c r="R2010" s="206"/>
      <c r="S2010" s="206"/>
      <c r="T2010" s="206"/>
      <c r="U2010" s="206"/>
      <c r="V2010" s="206"/>
      <c r="W2010" s="206"/>
      <c r="X2010" s="206"/>
      <c r="Y2010" s="206"/>
      <c r="Z2010" s="206"/>
    </row>
    <row r="2011" customFormat="false" ht="15" hidden="false" customHeight="false" outlineLevel="0" collapsed="false">
      <c r="A2011" s="202" t="s">
        <v>1043</v>
      </c>
      <c r="B2011" s="203" t="s">
        <v>2074</v>
      </c>
      <c r="C2011" s="202" t="s">
        <v>2075</v>
      </c>
      <c r="D2011" s="203" t="s">
        <v>7</v>
      </c>
      <c r="E2011" s="204" t="n">
        <v>0.037</v>
      </c>
      <c r="F2011" s="208" t="n">
        <v>2.06</v>
      </c>
      <c r="G2011" s="208" t="n">
        <v>0.07</v>
      </c>
      <c r="H2011" s="206"/>
      <c r="I2011" s="206"/>
      <c r="J2011" s="206"/>
      <c r="K2011" s="206"/>
      <c r="L2011" s="206"/>
      <c r="M2011" s="206"/>
      <c r="N2011" s="206"/>
      <c r="O2011" s="206"/>
      <c r="P2011" s="206"/>
      <c r="Q2011" s="206"/>
      <c r="R2011" s="206"/>
      <c r="S2011" s="206"/>
      <c r="T2011" s="206"/>
      <c r="U2011" s="206"/>
      <c r="V2011" s="206"/>
      <c r="W2011" s="206"/>
      <c r="X2011" s="206"/>
      <c r="Y2011" s="206"/>
      <c r="Z2011" s="206"/>
    </row>
    <row r="2012" customFormat="false" ht="15" hidden="false" customHeight="false" outlineLevel="0" collapsed="false">
      <c r="A2012" s="202" t="s">
        <v>1043</v>
      </c>
      <c r="B2012" s="203" t="s">
        <v>2076</v>
      </c>
      <c r="C2012" s="202" t="s">
        <v>2077</v>
      </c>
      <c r="D2012" s="203" t="s">
        <v>7</v>
      </c>
      <c r="E2012" s="204" t="n">
        <v>0.0102</v>
      </c>
      <c r="F2012" s="208" t="n">
        <v>64.07</v>
      </c>
      <c r="G2012" s="208" t="n">
        <v>0.65</v>
      </c>
      <c r="H2012" s="206"/>
      <c r="I2012" s="206"/>
      <c r="J2012" s="206"/>
      <c r="K2012" s="206"/>
      <c r="L2012" s="206"/>
      <c r="M2012" s="206"/>
      <c r="N2012" s="206"/>
      <c r="O2012" s="206"/>
      <c r="P2012" s="206"/>
      <c r="Q2012" s="206"/>
      <c r="R2012" s="206"/>
      <c r="S2012" s="206"/>
      <c r="T2012" s="206"/>
      <c r="U2012" s="206"/>
      <c r="V2012" s="206"/>
      <c r="W2012" s="206"/>
      <c r="X2012" s="206"/>
      <c r="Y2012" s="206"/>
      <c r="Z2012" s="206"/>
    </row>
    <row r="2013" customFormat="false" ht="15" hidden="false" customHeight="false" outlineLevel="0" collapsed="false">
      <c r="A2013" s="202" t="s">
        <v>1043</v>
      </c>
      <c r="B2013" s="203" t="s">
        <v>2410</v>
      </c>
      <c r="C2013" s="202" t="s">
        <v>2411</v>
      </c>
      <c r="D2013" s="203" t="s">
        <v>152</v>
      </c>
      <c r="E2013" s="204" t="n">
        <v>1.04</v>
      </c>
      <c r="F2013" s="208" t="n">
        <v>91.14</v>
      </c>
      <c r="G2013" s="208" t="n">
        <v>94.78</v>
      </c>
      <c r="H2013" s="206"/>
      <c r="I2013" s="206"/>
      <c r="J2013" s="206"/>
      <c r="K2013" s="206"/>
      <c r="L2013" s="206"/>
      <c r="M2013" s="206"/>
      <c r="N2013" s="206"/>
      <c r="O2013" s="206"/>
      <c r="P2013" s="206"/>
      <c r="Q2013" s="206"/>
      <c r="R2013" s="206"/>
      <c r="S2013" s="206"/>
      <c r="T2013" s="206"/>
      <c r="U2013" s="206"/>
      <c r="V2013" s="206"/>
      <c r="W2013" s="206"/>
      <c r="X2013" s="206"/>
      <c r="Y2013" s="206"/>
      <c r="Z2013" s="206"/>
    </row>
    <row r="2014" customFormat="false" ht="15" hidden="false" customHeight="false" outlineLevel="0" collapsed="false">
      <c r="A2014" s="193"/>
      <c r="B2014" s="194"/>
      <c r="C2014" s="193"/>
      <c r="D2014" s="193"/>
      <c r="E2014" s="195"/>
      <c r="F2014" s="193"/>
      <c r="G2014" s="193"/>
      <c r="H2014" s="206"/>
      <c r="I2014" s="206"/>
      <c r="J2014" s="206"/>
      <c r="K2014" s="206"/>
      <c r="L2014" s="206"/>
      <c r="M2014" s="206"/>
      <c r="N2014" s="206"/>
      <c r="O2014" s="206"/>
      <c r="P2014" s="206"/>
      <c r="Q2014" s="206"/>
      <c r="R2014" s="206"/>
      <c r="S2014" s="206"/>
      <c r="T2014" s="206"/>
      <c r="U2014" s="206"/>
      <c r="V2014" s="206"/>
      <c r="W2014" s="206"/>
      <c r="X2014" s="206"/>
      <c r="Y2014" s="206"/>
      <c r="Z2014" s="206"/>
    </row>
    <row r="2015" customFormat="false" ht="15" hidden="false" customHeight="false" outlineLevel="0" collapsed="false">
      <c r="A2015" s="183" t="s">
        <v>2654</v>
      </c>
      <c r="B2015" s="184" t="s">
        <v>1028</v>
      </c>
      <c r="C2015" s="183" t="s">
        <v>1029</v>
      </c>
      <c r="D2015" s="184" t="s">
        <v>1030</v>
      </c>
      <c r="E2015" s="185" t="s">
        <v>1031</v>
      </c>
      <c r="F2015" s="209" t="s">
        <v>1032</v>
      </c>
      <c r="G2015" s="209" t="s">
        <v>1033</v>
      </c>
      <c r="H2015" s="206"/>
      <c r="I2015" s="206"/>
      <c r="J2015" s="206"/>
      <c r="K2015" s="206"/>
      <c r="L2015" s="206"/>
      <c r="M2015" s="206"/>
      <c r="N2015" s="206"/>
      <c r="O2015" s="206"/>
      <c r="P2015" s="206"/>
      <c r="Q2015" s="206"/>
      <c r="R2015" s="206"/>
      <c r="S2015" s="206"/>
      <c r="T2015" s="206"/>
      <c r="U2015" s="206"/>
      <c r="V2015" s="206"/>
      <c r="W2015" s="206"/>
      <c r="X2015" s="206"/>
      <c r="Y2015" s="206"/>
      <c r="Z2015" s="206"/>
    </row>
    <row r="2016" customFormat="false" ht="15" hidden="false" customHeight="false" outlineLevel="0" collapsed="false">
      <c r="A2016" s="189" t="s">
        <v>1034</v>
      </c>
      <c r="B2016" s="190" t="s">
        <v>2402</v>
      </c>
      <c r="C2016" s="189" t="s">
        <v>689</v>
      </c>
      <c r="D2016" s="190" t="s">
        <v>152</v>
      </c>
      <c r="E2016" s="191" t="n">
        <v>1</v>
      </c>
      <c r="F2016" s="279" t="n">
        <v>42.91</v>
      </c>
      <c r="G2016" s="279" t="n">
        <v>42.91</v>
      </c>
      <c r="H2016" s="206"/>
      <c r="I2016" s="206"/>
      <c r="J2016" s="206"/>
      <c r="K2016" s="206"/>
      <c r="L2016" s="206"/>
      <c r="M2016" s="206"/>
      <c r="N2016" s="206"/>
      <c r="O2016" s="206"/>
      <c r="P2016" s="206"/>
      <c r="Q2016" s="206"/>
      <c r="R2016" s="206"/>
      <c r="S2016" s="206"/>
      <c r="T2016" s="206"/>
      <c r="U2016" s="206"/>
      <c r="V2016" s="206"/>
      <c r="W2016" s="206"/>
      <c r="X2016" s="206"/>
      <c r="Y2016" s="206"/>
      <c r="Z2016" s="206"/>
    </row>
    <row r="2017" customFormat="false" ht="15" hidden="false" customHeight="false" outlineLevel="0" collapsed="false">
      <c r="A2017" s="198" t="s">
        <v>1040</v>
      </c>
      <c r="B2017" s="199" t="s">
        <v>1917</v>
      </c>
      <c r="C2017" s="198" t="s">
        <v>1918</v>
      </c>
      <c r="D2017" s="199" t="s">
        <v>25</v>
      </c>
      <c r="E2017" s="200" t="n">
        <v>0.325</v>
      </c>
      <c r="F2017" s="280" t="n">
        <v>15.43</v>
      </c>
      <c r="G2017" s="280" t="n">
        <v>5.01</v>
      </c>
      <c r="H2017" s="206"/>
      <c r="I2017" s="206"/>
      <c r="J2017" s="206"/>
      <c r="K2017" s="206"/>
      <c r="L2017" s="206"/>
      <c r="M2017" s="206"/>
      <c r="N2017" s="206"/>
      <c r="O2017" s="206"/>
      <c r="P2017" s="206"/>
      <c r="Q2017" s="206"/>
      <c r="R2017" s="206"/>
      <c r="S2017" s="206"/>
      <c r="T2017" s="206"/>
      <c r="U2017" s="206"/>
      <c r="V2017" s="206"/>
      <c r="W2017" s="206"/>
      <c r="X2017" s="206"/>
      <c r="Y2017" s="206"/>
      <c r="Z2017" s="206"/>
    </row>
    <row r="2018" customFormat="false" ht="15" hidden="false" customHeight="false" outlineLevel="0" collapsed="false">
      <c r="A2018" s="198" t="s">
        <v>1040</v>
      </c>
      <c r="B2018" s="199" t="s">
        <v>1812</v>
      </c>
      <c r="C2018" s="198" t="s">
        <v>1813</v>
      </c>
      <c r="D2018" s="199" t="s">
        <v>25</v>
      </c>
      <c r="E2018" s="200" t="n">
        <v>0.325</v>
      </c>
      <c r="F2018" s="280" t="n">
        <v>20</v>
      </c>
      <c r="G2018" s="280" t="n">
        <v>6.5</v>
      </c>
      <c r="H2018" s="206"/>
      <c r="I2018" s="206"/>
      <c r="J2018" s="206"/>
      <c r="K2018" s="206"/>
      <c r="L2018" s="206"/>
      <c r="M2018" s="206"/>
      <c r="N2018" s="206"/>
      <c r="O2018" s="206"/>
      <c r="P2018" s="206"/>
      <c r="Q2018" s="206"/>
      <c r="R2018" s="206"/>
      <c r="S2018" s="206"/>
      <c r="T2018" s="206"/>
      <c r="U2018" s="206"/>
      <c r="V2018" s="206"/>
      <c r="W2018" s="206"/>
      <c r="X2018" s="206"/>
      <c r="Y2018" s="206"/>
      <c r="Z2018" s="206"/>
    </row>
    <row r="2019" customFormat="false" ht="15" hidden="false" customHeight="false" outlineLevel="0" collapsed="false">
      <c r="A2019" s="202" t="s">
        <v>1043</v>
      </c>
      <c r="B2019" s="203" t="s">
        <v>2070</v>
      </c>
      <c r="C2019" s="202" t="s">
        <v>2071</v>
      </c>
      <c r="D2019" s="203" t="s">
        <v>7</v>
      </c>
      <c r="E2019" s="204" t="n">
        <v>0.0293</v>
      </c>
      <c r="F2019" s="208" t="n">
        <v>56.55</v>
      </c>
      <c r="G2019" s="208" t="n">
        <v>1.65</v>
      </c>
      <c r="H2019" s="206"/>
      <c r="I2019" s="206"/>
      <c r="J2019" s="206"/>
      <c r="K2019" s="206"/>
      <c r="L2019" s="206"/>
      <c r="M2019" s="206"/>
      <c r="N2019" s="206"/>
      <c r="O2019" s="206"/>
      <c r="P2019" s="206"/>
      <c r="Q2019" s="206"/>
      <c r="R2019" s="206"/>
      <c r="S2019" s="206"/>
      <c r="T2019" s="206"/>
      <c r="U2019" s="206"/>
      <c r="V2019" s="206"/>
      <c r="W2019" s="206"/>
      <c r="X2019" s="206"/>
      <c r="Y2019" s="206"/>
      <c r="Z2019" s="206"/>
    </row>
    <row r="2020" customFormat="false" ht="15" hidden="false" customHeight="false" outlineLevel="0" collapsed="false">
      <c r="A2020" s="202" t="s">
        <v>1043</v>
      </c>
      <c r="B2020" s="203" t="s">
        <v>2074</v>
      </c>
      <c r="C2020" s="202" t="s">
        <v>2075</v>
      </c>
      <c r="D2020" s="203" t="s">
        <v>7</v>
      </c>
      <c r="E2020" s="204" t="n">
        <v>0.1085</v>
      </c>
      <c r="F2020" s="208" t="n">
        <v>2.06</v>
      </c>
      <c r="G2020" s="208" t="n">
        <v>0.22</v>
      </c>
      <c r="H2020" s="206"/>
      <c r="I2020" s="206"/>
      <c r="J2020" s="206"/>
      <c r="K2020" s="206"/>
      <c r="L2020" s="206"/>
      <c r="M2020" s="206"/>
      <c r="N2020" s="206"/>
      <c r="O2020" s="206"/>
      <c r="P2020" s="206"/>
      <c r="Q2020" s="206"/>
      <c r="R2020" s="206"/>
      <c r="S2020" s="206"/>
      <c r="T2020" s="206"/>
      <c r="U2020" s="206"/>
      <c r="V2020" s="206"/>
      <c r="W2020" s="206"/>
      <c r="X2020" s="206"/>
      <c r="Y2020" s="206"/>
      <c r="Z2020" s="206"/>
    </row>
    <row r="2021" customFormat="false" ht="15" hidden="false" customHeight="false" outlineLevel="0" collapsed="false">
      <c r="A2021" s="202" t="s">
        <v>1043</v>
      </c>
      <c r="B2021" s="203" t="s">
        <v>2076</v>
      </c>
      <c r="C2021" s="202" t="s">
        <v>2077</v>
      </c>
      <c r="D2021" s="203" t="s">
        <v>7</v>
      </c>
      <c r="E2021" s="204" t="n">
        <v>0.0455</v>
      </c>
      <c r="F2021" s="208" t="n">
        <v>64.07</v>
      </c>
      <c r="G2021" s="208" t="n">
        <v>2.91</v>
      </c>
      <c r="H2021" s="206"/>
      <c r="I2021" s="206"/>
      <c r="J2021" s="206"/>
      <c r="K2021" s="206"/>
      <c r="L2021" s="206"/>
      <c r="M2021" s="206"/>
      <c r="N2021" s="206"/>
      <c r="O2021" s="206"/>
      <c r="P2021" s="206"/>
      <c r="Q2021" s="206"/>
      <c r="R2021" s="206"/>
      <c r="S2021" s="206"/>
      <c r="T2021" s="206"/>
      <c r="U2021" s="206"/>
      <c r="V2021" s="206"/>
      <c r="W2021" s="206"/>
      <c r="X2021" s="206"/>
      <c r="Y2021" s="206"/>
      <c r="Z2021" s="206"/>
    </row>
    <row r="2022" customFormat="false" ht="15" hidden="false" customHeight="false" outlineLevel="0" collapsed="false">
      <c r="A2022" s="202" t="s">
        <v>1043</v>
      </c>
      <c r="B2022" s="203" t="s">
        <v>2403</v>
      </c>
      <c r="C2022" s="202" t="s">
        <v>2404</v>
      </c>
      <c r="D2022" s="203" t="s">
        <v>152</v>
      </c>
      <c r="E2022" s="204" t="n">
        <v>1.04</v>
      </c>
      <c r="F2022" s="208" t="n">
        <v>25.6</v>
      </c>
      <c r="G2022" s="208" t="n">
        <v>26.62</v>
      </c>
      <c r="H2022" s="206"/>
      <c r="I2022" s="206"/>
      <c r="J2022" s="206"/>
      <c r="K2022" s="206"/>
      <c r="L2022" s="206"/>
      <c r="M2022" s="206"/>
      <c r="N2022" s="206"/>
      <c r="O2022" s="206"/>
      <c r="P2022" s="206"/>
      <c r="Q2022" s="206"/>
      <c r="R2022" s="206"/>
      <c r="S2022" s="206"/>
      <c r="T2022" s="206"/>
      <c r="U2022" s="206"/>
      <c r="V2022" s="206"/>
      <c r="W2022" s="206"/>
      <c r="X2022" s="206"/>
      <c r="Y2022" s="206"/>
      <c r="Z2022" s="206"/>
    </row>
    <row r="2023" customFormat="false" ht="15" hidden="false" customHeight="false" outlineLevel="0" collapsed="false">
      <c r="A2023" s="193"/>
      <c r="B2023" s="194"/>
      <c r="C2023" s="193"/>
      <c r="D2023" s="193"/>
      <c r="E2023" s="195"/>
      <c r="F2023" s="193"/>
      <c r="G2023" s="193"/>
      <c r="H2023" s="206"/>
      <c r="I2023" s="206"/>
      <c r="J2023" s="206"/>
      <c r="K2023" s="206"/>
      <c r="L2023" s="206"/>
      <c r="M2023" s="206"/>
      <c r="N2023" s="206"/>
      <c r="O2023" s="206"/>
      <c r="P2023" s="206"/>
      <c r="Q2023" s="206"/>
      <c r="R2023" s="206"/>
      <c r="S2023" s="206"/>
      <c r="T2023" s="206"/>
      <c r="U2023" s="206"/>
      <c r="V2023" s="206"/>
      <c r="W2023" s="206"/>
      <c r="X2023" s="206"/>
      <c r="Y2023" s="206"/>
      <c r="Z2023" s="206"/>
    </row>
    <row r="2024" customFormat="false" ht="15" hidden="false" customHeight="false" outlineLevel="0" collapsed="false">
      <c r="A2024" s="183" t="s">
        <v>2655</v>
      </c>
      <c r="B2024" s="184" t="s">
        <v>1028</v>
      </c>
      <c r="C2024" s="183" t="s">
        <v>1029</v>
      </c>
      <c r="D2024" s="184" t="s">
        <v>1030</v>
      </c>
      <c r="E2024" s="185" t="s">
        <v>1031</v>
      </c>
      <c r="F2024" s="209" t="s">
        <v>1032</v>
      </c>
      <c r="G2024" s="209" t="s">
        <v>1033</v>
      </c>
      <c r="H2024" s="206"/>
      <c r="I2024" s="206"/>
      <c r="J2024" s="206"/>
      <c r="K2024" s="206"/>
      <c r="L2024" s="206"/>
      <c r="M2024" s="206"/>
      <c r="N2024" s="206"/>
      <c r="O2024" s="206"/>
      <c r="P2024" s="206"/>
      <c r="Q2024" s="206"/>
      <c r="R2024" s="206"/>
      <c r="S2024" s="206"/>
      <c r="T2024" s="206"/>
      <c r="U2024" s="206"/>
      <c r="V2024" s="206"/>
      <c r="W2024" s="206"/>
      <c r="X2024" s="206"/>
      <c r="Y2024" s="206"/>
      <c r="Z2024" s="206"/>
    </row>
    <row r="2025" customFormat="false" ht="15" hidden="false" customHeight="false" outlineLevel="0" collapsed="false">
      <c r="A2025" s="189" t="s">
        <v>1034</v>
      </c>
      <c r="B2025" s="190" t="s">
        <v>1487</v>
      </c>
      <c r="C2025" s="189" t="s">
        <v>692</v>
      </c>
      <c r="D2025" s="190" t="s">
        <v>152</v>
      </c>
      <c r="E2025" s="191" t="n">
        <v>1</v>
      </c>
      <c r="F2025" s="279" t="n">
        <v>69.6</v>
      </c>
      <c r="G2025" s="279" t="n">
        <v>69.6</v>
      </c>
      <c r="H2025" s="206"/>
      <c r="I2025" s="206"/>
      <c r="J2025" s="206"/>
      <c r="K2025" s="206"/>
      <c r="L2025" s="206"/>
      <c r="M2025" s="206"/>
      <c r="N2025" s="206"/>
      <c r="O2025" s="206"/>
      <c r="P2025" s="206"/>
      <c r="Q2025" s="206"/>
      <c r="R2025" s="206"/>
      <c r="S2025" s="206"/>
      <c r="T2025" s="206"/>
      <c r="U2025" s="206"/>
      <c r="V2025" s="206"/>
      <c r="W2025" s="206"/>
      <c r="X2025" s="206"/>
      <c r="Y2025" s="206"/>
      <c r="Z2025" s="206"/>
    </row>
    <row r="2026" customFormat="false" ht="15" hidden="false" customHeight="false" outlineLevel="0" collapsed="false">
      <c r="A2026" s="198" t="s">
        <v>1040</v>
      </c>
      <c r="B2026" s="199" t="s">
        <v>1917</v>
      </c>
      <c r="C2026" s="198" t="s">
        <v>1918</v>
      </c>
      <c r="D2026" s="199" t="s">
        <v>25</v>
      </c>
      <c r="E2026" s="200" t="n">
        <v>0.445</v>
      </c>
      <c r="F2026" s="280" t="n">
        <v>15.43</v>
      </c>
      <c r="G2026" s="280" t="n">
        <v>6.86</v>
      </c>
      <c r="H2026" s="206"/>
      <c r="I2026" s="206"/>
      <c r="J2026" s="206"/>
      <c r="K2026" s="206"/>
      <c r="L2026" s="206"/>
      <c r="M2026" s="206"/>
      <c r="N2026" s="206"/>
      <c r="O2026" s="206"/>
      <c r="P2026" s="206"/>
      <c r="Q2026" s="206"/>
      <c r="R2026" s="206"/>
      <c r="S2026" s="206"/>
      <c r="T2026" s="206"/>
      <c r="U2026" s="206"/>
      <c r="V2026" s="206"/>
      <c r="W2026" s="206"/>
      <c r="X2026" s="206"/>
      <c r="Y2026" s="206"/>
      <c r="Z2026" s="206"/>
    </row>
    <row r="2027" customFormat="false" ht="15" hidden="false" customHeight="false" outlineLevel="0" collapsed="false">
      <c r="A2027" s="198" t="s">
        <v>1040</v>
      </c>
      <c r="B2027" s="199" t="s">
        <v>1812</v>
      </c>
      <c r="C2027" s="198" t="s">
        <v>1813</v>
      </c>
      <c r="D2027" s="199" t="s">
        <v>25</v>
      </c>
      <c r="E2027" s="200" t="n">
        <v>0.445</v>
      </c>
      <c r="F2027" s="280" t="n">
        <v>20</v>
      </c>
      <c r="G2027" s="280" t="n">
        <v>8.9</v>
      </c>
      <c r="H2027" s="206"/>
      <c r="I2027" s="206"/>
      <c r="J2027" s="206"/>
      <c r="K2027" s="206"/>
      <c r="L2027" s="206"/>
      <c r="M2027" s="206"/>
      <c r="N2027" s="206"/>
      <c r="O2027" s="206"/>
      <c r="P2027" s="206"/>
      <c r="Q2027" s="206"/>
      <c r="R2027" s="206"/>
      <c r="S2027" s="206"/>
      <c r="T2027" s="206"/>
      <c r="U2027" s="206"/>
      <c r="V2027" s="206"/>
      <c r="W2027" s="206"/>
      <c r="X2027" s="206"/>
      <c r="Y2027" s="206"/>
      <c r="Z2027" s="206"/>
    </row>
    <row r="2028" customFormat="false" ht="15" hidden="false" customHeight="false" outlineLevel="0" collapsed="false">
      <c r="A2028" s="202" t="s">
        <v>1043</v>
      </c>
      <c r="B2028" s="203" t="s">
        <v>2070</v>
      </c>
      <c r="C2028" s="202" t="s">
        <v>2071</v>
      </c>
      <c r="D2028" s="203" t="s">
        <v>7</v>
      </c>
      <c r="E2028" s="204" t="n">
        <v>0.0429</v>
      </c>
      <c r="F2028" s="208" t="n">
        <v>56.55</v>
      </c>
      <c r="G2028" s="208" t="n">
        <v>2.42</v>
      </c>
      <c r="H2028" s="206"/>
      <c r="I2028" s="206"/>
      <c r="J2028" s="206"/>
      <c r="K2028" s="206"/>
      <c r="L2028" s="206"/>
      <c r="M2028" s="206"/>
      <c r="N2028" s="206"/>
      <c r="O2028" s="206"/>
      <c r="P2028" s="206"/>
      <c r="Q2028" s="206"/>
      <c r="R2028" s="206"/>
      <c r="S2028" s="206"/>
      <c r="T2028" s="206"/>
      <c r="U2028" s="206"/>
      <c r="V2028" s="206"/>
      <c r="W2028" s="206"/>
      <c r="X2028" s="206"/>
      <c r="Y2028" s="206"/>
      <c r="Z2028" s="206"/>
    </row>
    <row r="2029" customFormat="false" ht="15" hidden="false" customHeight="false" outlineLevel="0" collapsed="false">
      <c r="A2029" s="202" t="s">
        <v>1043</v>
      </c>
      <c r="B2029" s="203" t="s">
        <v>2074</v>
      </c>
      <c r="C2029" s="202" t="s">
        <v>2075</v>
      </c>
      <c r="D2029" s="203" t="s">
        <v>7</v>
      </c>
      <c r="E2029" s="204" t="n">
        <v>0.1485</v>
      </c>
      <c r="F2029" s="208" t="n">
        <v>2.06</v>
      </c>
      <c r="G2029" s="208" t="n">
        <v>0.3</v>
      </c>
      <c r="H2029" s="206"/>
      <c r="I2029" s="206"/>
      <c r="J2029" s="206"/>
      <c r="K2029" s="206"/>
      <c r="L2029" s="206"/>
      <c r="M2029" s="206"/>
      <c r="N2029" s="206"/>
      <c r="O2029" s="206"/>
      <c r="P2029" s="206"/>
      <c r="Q2029" s="206"/>
      <c r="R2029" s="206"/>
      <c r="S2029" s="206"/>
      <c r="T2029" s="206"/>
      <c r="U2029" s="206"/>
      <c r="V2029" s="206"/>
      <c r="W2029" s="206"/>
      <c r="X2029" s="206"/>
      <c r="Y2029" s="206"/>
      <c r="Z2029" s="206"/>
    </row>
    <row r="2030" customFormat="false" ht="15" hidden="false" customHeight="false" outlineLevel="0" collapsed="false">
      <c r="A2030" s="202" t="s">
        <v>1043</v>
      </c>
      <c r="B2030" s="203" t="s">
        <v>2076</v>
      </c>
      <c r="C2030" s="202" t="s">
        <v>2077</v>
      </c>
      <c r="D2030" s="203" t="s">
        <v>7</v>
      </c>
      <c r="E2030" s="204" t="n">
        <v>0.0701</v>
      </c>
      <c r="F2030" s="208" t="n">
        <v>64.07</v>
      </c>
      <c r="G2030" s="208" t="n">
        <v>4.49</v>
      </c>
      <c r="H2030" s="206"/>
      <c r="I2030" s="206"/>
      <c r="J2030" s="206"/>
      <c r="K2030" s="206"/>
      <c r="L2030" s="206"/>
      <c r="M2030" s="206"/>
      <c r="N2030" s="206"/>
      <c r="O2030" s="206"/>
      <c r="P2030" s="206"/>
      <c r="Q2030" s="206"/>
      <c r="R2030" s="206"/>
      <c r="S2030" s="206"/>
      <c r="T2030" s="206"/>
      <c r="U2030" s="206"/>
      <c r="V2030" s="206"/>
      <c r="W2030" s="206"/>
      <c r="X2030" s="206"/>
      <c r="Y2030" s="206"/>
      <c r="Z2030" s="206"/>
    </row>
    <row r="2031" customFormat="false" ht="15" hidden="false" customHeight="false" outlineLevel="0" collapsed="false">
      <c r="A2031" s="202" t="s">
        <v>1043</v>
      </c>
      <c r="B2031" s="203" t="s">
        <v>2406</v>
      </c>
      <c r="C2031" s="202" t="s">
        <v>2407</v>
      </c>
      <c r="D2031" s="203" t="s">
        <v>152</v>
      </c>
      <c r="E2031" s="204" t="n">
        <v>1.04</v>
      </c>
      <c r="F2031" s="208" t="n">
        <v>44.84</v>
      </c>
      <c r="G2031" s="208" t="n">
        <v>46.63</v>
      </c>
      <c r="H2031" s="206"/>
      <c r="I2031" s="206"/>
      <c r="J2031" s="206"/>
      <c r="K2031" s="206"/>
      <c r="L2031" s="206"/>
      <c r="M2031" s="206"/>
      <c r="N2031" s="206"/>
      <c r="O2031" s="206"/>
      <c r="P2031" s="206"/>
      <c r="Q2031" s="206"/>
      <c r="R2031" s="206"/>
      <c r="S2031" s="206"/>
      <c r="T2031" s="206"/>
      <c r="U2031" s="206"/>
      <c r="V2031" s="206"/>
      <c r="W2031" s="206"/>
      <c r="X2031" s="206"/>
      <c r="Y2031" s="206"/>
      <c r="Z2031" s="206"/>
    </row>
    <row r="2032" customFormat="false" ht="15" hidden="false" customHeight="false" outlineLevel="0" collapsed="false">
      <c r="A2032" s="193"/>
      <c r="B2032" s="194"/>
      <c r="C2032" s="193"/>
      <c r="D2032" s="193"/>
      <c r="E2032" s="195"/>
      <c r="F2032" s="193"/>
      <c r="G2032" s="193"/>
      <c r="H2032" s="206"/>
      <c r="I2032" s="206"/>
      <c r="J2032" s="206"/>
      <c r="K2032" s="206"/>
      <c r="L2032" s="206"/>
      <c r="M2032" s="206"/>
      <c r="N2032" s="206"/>
      <c r="O2032" s="206"/>
      <c r="P2032" s="206"/>
      <c r="Q2032" s="206"/>
      <c r="R2032" s="206"/>
      <c r="S2032" s="206"/>
      <c r="T2032" s="206"/>
      <c r="U2032" s="206"/>
      <c r="V2032" s="206"/>
      <c r="W2032" s="206"/>
      <c r="X2032" s="206"/>
      <c r="Y2032" s="206"/>
      <c r="Z2032" s="206"/>
    </row>
    <row r="2033" customFormat="false" ht="15" hidden="false" customHeight="false" outlineLevel="0" collapsed="false">
      <c r="A2033" s="183" t="s">
        <v>2656</v>
      </c>
      <c r="B2033" s="184" t="s">
        <v>1028</v>
      </c>
      <c r="C2033" s="183" t="s">
        <v>1029</v>
      </c>
      <c r="D2033" s="184" t="s">
        <v>1030</v>
      </c>
      <c r="E2033" s="185" t="s">
        <v>1031</v>
      </c>
      <c r="F2033" s="209" t="s">
        <v>1032</v>
      </c>
      <c r="G2033" s="209" t="s">
        <v>1033</v>
      </c>
      <c r="H2033" s="206"/>
      <c r="I2033" s="206"/>
      <c r="J2033" s="206"/>
      <c r="K2033" s="206"/>
      <c r="L2033" s="206"/>
      <c r="M2033" s="206"/>
      <c r="N2033" s="206"/>
      <c r="O2033" s="206"/>
      <c r="P2033" s="206"/>
      <c r="Q2033" s="206"/>
      <c r="R2033" s="206"/>
      <c r="S2033" s="206"/>
      <c r="T2033" s="206"/>
      <c r="U2033" s="206"/>
      <c r="V2033" s="206"/>
      <c r="W2033" s="206"/>
      <c r="X2033" s="206"/>
      <c r="Y2033" s="206"/>
      <c r="Z2033" s="206"/>
    </row>
    <row r="2034" customFormat="false" ht="15" hidden="false" customHeight="false" outlineLevel="0" collapsed="false">
      <c r="A2034" s="189" t="s">
        <v>1034</v>
      </c>
      <c r="B2034" s="190" t="s">
        <v>2657</v>
      </c>
      <c r="C2034" s="189" t="s">
        <v>695</v>
      </c>
      <c r="D2034" s="190" t="s">
        <v>152</v>
      </c>
      <c r="E2034" s="191" t="n">
        <v>1</v>
      </c>
      <c r="F2034" s="279" t="n">
        <v>135.16</v>
      </c>
      <c r="G2034" s="279" t="n">
        <v>135.16</v>
      </c>
      <c r="H2034" s="206"/>
      <c r="I2034" s="206"/>
      <c r="J2034" s="206"/>
      <c r="K2034" s="206"/>
      <c r="L2034" s="206"/>
      <c r="M2034" s="206"/>
      <c r="N2034" s="206"/>
      <c r="O2034" s="206"/>
      <c r="P2034" s="206"/>
      <c r="Q2034" s="206"/>
      <c r="R2034" s="206"/>
      <c r="S2034" s="206"/>
      <c r="T2034" s="206"/>
      <c r="U2034" s="206"/>
      <c r="V2034" s="206"/>
      <c r="W2034" s="206"/>
      <c r="X2034" s="206"/>
      <c r="Y2034" s="206"/>
      <c r="Z2034" s="206"/>
    </row>
    <row r="2035" customFormat="false" ht="15" hidden="false" customHeight="false" outlineLevel="0" collapsed="false">
      <c r="A2035" s="198" t="s">
        <v>1040</v>
      </c>
      <c r="B2035" s="199" t="s">
        <v>1193</v>
      </c>
      <c r="C2035" s="198" t="s">
        <v>1194</v>
      </c>
      <c r="D2035" s="199" t="s">
        <v>1192</v>
      </c>
      <c r="E2035" s="200" t="n">
        <v>0.3666667</v>
      </c>
      <c r="F2035" s="280" t="n">
        <v>19.87</v>
      </c>
      <c r="G2035" s="280" t="n">
        <v>7.28</v>
      </c>
      <c r="H2035" s="206"/>
      <c r="I2035" s="206"/>
      <c r="J2035" s="206"/>
      <c r="K2035" s="206"/>
      <c r="L2035" s="206"/>
      <c r="M2035" s="206"/>
      <c r="N2035" s="206"/>
      <c r="O2035" s="206"/>
      <c r="P2035" s="206"/>
      <c r="Q2035" s="206"/>
      <c r="R2035" s="206"/>
      <c r="S2035" s="206"/>
      <c r="T2035" s="206"/>
      <c r="U2035" s="206"/>
      <c r="V2035" s="206"/>
      <c r="W2035" s="206"/>
      <c r="X2035" s="206"/>
      <c r="Y2035" s="206"/>
      <c r="Z2035" s="206"/>
    </row>
    <row r="2036" customFormat="false" ht="15" hidden="false" customHeight="false" outlineLevel="0" collapsed="false">
      <c r="A2036" s="198" t="s">
        <v>1040</v>
      </c>
      <c r="B2036" s="199" t="s">
        <v>1248</v>
      </c>
      <c r="C2036" s="198" t="s">
        <v>1249</v>
      </c>
      <c r="D2036" s="199" t="s">
        <v>1192</v>
      </c>
      <c r="E2036" s="200" t="n">
        <v>0.3666667</v>
      </c>
      <c r="F2036" s="280" t="n">
        <v>14.92</v>
      </c>
      <c r="G2036" s="280" t="n">
        <v>5.47</v>
      </c>
      <c r="H2036" s="206"/>
      <c r="I2036" s="206"/>
      <c r="J2036" s="206"/>
      <c r="K2036" s="206"/>
      <c r="L2036" s="206"/>
      <c r="M2036" s="206"/>
      <c r="N2036" s="206"/>
      <c r="O2036" s="206"/>
      <c r="P2036" s="206"/>
      <c r="Q2036" s="206"/>
      <c r="R2036" s="206"/>
      <c r="S2036" s="206"/>
      <c r="T2036" s="206"/>
      <c r="U2036" s="206"/>
      <c r="V2036" s="206"/>
      <c r="W2036" s="206"/>
      <c r="X2036" s="206"/>
      <c r="Y2036" s="206"/>
      <c r="Z2036" s="206"/>
    </row>
    <row r="2037" customFormat="false" ht="15" hidden="false" customHeight="false" outlineLevel="0" collapsed="false">
      <c r="A2037" s="202" t="s">
        <v>1043</v>
      </c>
      <c r="B2037" s="203" t="s">
        <v>2658</v>
      </c>
      <c r="C2037" s="202" t="s">
        <v>2659</v>
      </c>
      <c r="D2037" s="203" t="s">
        <v>1260</v>
      </c>
      <c r="E2037" s="204" t="n">
        <v>0.0033333</v>
      </c>
      <c r="F2037" s="208" t="n">
        <v>12.69</v>
      </c>
      <c r="G2037" s="208" t="n">
        <v>0.04</v>
      </c>
      <c r="H2037" s="206"/>
      <c r="I2037" s="206"/>
      <c r="J2037" s="206"/>
      <c r="K2037" s="206"/>
      <c r="L2037" s="206"/>
      <c r="M2037" s="206"/>
      <c r="N2037" s="206"/>
      <c r="O2037" s="206"/>
      <c r="P2037" s="206"/>
      <c r="Q2037" s="206"/>
      <c r="R2037" s="206"/>
      <c r="S2037" s="206"/>
      <c r="T2037" s="206"/>
      <c r="U2037" s="206"/>
      <c r="V2037" s="206"/>
      <c r="W2037" s="206"/>
      <c r="X2037" s="206"/>
      <c r="Y2037" s="206"/>
      <c r="Z2037" s="206"/>
    </row>
    <row r="2038" customFormat="false" ht="15" hidden="false" customHeight="false" outlineLevel="0" collapsed="false">
      <c r="A2038" s="202" t="s">
        <v>1043</v>
      </c>
      <c r="B2038" s="203" t="s">
        <v>2660</v>
      </c>
      <c r="C2038" s="202" t="s">
        <v>2661</v>
      </c>
      <c r="D2038" s="203" t="s">
        <v>1260</v>
      </c>
      <c r="E2038" s="204" t="n">
        <v>0.013</v>
      </c>
      <c r="F2038" s="208" t="n">
        <v>33.57</v>
      </c>
      <c r="G2038" s="208" t="n">
        <v>0.43</v>
      </c>
      <c r="H2038" s="206"/>
      <c r="I2038" s="206"/>
      <c r="J2038" s="206"/>
      <c r="K2038" s="206"/>
      <c r="L2038" s="206"/>
      <c r="M2038" s="206"/>
      <c r="N2038" s="206"/>
      <c r="O2038" s="206"/>
      <c r="P2038" s="206"/>
      <c r="Q2038" s="206"/>
      <c r="R2038" s="206"/>
      <c r="S2038" s="206"/>
      <c r="T2038" s="206"/>
      <c r="U2038" s="206"/>
      <c r="V2038" s="206"/>
      <c r="W2038" s="206"/>
      <c r="X2038" s="206"/>
      <c r="Y2038" s="206"/>
      <c r="Z2038" s="206"/>
    </row>
    <row r="2039" customFormat="false" ht="15" hidden="false" customHeight="false" outlineLevel="0" collapsed="false">
      <c r="A2039" s="202" t="s">
        <v>1043</v>
      </c>
      <c r="B2039" s="203" t="s">
        <v>2662</v>
      </c>
      <c r="C2039" s="202" t="s">
        <v>2663</v>
      </c>
      <c r="D2039" s="203" t="s">
        <v>1483</v>
      </c>
      <c r="E2039" s="204" t="n">
        <v>1.15</v>
      </c>
      <c r="F2039" s="208" t="n">
        <v>106.04</v>
      </c>
      <c r="G2039" s="208" t="n">
        <v>121.94</v>
      </c>
      <c r="H2039" s="206"/>
      <c r="I2039" s="206"/>
      <c r="J2039" s="206"/>
      <c r="K2039" s="206"/>
      <c r="L2039" s="206"/>
      <c r="M2039" s="206"/>
      <c r="N2039" s="206"/>
      <c r="O2039" s="206"/>
      <c r="P2039" s="206"/>
      <c r="Q2039" s="206"/>
      <c r="R2039" s="206"/>
      <c r="S2039" s="206"/>
      <c r="T2039" s="206"/>
      <c r="U2039" s="206"/>
      <c r="V2039" s="206"/>
      <c r="W2039" s="206"/>
      <c r="X2039" s="206"/>
      <c r="Y2039" s="206"/>
      <c r="Z2039" s="206"/>
    </row>
    <row r="2040" customFormat="false" ht="15" hidden="false" customHeight="false" outlineLevel="0" collapsed="false">
      <c r="A2040" s="193"/>
      <c r="B2040" s="194"/>
      <c r="C2040" s="193"/>
      <c r="D2040" s="193"/>
      <c r="E2040" s="195"/>
      <c r="F2040" s="193"/>
      <c r="G2040" s="193"/>
      <c r="H2040" s="206"/>
      <c r="I2040" s="206"/>
      <c r="J2040" s="206"/>
      <c r="K2040" s="206"/>
      <c r="L2040" s="206"/>
      <c r="M2040" s="206"/>
      <c r="N2040" s="206"/>
      <c r="O2040" s="206"/>
      <c r="P2040" s="206"/>
      <c r="Q2040" s="206"/>
      <c r="R2040" s="206"/>
      <c r="S2040" s="206"/>
      <c r="T2040" s="206"/>
      <c r="U2040" s="206"/>
      <c r="V2040" s="206"/>
      <c r="W2040" s="206"/>
      <c r="X2040" s="206"/>
      <c r="Y2040" s="206"/>
      <c r="Z2040" s="206"/>
    </row>
    <row r="2041" customFormat="false" ht="15" hidden="false" customHeight="false" outlineLevel="0" collapsed="false">
      <c r="A2041" s="183" t="s">
        <v>2664</v>
      </c>
      <c r="B2041" s="184" t="s">
        <v>1028</v>
      </c>
      <c r="C2041" s="183" t="s">
        <v>1029</v>
      </c>
      <c r="D2041" s="184" t="s">
        <v>1030</v>
      </c>
      <c r="E2041" s="185" t="s">
        <v>1031</v>
      </c>
      <c r="F2041" s="209" t="s">
        <v>1032</v>
      </c>
      <c r="G2041" s="209" t="s">
        <v>1033</v>
      </c>
      <c r="H2041" s="206"/>
      <c r="I2041" s="206"/>
      <c r="J2041" s="206"/>
      <c r="K2041" s="206"/>
      <c r="L2041" s="206"/>
      <c r="M2041" s="206"/>
      <c r="N2041" s="206"/>
      <c r="O2041" s="206"/>
      <c r="P2041" s="206"/>
      <c r="Q2041" s="206"/>
      <c r="R2041" s="206"/>
      <c r="S2041" s="206"/>
      <c r="T2041" s="206"/>
      <c r="U2041" s="206"/>
      <c r="V2041" s="206"/>
      <c r="W2041" s="206"/>
      <c r="X2041" s="206"/>
      <c r="Y2041" s="206"/>
      <c r="Z2041" s="206"/>
    </row>
    <row r="2042" customFormat="false" ht="15" hidden="false" customHeight="false" outlineLevel="0" collapsed="false">
      <c r="A2042" s="189" t="s">
        <v>1034</v>
      </c>
      <c r="B2042" s="190" t="s">
        <v>2665</v>
      </c>
      <c r="C2042" s="189" t="s">
        <v>2666</v>
      </c>
      <c r="D2042" s="190" t="s">
        <v>152</v>
      </c>
      <c r="E2042" s="191" t="n">
        <v>1</v>
      </c>
      <c r="F2042" s="279" t="n">
        <v>240.74</v>
      </c>
      <c r="G2042" s="279" t="n">
        <v>240.74</v>
      </c>
      <c r="H2042" s="206"/>
      <c r="I2042" s="206"/>
      <c r="J2042" s="206"/>
      <c r="K2042" s="206"/>
      <c r="L2042" s="206"/>
      <c r="M2042" s="206"/>
      <c r="N2042" s="206"/>
      <c r="O2042" s="206"/>
      <c r="P2042" s="206"/>
      <c r="Q2042" s="206"/>
      <c r="R2042" s="206"/>
      <c r="S2042" s="206"/>
      <c r="T2042" s="206"/>
      <c r="U2042" s="206"/>
      <c r="V2042" s="206"/>
      <c r="W2042" s="206"/>
      <c r="X2042" s="206"/>
      <c r="Y2042" s="206"/>
      <c r="Z2042" s="206"/>
    </row>
    <row r="2043" customFormat="false" ht="15" hidden="false" customHeight="false" outlineLevel="0" collapsed="false">
      <c r="A2043" s="198" t="s">
        <v>1040</v>
      </c>
      <c r="B2043" s="199" t="s">
        <v>1193</v>
      </c>
      <c r="C2043" s="198" t="s">
        <v>1194</v>
      </c>
      <c r="D2043" s="199" t="s">
        <v>1192</v>
      </c>
      <c r="E2043" s="200" t="n">
        <v>0.1496599</v>
      </c>
      <c r="F2043" s="280" t="n">
        <v>19.87</v>
      </c>
      <c r="G2043" s="280" t="n">
        <v>2.97</v>
      </c>
      <c r="H2043" s="206"/>
      <c r="I2043" s="206"/>
      <c r="J2043" s="206"/>
      <c r="K2043" s="206"/>
      <c r="L2043" s="206"/>
      <c r="M2043" s="206"/>
      <c r="N2043" s="206"/>
      <c r="O2043" s="206"/>
      <c r="P2043" s="206"/>
      <c r="Q2043" s="206"/>
      <c r="R2043" s="206"/>
      <c r="S2043" s="206"/>
      <c r="T2043" s="206"/>
      <c r="U2043" s="206"/>
      <c r="V2043" s="206"/>
      <c r="W2043" s="206"/>
      <c r="X2043" s="206"/>
      <c r="Y2043" s="206"/>
      <c r="Z2043" s="206"/>
    </row>
    <row r="2044" customFormat="false" ht="15" hidden="false" customHeight="false" outlineLevel="0" collapsed="false">
      <c r="A2044" s="198" t="s">
        <v>1040</v>
      </c>
      <c r="B2044" s="199" t="s">
        <v>1248</v>
      </c>
      <c r="C2044" s="198" t="s">
        <v>1249</v>
      </c>
      <c r="D2044" s="199" t="s">
        <v>1192</v>
      </c>
      <c r="E2044" s="200" t="n">
        <v>0.1496599</v>
      </c>
      <c r="F2044" s="280" t="n">
        <v>14.92</v>
      </c>
      <c r="G2044" s="280" t="n">
        <v>2.23</v>
      </c>
      <c r="H2044" s="206"/>
      <c r="I2044" s="206"/>
      <c r="J2044" s="206"/>
      <c r="K2044" s="206"/>
      <c r="L2044" s="206"/>
      <c r="M2044" s="206"/>
      <c r="N2044" s="206"/>
      <c r="O2044" s="206"/>
      <c r="P2044" s="206"/>
      <c r="Q2044" s="206"/>
      <c r="R2044" s="206"/>
      <c r="S2044" s="206"/>
      <c r="T2044" s="206"/>
      <c r="U2044" s="206"/>
      <c r="V2044" s="206"/>
      <c r="W2044" s="206"/>
      <c r="X2044" s="206"/>
      <c r="Y2044" s="206"/>
      <c r="Z2044" s="206"/>
    </row>
    <row r="2045" customFormat="false" ht="15" hidden="false" customHeight="false" outlineLevel="0" collapsed="false">
      <c r="A2045" s="202" t="s">
        <v>1043</v>
      </c>
      <c r="B2045" s="203" t="s">
        <v>2667</v>
      </c>
      <c r="C2045" s="202" t="s">
        <v>2668</v>
      </c>
      <c r="D2045" s="203" t="s">
        <v>1202</v>
      </c>
      <c r="E2045" s="204" t="n">
        <v>0.0209</v>
      </c>
      <c r="F2045" s="208" t="n">
        <v>33.08</v>
      </c>
      <c r="G2045" s="208" t="n">
        <v>0.69</v>
      </c>
      <c r="H2045" s="206"/>
      <c r="I2045" s="206"/>
      <c r="J2045" s="206"/>
      <c r="K2045" s="206"/>
      <c r="L2045" s="206"/>
      <c r="M2045" s="206"/>
      <c r="N2045" s="206"/>
      <c r="O2045" s="206"/>
      <c r="P2045" s="206"/>
      <c r="Q2045" s="206"/>
      <c r="R2045" s="206"/>
      <c r="S2045" s="206"/>
      <c r="T2045" s="206"/>
      <c r="U2045" s="206"/>
      <c r="V2045" s="206"/>
      <c r="W2045" s="206"/>
      <c r="X2045" s="206"/>
      <c r="Y2045" s="206"/>
      <c r="Z2045" s="206"/>
    </row>
    <row r="2046" customFormat="false" ht="15" hidden="false" customHeight="false" outlineLevel="0" collapsed="false">
      <c r="A2046" s="202" t="s">
        <v>1043</v>
      </c>
      <c r="B2046" s="203" t="s">
        <v>2669</v>
      </c>
      <c r="C2046" s="202" t="s">
        <v>2670</v>
      </c>
      <c r="D2046" s="203" t="s">
        <v>1483</v>
      </c>
      <c r="E2046" s="204" t="n">
        <v>1.1</v>
      </c>
      <c r="F2046" s="208" t="n">
        <v>213.5</v>
      </c>
      <c r="G2046" s="208" t="n">
        <v>234.85</v>
      </c>
      <c r="H2046" s="206"/>
      <c r="I2046" s="206"/>
      <c r="J2046" s="206"/>
      <c r="K2046" s="206"/>
      <c r="L2046" s="206"/>
      <c r="M2046" s="206"/>
      <c r="N2046" s="206"/>
      <c r="O2046" s="206"/>
      <c r="P2046" s="206"/>
      <c r="Q2046" s="206"/>
      <c r="R2046" s="206"/>
      <c r="S2046" s="206"/>
      <c r="T2046" s="206"/>
      <c r="U2046" s="206"/>
      <c r="V2046" s="206"/>
      <c r="W2046" s="206"/>
      <c r="X2046" s="206"/>
      <c r="Y2046" s="206"/>
      <c r="Z2046" s="206"/>
    </row>
    <row r="2047" customFormat="false" ht="15" hidden="false" customHeight="false" outlineLevel="0" collapsed="false">
      <c r="A2047" s="193"/>
      <c r="B2047" s="194"/>
      <c r="C2047" s="193"/>
      <c r="D2047" s="193"/>
      <c r="E2047" s="195"/>
      <c r="F2047" s="193"/>
      <c r="G2047" s="193"/>
      <c r="H2047" s="206"/>
      <c r="I2047" s="206"/>
      <c r="J2047" s="206"/>
      <c r="K2047" s="206"/>
      <c r="L2047" s="206"/>
      <c r="M2047" s="206"/>
      <c r="N2047" s="206"/>
      <c r="O2047" s="206"/>
      <c r="P2047" s="206"/>
      <c r="Q2047" s="206"/>
      <c r="R2047" s="206"/>
      <c r="S2047" s="206"/>
      <c r="T2047" s="206"/>
      <c r="U2047" s="206"/>
      <c r="V2047" s="206"/>
      <c r="W2047" s="206"/>
      <c r="X2047" s="206"/>
      <c r="Y2047" s="206"/>
      <c r="Z2047" s="206"/>
    </row>
    <row r="2048" customFormat="false" ht="15" hidden="false" customHeight="false" outlineLevel="0" collapsed="false">
      <c r="A2048" s="183" t="s">
        <v>2671</v>
      </c>
      <c r="B2048" s="184" t="s">
        <v>1028</v>
      </c>
      <c r="C2048" s="183" t="s">
        <v>1029</v>
      </c>
      <c r="D2048" s="184" t="s">
        <v>1030</v>
      </c>
      <c r="E2048" s="185" t="s">
        <v>1031</v>
      </c>
      <c r="F2048" s="209" t="s">
        <v>1032</v>
      </c>
      <c r="G2048" s="209" t="s">
        <v>1033</v>
      </c>
      <c r="H2048" s="206"/>
      <c r="I2048" s="206"/>
      <c r="J2048" s="206"/>
      <c r="K2048" s="206"/>
      <c r="L2048" s="206"/>
      <c r="M2048" s="206"/>
      <c r="N2048" s="206"/>
      <c r="O2048" s="206"/>
      <c r="P2048" s="206"/>
      <c r="Q2048" s="206"/>
      <c r="R2048" s="206"/>
      <c r="S2048" s="206"/>
      <c r="T2048" s="206"/>
      <c r="U2048" s="206"/>
      <c r="V2048" s="206"/>
      <c r="W2048" s="206"/>
      <c r="X2048" s="206"/>
      <c r="Y2048" s="206"/>
      <c r="Z2048" s="206"/>
    </row>
    <row r="2049" customFormat="false" ht="15" hidden="false" customHeight="false" outlineLevel="0" collapsed="false">
      <c r="A2049" s="189" t="s">
        <v>1034</v>
      </c>
      <c r="B2049" s="190" t="s">
        <v>2672</v>
      </c>
      <c r="C2049" s="189" t="s">
        <v>701</v>
      </c>
      <c r="D2049" s="190" t="s">
        <v>7</v>
      </c>
      <c r="E2049" s="191" t="n">
        <v>1</v>
      </c>
      <c r="F2049" s="279" t="n">
        <v>27.34</v>
      </c>
      <c r="G2049" s="279" t="n">
        <v>27.34</v>
      </c>
      <c r="H2049" s="206"/>
      <c r="I2049" s="206"/>
      <c r="J2049" s="206"/>
      <c r="K2049" s="206"/>
      <c r="L2049" s="206"/>
      <c r="M2049" s="206"/>
      <c r="N2049" s="206"/>
      <c r="O2049" s="206"/>
      <c r="P2049" s="206"/>
      <c r="Q2049" s="206"/>
      <c r="R2049" s="206"/>
      <c r="S2049" s="206"/>
      <c r="T2049" s="206"/>
      <c r="U2049" s="206"/>
      <c r="V2049" s="206"/>
      <c r="W2049" s="206"/>
      <c r="X2049" s="206"/>
      <c r="Y2049" s="206"/>
      <c r="Z2049" s="206"/>
    </row>
    <row r="2050" customFormat="false" ht="15" hidden="false" customHeight="false" outlineLevel="0" collapsed="false">
      <c r="A2050" s="198" t="s">
        <v>1040</v>
      </c>
      <c r="B2050" s="199" t="s">
        <v>1917</v>
      </c>
      <c r="C2050" s="198" t="s">
        <v>1918</v>
      </c>
      <c r="D2050" s="199" t="s">
        <v>25</v>
      </c>
      <c r="E2050" s="200" t="n">
        <v>0.1</v>
      </c>
      <c r="F2050" s="280" t="n">
        <v>15.43</v>
      </c>
      <c r="G2050" s="280" t="n">
        <v>1.54</v>
      </c>
      <c r="H2050" s="206"/>
      <c r="I2050" s="206"/>
      <c r="J2050" s="206"/>
      <c r="K2050" s="206"/>
      <c r="L2050" s="206"/>
      <c r="M2050" s="206"/>
      <c r="N2050" s="206"/>
      <c r="O2050" s="206"/>
      <c r="P2050" s="206"/>
      <c r="Q2050" s="206"/>
      <c r="R2050" s="206"/>
      <c r="S2050" s="206"/>
      <c r="T2050" s="206"/>
      <c r="U2050" s="206"/>
      <c r="V2050" s="206"/>
      <c r="W2050" s="206"/>
      <c r="X2050" s="206"/>
      <c r="Y2050" s="206"/>
      <c r="Z2050" s="206"/>
    </row>
    <row r="2051" customFormat="false" ht="15" hidden="false" customHeight="false" outlineLevel="0" collapsed="false">
      <c r="A2051" s="198" t="s">
        <v>1040</v>
      </c>
      <c r="B2051" s="199" t="s">
        <v>1812</v>
      </c>
      <c r="C2051" s="198" t="s">
        <v>1813</v>
      </c>
      <c r="D2051" s="199" t="s">
        <v>25</v>
      </c>
      <c r="E2051" s="200" t="n">
        <v>0.1</v>
      </c>
      <c r="F2051" s="280" t="n">
        <v>20</v>
      </c>
      <c r="G2051" s="280" t="n">
        <v>2</v>
      </c>
      <c r="H2051" s="206"/>
      <c r="I2051" s="206"/>
      <c r="J2051" s="206"/>
      <c r="K2051" s="206"/>
      <c r="L2051" s="206"/>
      <c r="M2051" s="206"/>
      <c r="N2051" s="206"/>
      <c r="O2051" s="206"/>
      <c r="P2051" s="206"/>
      <c r="Q2051" s="206"/>
      <c r="R2051" s="206"/>
      <c r="S2051" s="206"/>
      <c r="T2051" s="206"/>
      <c r="U2051" s="206"/>
      <c r="V2051" s="206"/>
      <c r="W2051" s="206"/>
      <c r="X2051" s="206"/>
      <c r="Y2051" s="206"/>
      <c r="Z2051" s="206"/>
    </row>
    <row r="2052" customFormat="false" ht="15" hidden="false" customHeight="false" outlineLevel="0" collapsed="false">
      <c r="A2052" s="202" t="s">
        <v>1043</v>
      </c>
      <c r="B2052" s="203" t="s">
        <v>2673</v>
      </c>
      <c r="C2052" s="202" t="s">
        <v>2674</v>
      </c>
      <c r="D2052" s="203" t="s">
        <v>7</v>
      </c>
      <c r="E2052" s="204" t="n">
        <v>1</v>
      </c>
      <c r="F2052" s="208" t="n">
        <v>2.52</v>
      </c>
      <c r="G2052" s="208" t="n">
        <v>2.52</v>
      </c>
      <c r="H2052" s="206"/>
      <c r="I2052" s="206"/>
      <c r="J2052" s="206"/>
      <c r="K2052" s="206"/>
      <c r="L2052" s="206"/>
      <c r="M2052" s="206"/>
      <c r="N2052" s="206"/>
      <c r="O2052" s="206"/>
      <c r="P2052" s="206"/>
      <c r="Q2052" s="206"/>
      <c r="R2052" s="206"/>
      <c r="S2052" s="206"/>
      <c r="T2052" s="206"/>
      <c r="U2052" s="206"/>
      <c r="V2052" s="206"/>
      <c r="W2052" s="206"/>
      <c r="X2052" s="206"/>
      <c r="Y2052" s="206"/>
      <c r="Z2052" s="206"/>
    </row>
    <row r="2053" customFormat="false" ht="15" hidden="false" customHeight="false" outlineLevel="0" collapsed="false">
      <c r="A2053" s="202" t="s">
        <v>1043</v>
      </c>
      <c r="B2053" s="203" t="s">
        <v>2675</v>
      </c>
      <c r="C2053" s="202" t="s">
        <v>2676</v>
      </c>
      <c r="D2053" s="203" t="s">
        <v>7</v>
      </c>
      <c r="E2053" s="204" t="n">
        <v>1</v>
      </c>
      <c r="F2053" s="208" t="n">
        <v>20.58</v>
      </c>
      <c r="G2053" s="208" t="n">
        <v>20.58</v>
      </c>
      <c r="H2053" s="206"/>
      <c r="I2053" s="206"/>
      <c r="J2053" s="206"/>
      <c r="K2053" s="206"/>
      <c r="L2053" s="206"/>
      <c r="M2053" s="206"/>
      <c r="N2053" s="206"/>
      <c r="O2053" s="206"/>
      <c r="P2053" s="206"/>
      <c r="Q2053" s="206"/>
      <c r="R2053" s="206"/>
      <c r="S2053" s="206"/>
      <c r="T2053" s="206"/>
      <c r="U2053" s="206"/>
      <c r="V2053" s="206"/>
      <c r="W2053" s="206"/>
      <c r="X2053" s="206"/>
      <c r="Y2053" s="206"/>
      <c r="Z2053" s="206"/>
    </row>
    <row r="2054" customFormat="false" ht="15" hidden="false" customHeight="false" outlineLevel="0" collapsed="false">
      <c r="A2054" s="202" t="s">
        <v>1043</v>
      </c>
      <c r="B2054" s="203" t="s">
        <v>2319</v>
      </c>
      <c r="C2054" s="202" t="s">
        <v>2320</v>
      </c>
      <c r="D2054" s="203" t="s">
        <v>7</v>
      </c>
      <c r="E2054" s="204" t="n">
        <v>0.03</v>
      </c>
      <c r="F2054" s="208" t="n">
        <v>23.34</v>
      </c>
      <c r="G2054" s="208" t="n">
        <v>0.7</v>
      </c>
      <c r="H2054" s="206"/>
      <c r="I2054" s="206"/>
      <c r="J2054" s="206"/>
      <c r="K2054" s="206"/>
      <c r="L2054" s="206"/>
      <c r="M2054" s="206"/>
      <c r="N2054" s="206"/>
      <c r="O2054" s="206"/>
      <c r="P2054" s="206"/>
      <c r="Q2054" s="206"/>
      <c r="R2054" s="206"/>
      <c r="S2054" s="206"/>
      <c r="T2054" s="206"/>
      <c r="U2054" s="206"/>
      <c r="V2054" s="206"/>
      <c r="W2054" s="206"/>
      <c r="X2054" s="206"/>
      <c r="Y2054" s="206"/>
      <c r="Z2054" s="206"/>
    </row>
    <row r="2055" customFormat="false" ht="15" hidden="false" customHeight="false" outlineLevel="0" collapsed="false">
      <c r="A2055" s="193"/>
      <c r="B2055" s="194"/>
      <c r="C2055" s="193"/>
      <c r="D2055" s="193"/>
      <c r="E2055" s="195"/>
      <c r="F2055" s="193"/>
      <c r="G2055" s="193"/>
      <c r="H2055" s="206"/>
      <c r="I2055" s="206"/>
      <c r="J2055" s="206"/>
      <c r="K2055" s="206"/>
      <c r="L2055" s="206"/>
      <c r="M2055" s="206"/>
      <c r="N2055" s="206"/>
      <c r="O2055" s="206"/>
      <c r="P2055" s="206"/>
      <c r="Q2055" s="206"/>
      <c r="R2055" s="206"/>
      <c r="S2055" s="206"/>
      <c r="T2055" s="206"/>
      <c r="U2055" s="206"/>
      <c r="V2055" s="206"/>
      <c r="W2055" s="206"/>
      <c r="X2055" s="206"/>
      <c r="Y2055" s="206"/>
      <c r="Z2055" s="206"/>
    </row>
    <row r="2056" customFormat="false" ht="15" hidden="false" customHeight="false" outlineLevel="0" collapsed="false">
      <c r="A2056" s="183" t="s">
        <v>2677</v>
      </c>
      <c r="B2056" s="184" t="s">
        <v>1028</v>
      </c>
      <c r="C2056" s="183" t="s">
        <v>1029</v>
      </c>
      <c r="D2056" s="184" t="s">
        <v>1030</v>
      </c>
      <c r="E2056" s="185" t="s">
        <v>1031</v>
      </c>
      <c r="F2056" s="209" t="s">
        <v>1032</v>
      </c>
      <c r="G2056" s="209" t="s">
        <v>1033</v>
      </c>
      <c r="H2056" s="206"/>
      <c r="I2056" s="206"/>
      <c r="J2056" s="206"/>
      <c r="K2056" s="206"/>
      <c r="L2056" s="206"/>
      <c r="M2056" s="206"/>
      <c r="N2056" s="206"/>
      <c r="O2056" s="206"/>
      <c r="P2056" s="206"/>
      <c r="Q2056" s="206"/>
      <c r="R2056" s="206"/>
      <c r="S2056" s="206"/>
      <c r="T2056" s="206"/>
      <c r="U2056" s="206"/>
      <c r="V2056" s="206"/>
      <c r="W2056" s="206"/>
      <c r="X2056" s="206"/>
      <c r="Y2056" s="206"/>
      <c r="Z2056" s="206"/>
    </row>
    <row r="2057" customFormat="false" ht="15" hidden="false" customHeight="false" outlineLevel="0" collapsed="false">
      <c r="A2057" s="189" t="s">
        <v>1034</v>
      </c>
      <c r="B2057" s="190" t="s">
        <v>2678</v>
      </c>
      <c r="C2057" s="189" t="s">
        <v>704</v>
      </c>
      <c r="D2057" s="190" t="s">
        <v>7</v>
      </c>
      <c r="E2057" s="191" t="n">
        <v>1</v>
      </c>
      <c r="F2057" s="279" t="n">
        <v>37.49</v>
      </c>
      <c r="G2057" s="279" t="n">
        <v>37.49</v>
      </c>
      <c r="H2057" s="206"/>
      <c r="I2057" s="206"/>
      <c r="J2057" s="206"/>
      <c r="K2057" s="206"/>
      <c r="L2057" s="206"/>
      <c r="M2057" s="206"/>
      <c r="N2057" s="206"/>
      <c r="O2057" s="206"/>
      <c r="P2057" s="206"/>
      <c r="Q2057" s="206"/>
      <c r="R2057" s="206"/>
      <c r="S2057" s="206"/>
      <c r="T2057" s="206"/>
      <c r="U2057" s="206"/>
      <c r="V2057" s="206"/>
      <c r="W2057" s="206"/>
      <c r="X2057" s="206"/>
      <c r="Y2057" s="206"/>
      <c r="Z2057" s="206"/>
    </row>
    <row r="2058" customFormat="false" ht="15" hidden="false" customHeight="false" outlineLevel="0" collapsed="false">
      <c r="A2058" s="198" t="s">
        <v>1040</v>
      </c>
      <c r="B2058" s="199" t="s">
        <v>1917</v>
      </c>
      <c r="C2058" s="198" t="s">
        <v>1918</v>
      </c>
      <c r="D2058" s="199" t="s">
        <v>25</v>
      </c>
      <c r="E2058" s="200" t="n">
        <v>0.14</v>
      </c>
      <c r="F2058" s="280" t="n">
        <v>15.43</v>
      </c>
      <c r="G2058" s="280" t="n">
        <v>2.16</v>
      </c>
      <c r="H2058" s="206"/>
      <c r="I2058" s="206"/>
      <c r="J2058" s="206"/>
      <c r="K2058" s="206"/>
      <c r="L2058" s="206"/>
      <c r="M2058" s="206"/>
      <c r="N2058" s="206"/>
      <c r="O2058" s="206"/>
      <c r="P2058" s="206"/>
      <c r="Q2058" s="206"/>
      <c r="R2058" s="206"/>
      <c r="S2058" s="206"/>
      <c r="T2058" s="206"/>
      <c r="U2058" s="206"/>
      <c r="V2058" s="206"/>
      <c r="W2058" s="206"/>
      <c r="X2058" s="206"/>
      <c r="Y2058" s="206"/>
      <c r="Z2058" s="206"/>
    </row>
    <row r="2059" customFormat="false" ht="15" hidden="false" customHeight="false" outlineLevel="0" collapsed="false">
      <c r="A2059" s="198" t="s">
        <v>1040</v>
      </c>
      <c r="B2059" s="199" t="s">
        <v>1812</v>
      </c>
      <c r="C2059" s="198" t="s">
        <v>1813</v>
      </c>
      <c r="D2059" s="199" t="s">
        <v>25</v>
      </c>
      <c r="E2059" s="200" t="n">
        <v>0.14</v>
      </c>
      <c r="F2059" s="280" t="n">
        <v>20</v>
      </c>
      <c r="G2059" s="280" t="n">
        <v>2.8</v>
      </c>
      <c r="H2059" s="206"/>
      <c r="I2059" s="206"/>
      <c r="J2059" s="206"/>
      <c r="K2059" s="206"/>
      <c r="L2059" s="206"/>
      <c r="M2059" s="206"/>
      <c r="N2059" s="206"/>
      <c r="O2059" s="206"/>
      <c r="P2059" s="206"/>
      <c r="Q2059" s="206"/>
      <c r="R2059" s="206"/>
      <c r="S2059" s="206"/>
      <c r="T2059" s="206"/>
      <c r="U2059" s="206"/>
      <c r="V2059" s="206"/>
      <c r="W2059" s="206"/>
      <c r="X2059" s="206"/>
      <c r="Y2059" s="206"/>
      <c r="Z2059" s="206"/>
    </row>
    <row r="2060" customFormat="false" ht="15" hidden="false" customHeight="false" outlineLevel="0" collapsed="false">
      <c r="A2060" s="202" t="s">
        <v>1043</v>
      </c>
      <c r="B2060" s="203" t="s">
        <v>2353</v>
      </c>
      <c r="C2060" s="202" t="s">
        <v>2354</v>
      </c>
      <c r="D2060" s="203" t="s">
        <v>7</v>
      </c>
      <c r="E2060" s="204" t="n">
        <v>1</v>
      </c>
      <c r="F2060" s="208" t="n">
        <v>2.8</v>
      </c>
      <c r="G2060" s="208" t="n">
        <v>2.8</v>
      </c>
      <c r="H2060" s="206"/>
      <c r="I2060" s="206"/>
      <c r="J2060" s="206"/>
      <c r="K2060" s="206"/>
      <c r="L2060" s="206"/>
      <c r="M2060" s="206"/>
      <c r="N2060" s="206"/>
      <c r="O2060" s="206"/>
      <c r="P2060" s="206"/>
      <c r="Q2060" s="206"/>
      <c r="R2060" s="206"/>
      <c r="S2060" s="206"/>
      <c r="T2060" s="206"/>
      <c r="U2060" s="206"/>
      <c r="V2060" s="206"/>
      <c r="W2060" s="206"/>
      <c r="X2060" s="206"/>
      <c r="Y2060" s="206"/>
      <c r="Z2060" s="206"/>
    </row>
    <row r="2061" customFormat="false" ht="15" hidden="false" customHeight="false" outlineLevel="0" collapsed="false">
      <c r="A2061" s="202" t="s">
        <v>1043</v>
      </c>
      <c r="B2061" s="203" t="s">
        <v>2679</v>
      </c>
      <c r="C2061" s="202" t="s">
        <v>2680</v>
      </c>
      <c r="D2061" s="203" t="s">
        <v>7</v>
      </c>
      <c r="E2061" s="204" t="n">
        <v>1</v>
      </c>
      <c r="F2061" s="208" t="n">
        <v>28.66</v>
      </c>
      <c r="G2061" s="208" t="n">
        <v>28.66</v>
      </c>
      <c r="H2061" s="206"/>
      <c r="I2061" s="206"/>
      <c r="J2061" s="206"/>
      <c r="K2061" s="206"/>
      <c r="L2061" s="206"/>
      <c r="M2061" s="206"/>
      <c r="N2061" s="206"/>
      <c r="O2061" s="206"/>
      <c r="P2061" s="206"/>
      <c r="Q2061" s="206"/>
      <c r="R2061" s="206"/>
      <c r="S2061" s="206"/>
      <c r="T2061" s="206"/>
      <c r="U2061" s="206"/>
      <c r="V2061" s="206"/>
      <c r="W2061" s="206"/>
      <c r="X2061" s="206"/>
      <c r="Y2061" s="206"/>
      <c r="Z2061" s="206"/>
    </row>
    <row r="2062" customFormat="false" ht="15" hidden="false" customHeight="false" outlineLevel="0" collapsed="false">
      <c r="A2062" s="202" t="s">
        <v>1043</v>
      </c>
      <c r="B2062" s="203" t="s">
        <v>2319</v>
      </c>
      <c r="C2062" s="202" t="s">
        <v>2320</v>
      </c>
      <c r="D2062" s="203" t="s">
        <v>7</v>
      </c>
      <c r="E2062" s="204" t="n">
        <v>0.046</v>
      </c>
      <c r="F2062" s="208" t="n">
        <v>23.34</v>
      </c>
      <c r="G2062" s="208" t="n">
        <v>1.07</v>
      </c>
      <c r="H2062" s="206"/>
      <c r="I2062" s="206"/>
      <c r="J2062" s="206"/>
      <c r="K2062" s="206"/>
      <c r="L2062" s="206"/>
      <c r="M2062" s="206"/>
      <c r="N2062" s="206"/>
      <c r="O2062" s="206"/>
      <c r="P2062" s="206"/>
      <c r="Q2062" s="206"/>
      <c r="R2062" s="206"/>
      <c r="S2062" s="206"/>
      <c r="T2062" s="206"/>
      <c r="U2062" s="206"/>
      <c r="V2062" s="206"/>
      <c r="W2062" s="206"/>
      <c r="X2062" s="206"/>
      <c r="Y2062" s="206"/>
      <c r="Z2062" s="206"/>
    </row>
    <row r="2063" customFormat="false" ht="15" hidden="false" customHeight="false" outlineLevel="0" collapsed="false">
      <c r="A2063" s="193"/>
      <c r="B2063" s="194"/>
      <c r="C2063" s="193"/>
      <c r="D2063" s="193"/>
      <c r="E2063" s="195"/>
      <c r="F2063" s="193"/>
      <c r="G2063" s="193"/>
      <c r="H2063" s="206"/>
      <c r="I2063" s="206"/>
      <c r="J2063" s="206"/>
      <c r="K2063" s="206"/>
      <c r="L2063" s="206"/>
      <c r="M2063" s="206"/>
      <c r="N2063" s="206"/>
      <c r="O2063" s="206"/>
      <c r="P2063" s="206"/>
      <c r="Q2063" s="206"/>
      <c r="R2063" s="206"/>
      <c r="S2063" s="206"/>
      <c r="T2063" s="206"/>
      <c r="U2063" s="206"/>
      <c r="V2063" s="206"/>
      <c r="W2063" s="206"/>
      <c r="X2063" s="206"/>
      <c r="Y2063" s="206"/>
      <c r="Z2063" s="206"/>
    </row>
    <row r="2064" customFormat="false" ht="15" hidden="false" customHeight="false" outlineLevel="0" collapsed="false">
      <c r="A2064" s="183" t="s">
        <v>2681</v>
      </c>
      <c r="B2064" s="184" t="s">
        <v>1028</v>
      </c>
      <c r="C2064" s="183" t="s">
        <v>1029</v>
      </c>
      <c r="D2064" s="184" t="s">
        <v>1030</v>
      </c>
      <c r="E2064" s="185" t="s">
        <v>1031</v>
      </c>
      <c r="F2064" s="209" t="s">
        <v>1032</v>
      </c>
      <c r="G2064" s="209" t="s">
        <v>1033</v>
      </c>
      <c r="H2064" s="206"/>
      <c r="I2064" s="206"/>
      <c r="J2064" s="206"/>
      <c r="K2064" s="206"/>
      <c r="L2064" s="206"/>
      <c r="M2064" s="206"/>
      <c r="N2064" s="206"/>
      <c r="O2064" s="206"/>
      <c r="P2064" s="206"/>
      <c r="Q2064" s="206"/>
      <c r="R2064" s="206"/>
      <c r="S2064" s="206"/>
      <c r="T2064" s="206"/>
      <c r="U2064" s="206"/>
      <c r="V2064" s="206"/>
      <c r="W2064" s="206"/>
      <c r="X2064" s="206"/>
      <c r="Y2064" s="206"/>
      <c r="Z2064" s="206"/>
    </row>
    <row r="2065" customFormat="false" ht="15" hidden="false" customHeight="false" outlineLevel="0" collapsed="false">
      <c r="A2065" s="189" t="s">
        <v>1034</v>
      </c>
      <c r="B2065" s="190" t="s">
        <v>2682</v>
      </c>
      <c r="C2065" s="189" t="s">
        <v>707</v>
      </c>
      <c r="D2065" s="190" t="s">
        <v>7</v>
      </c>
      <c r="E2065" s="191" t="n">
        <v>1</v>
      </c>
      <c r="F2065" s="279" t="n">
        <v>30.03</v>
      </c>
      <c r="G2065" s="279" t="n">
        <v>30.03</v>
      </c>
      <c r="H2065" s="206"/>
      <c r="I2065" s="206"/>
      <c r="J2065" s="206"/>
      <c r="K2065" s="206"/>
      <c r="L2065" s="206"/>
      <c r="M2065" s="206"/>
      <c r="N2065" s="206"/>
      <c r="O2065" s="206"/>
      <c r="P2065" s="206"/>
      <c r="Q2065" s="206"/>
      <c r="R2065" s="206"/>
      <c r="S2065" s="206"/>
      <c r="T2065" s="206"/>
      <c r="U2065" s="206"/>
      <c r="V2065" s="206"/>
      <c r="W2065" s="206"/>
      <c r="X2065" s="206"/>
      <c r="Y2065" s="206"/>
      <c r="Z2065" s="206"/>
    </row>
    <row r="2066" customFormat="false" ht="15" hidden="false" customHeight="false" outlineLevel="0" collapsed="false">
      <c r="A2066" s="198" t="s">
        <v>1040</v>
      </c>
      <c r="B2066" s="199" t="s">
        <v>1917</v>
      </c>
      <c r="C2066" s="198" t="s">
        <v>1918</v>
      </c>
      <c r="D2066" s="199" t="s">
        <v>25</v>
      </c>
      <c r="E2066" s="200" t="n">
        <v>0.06</v>
      </c>
      <c r="F2066" s="280" t="n">
        <v>15.43</v>
      </c>
      <c r="G2066" s="280" t="n">
        <v>0.92</v>
      </c>
      <c r="H2066" s="206"/>
      <c r="I2066" s="206"/>
      <c r="J2066" s="206"/>
      <c r="K2066" s="206"/>
      <c r="L2066" s="206"/>
      <c r="M2066" s="206"/>
      <c r="N2066" s="206"/>
      <c r="O2066" s="206"/>
      <c r="P2066" s="206"/>
      <c r="Q2066" s="206"/>
      <c r="R2066" s="206"/>
      <c r="S2066" s="206"/>
      <c r="T2066" s="206"/>
      <c r="U2066" s="206"/>
      <c r="V2066" s="206"/>
      <c r="W2066" s="206"/>
      <c r="X2066" s="206"/>
      <c r="Y2066" s="206"/>
      <c r="Z2066" s="206"/>
    </row>
    <row r="2067" customFormat="false" ht="15" hidden="false" customHeight="false" outlineLevel="0" collapsed="false">
      <c r="A2067" s="198" t="s">
        <v>1040</v>
      </c>
      <c r="B2067" s="199" t="s">
        <v>1812</v>
      </c>
      <c r="C2067" s="198" t="s">
        <v>1813</v>
      </c>
      <c r="D2067" s="199" t="s">
        <v>25</v>
      </c>
      <c r="E2067" s="200" t="n">
        <v>0.06</v>
      </c>
      <c r="F2067" s="280" t="n">
        <v>20</v>
      </c>
      <c r="G2067" s="280" t="n">
        <v>1.2</v>
      </c>
      <c r="H2067" s="206"/>
      <c r="I2067" s="206"/>
      <c r="J2067" s="206"/>
      <c r="K2067" s="206"/>
      <c r="L2067" s="206"/>
      <c r="M2067" s="206"/>
      <c r="N2067" s="206"/>
      <c r="O2067" s="206"/>
      <c r="P2067" s="206"/>
      <c r="Q2067" s="206"/>
      <c r="R2067" s="206"/>
      <c r="S2067" s="206"/>
      <c r="T2067" s="206"/>
      <c r="U2067" s="206"/>
      <c r="V2067" s="206"/>
      <c r="W2067" s="206"/>
      <c r="X2067" s="206"/>
      <c r="Y2067" s="206"/>
      <c r="Z2067" s="206"/>
    </row>
    <row r="2068" customFormat="false" ht="15" hidden="false" customHeight="false" outlineLevel="0" collapsed="false">
      <c r="A2068" s="202" t="s">
        <v>1043</v>
      </c>
      <c r="B2068" s="203" t="s">
        <v>2673</v>
      </c>
      <c r="C2068" s="202" t="s">
        <v>2674</v>
      </c>
      <c r="D2068" s="203" t="s">
        <v>7</v>
      </c>
      <c r="E2068" s="204" t="n">
        <v>1</v>
      </c>
      <c r="F2068" s="208" t="n">
        <v>2.52</v>
      </c>
      <c r="G2068" s="208" t="n">
        <v>2.52</v>
      </c>
      <c r="H2068" s="206"/>
      <c r="I2068" s="206"/>
      <c r="J2068" s="206"/>
      <c r="K2068" s="206"/>
      <c r="L2068" s="206"/>
      <c r="M2068" s="206"/>
      <c r="N2068" s="206"/>
      <c r="O2068" s="206"/>
      <c r="P2068" s="206"/>
      <c r="Q2068" s="206"/>
      <c r="R2068" s="206"/>
      <c r="S2068" s="206"/>
      <c r="T2068" s="206"/>
      <c r="U2068" s="206"/>
      <c r="V2068" s="206"/>
      <c r="W2068" s="206"/>
      <c r="X2068" s="206"/>
      <c r="Y2068" s="206"/>
      <c r="Z2068" s="206"/>
    </row>
    <row r="2069" customFormat="false" ht="15" hidden="false" customHeight="false" outlineLevel="0" collapsed="false">
      <c r="A2069" s="202" t="s">
        <v>1043</v>
      </c>
      <c r="B2069" s="203" t="s">
        <v>2683</v>
      </c>
      <c r="C2069" s="202" t="s">
        <v>2684</v>
      </c>
      <c r="D2069" s="203" t="s">
        <v>7</v>
      </c>
      <c r="E2069" s="204" t="n">
        <v>1</v>
      </c>
      <c r="F2069" s="208" t="n">
        <v>24.69</v>
      </c>
      <c r="G2069" s="208" t="n">
        <v>24.69</v>
      </c>
      <c r="H2069" s="206"/>
      <c r="I2069" s="206"/>
      <c r="J2069" s="206"/>
      <c r="K2069" s="206"/>
      <c r="L2069" s="206"/>
      <c r="M2069" s="206"/>
      <c r="N2069" s="206"/>
      <c r="O2069" s="206"/>
      <c r="P2069" s="206"/>
      <c r="Q2069" s="206"/>
      <c r="R2069" s="206"/>
      <c r="S2069" s="206"/>
      <c r="T2069" s="206"/>
      <c r="U2069" s="206"/>
      <c r="V2069" s="206"/>
      <c r="W2069" s="206"/>
      <c r="X2069" s="206"/>
      <c r="Y2069" s="206"/>
      <c r="Z2069" s="206"/>
    </row>
    <row r="2070" customFormat="false" ht="15" hidden="false" customHeight="false" outlineLevel="0" collapsed="false">
      <c r="A2070" s="202" t="s">
        <v>1043</v>
      </c>
      <c r="B2070" s="203" t="s">
        <v>2319</v>
      </c>
      <c r="C2070" s="202" t="s">
        <v>2320</v>
      </c>
      <c r="D2070" s="203" t="s">
        <v>7</v>
      </c>
      <c r="E2070" s="204" t="n">
        <v>0.03</v>
      </c>
      <c r="F2070" s="208" t="n">
        <v>23.34</v>
      </c>
      <c r="G2070" s="208" t="n">
        <v>0.7</v>
      </c>
      <c r="H2070" s="206"/>
      <c r="I2070" s="206"/>
      <c r="J2070" s="206"/>
      <c r="K2070" s="206"/>
      <c r="L2070" s="206"/>
      <c r="M2070" s="206"/>
      <c r="N2070" s="206"/>
      <c r="O2070" s="206"/>
      <c r="P2070" s="206"/>
      <c r="Q2070" s="206"/>
      <c r="R2070" s="206"/>
      <c r="S2070" s="206"/>
      <c r="T2070" s="206"/>
      <c r="U2070" s="206"/>
      <c r="V2070" s="206"/>
      <c r="W2070" s="206"/>
      <c r="X2070" s="206"/>
      <c r="Y2070" s="206"/>
      <c r="Z2070" s="206"/>
    </row>
    <row r="2071" customFormat="false" ht="15" hidden="false" customHeight="false" outlineLevel="0" collapsed="false">
      <c r="A2071" s="193"/>
      <c r="B2071" s="194"/>
      <c r="C2071" s="193"/>
      <c r="D2071" s="193"/>
      <c r="E2071" s="195"/>
      <c r="F2071" s="193"/>
      <c r="G2071" s="193"/>
      <c r="H2071" s="206"/>
      <c r="I2071" s="206"/>
      <c r="J2071" s="206"/>
      <c r="K2071" s="206"/>
      <c r="L2071" s="206"/>
      <c r="M2071" s="206"/>
      <c r="N2071" s="206"/>
      <c r="O2071" s="206"/>
      <c r="P2071" s="206"/>
      <c r="Q2071" s="206"/>
      <c r="R2071" s="206"/>
      <c r="S2071" s="206"/>
      <c r="T2071" s="206"/>
      <c r="U2071" s="206"/>
      <c r="V2071" s="206"/>
      <c r="W2071" s="206"/>
      <c r="X2071" s="206"/>
      <c r="Y2071" s="206"/>
      <c r="Z2071" s="206"/>
    </row>
    <row r="2072" customFormat="false" ht="15" hidden="false" customHeight="false" outlineLevel="0" collapsed="false">
      <c r="A2072" s="183" t="s">
        <v>2685</v>
      </c>
      <c r="B2072" s="184" t="s">
        <v>1028</v>
      </c>
      <c r="C2072" s="183" t="s">
        <v>1029</v>
      </c>
      <c r="D2072" s="184" t="s">
        <v>1030</v>
      </c>
      <c r="E2072" s="185" t="s">
        <v>1031</v>
      </c>
      <c r="F2072" s="209" t="s">
        <v>1032</v>
      </c>
      <c r="G2072" s="209" t="s">
        <v>1033</v>
      </c>
      <c r="H2072" s="206"/>
      <c r="I2072" s="206"/>
      <c r="J2072" s="206"/>
      <c r="K2072" s="206"/>
      <c r="L2072" s="206"/>
      <c r="M2072" s="206"/>
      <c r="N2072" s="206"/>
      <c r="O2072" s="206"/>
      <c r="P2072" s="206"/>
      <c r="Q2072" s="206"/>
      <c r="R2072" s="206"/>
      <c r="S2072" s="206"/>
      <c r="T2072" s="206"/>
      <c r="U2072" s="206"/>
      <c r="V2072" s="206"/>
      <c r="W2072" s="206"/>
      <c r="X2072" s="206"/>
      <c r="Y2072" s="206"/>
      <c r="Z2072" s="206"/>
    </row>
    <row r="2073" customFormat="false" ht="15" hidden="false" customHeight="false" outlineLevel="0" collapsed="false">
      <c r="A2073" s="189" t="s">
        <v>1034</v>
      </c>
      <c r="B2073" s="190" t="s">
        <v>1495</v>
      </c>
      <c r="C2073" s="189" t="s">
        <v>710</v>
      </c>
      <c r="D2073" s="190" t="s">
        <v>7</v>
      </c>
      <c r="E2073" s="191" t="n">
        <v>1</v>
      </c>
      <c r="F2073" s="279" t="n">
        <v>46.08</v>
      </c>
      <c r="G2073" s="279" t="n">
        <v>46.08</v>
      </c>
      <c r="H2073" s="206"/>
      <c r="I2073" s="206"/>
      <c r="J2073" s="206"/>
      <c r="K2073" s="206"/>
      <c r="L2073" s="206"/>
      <c r="M2073" s="206"/>
      <c r="N2073" s="206"/>
      <c r="O2073" s="206"/>
      <c r="P2073" s="206"/>
      <c r="Q2073" s="206"/>
      <c r="R2073" s="206"/>
      <c r="S2073" s="206"/>
      <c r="T2073" s="206"/>
      <c r="U2073" s="206"/>
      <c r="V2073" s="206"/>
      <c r="W2073" s="206"/>
      <c r="X2073" s="206"/>
      <c r="Y2073" s="206"/>
      <c r="Z2073" s="206"/>
    </row>
    <row r="2074" customFormat="false" ht="15" hidden="false" customHeight="false" outlineLevel="0" collapsed="false">
      <c r="A2074" s="198" t="s">
        <v>1040</v>
      </c>
      <c r="B2074" s="199" t="s">
        <v>1917</v>
      </c>
      <c r="C2074" s="198" t="s">
        <v>1918</v>
      </c>
      <c r="D2074" s="199" t="s">
        <v>25</v>
      </c>
      <c r="E2074" s="200" t="n">
        <v>0.1</v>
      </c>
      <c r="F2074" s="280" t="n">
        <v>15.43</v>
      </c>
      <c r="G2074" s="280" t="n">
        <v>1.54</v>
      </c>
      <c r="H2074" s="206"/>
      <c r="I2074" s="206"/>
      <c r="J2074" s="206"/>
      <c r="K2074" s="206"/>
      <c r="L2074" s="206"/>
      <c r="M2074" s="206"/>
      <c r="N2074" s="206"/>
      <c r="O2074" s="206"/>
      <c r="P2074" s="206"/>
      <c r="Q2074" s="206"/>
      <c r="R2074" s="206"/>
      <c r="S2074" s="206"/>
      <c r="T2074" s="206"/>
      <c r="U2074" s="206"/>
      <c r="V2074" s="206"/>
      <c r="W2074" s="206"/>
      <c r="X2074" s="206"/>
      <c r="Y2074" s="206"/>
      <c r="Z2074" s="206"/>
    </row>
    <row r="2075" customFormat="false" ht="15" hidden="false" customHeight="false" outlineLevel="0" collapsed="false">
      <c r="A2075" s="198" t="s">
        <v>1040</v>
      </c>
      <c r="B2075" s="199" t="s">
        <v>1812</v>
      </c>
      <c r="C2075" s="198" t="s">
        <v>1813</v>
      </c>
      <c r="D2075" s="199" t="s">
        <v>25</v>
      </c>
      <c r="E2075" s="200" t="n">
        <v>0.1</v>
      </c>
      <c r="F2075" s="280" t="n">
        <v>20</v>
      </c>
      <c r="G2075" s="280" t="n">
        <v>2</v>
      </c>
      <c r="H2075" s="206"/>
      <c r="I2075" s="206"/>
      <c r="J2075" s="206"/>
      <c r="K2075" s="206"/>
      <c r="L2075" s="206"/>
      <c r="M2075" s="206"/>
      <c r="N2075" s="206"/>
      <c r="O2075" s="206"/>
      <c r="P2075" s="206"/>
      <c r="Q2075" s="206"/>
      <c r="R2075" s="206"/>
      <c r="S2075" s="206"/>
      <c r="T2075" s="206"/>
      <c r="U2075" s="206"/>
      <c r="V2075" s="206"/>
      <c r="W2075" s="206"/>
      <c r="X2075" s="206"/>
      <c r="Y2075" s="206"/>
      <c r="Z2075" s="206"/>
    </row>
    <row r="2076" customFormat="false" ht="15" hidden="false" customHeight="false" outlineLevel="0" collapsed="false">
      <c r="A2076" s="202" t="s">
        <v>1043</v>
      </c>
      <c r="B2076" s="203" t="s">
        <v>2353</v>
      </c>
      <c r="C2076" s="202" t="s">
        <v>2354</v>
      </c>
      <c r="D2076" s="203" t="s">
        <v>7</v>
      </c>
      <c r="E2076" s="204" t="n">
        <v>1</v>
      </c>
      <c r="F2076" s="208" t="n">
        <v>2.8</v>
      </c>
      <c r="G2076" s="208" t="n">
        <v>2.8</v>
      </c>
      <c r="H2076" s="206"/>
      <c r="I2076" s="206"/>
      <c r="J2076" s="206"/>
      <c r="K2076" s="206"/>
      <c r="L2076" s="206"/>
      <c r="M2076" s="206"/>
      <c r="N2076" s="206"/>
      <c r="O2076" s="206"/>
      <c r="P2076" s="206"/>
      <c r="Q2076" s="206"/>
      <c r="R2076" s="206"/>
      <c r="S2076" s="206"/>
      <c r="T2076" s="206"/>
      <c r="U2076" s="206"/>
      <c r="V2076" s="206"/>
      <c r="W2076" s="206"/>
      <c r="X2076" s="206"/>
      <c r="Y2076" s="206"/>
      <c r="Z2076" s="206"/>
    </row>
    <row r="2077" customFormat="false" ht="15" hidden="false" customHeight="false" outlineLevel="0" collapsed="false">
      <c r="A2077" s="202" t="s">
        <v>1043</v>
      </c>
      <c r="B2077" s="203" t="s">
        <v>2686</v>
      </c>
      <c r="C2077" s="202" t="s">
        <v>2687</v>
      </c>
      <c r="D2077" s="203" t="s">
        <v>7</v>
      </c>
      <c r="E2077" s="204" t="n">
        <v>1</v>
      </c>
      <c r="F2077" s="208" t="n">
        <v>38.67</v>
      </c>
      <c r="G2077" s="208" t="n">
        <v>38.67</v>
      </c>
      <c r="H2077" s="206"/>
      <c r="I2077" s="206"/>
      <c r="J2077" s="206"/>
      <c r="K2077" s="206"/>
      <c r="L2077" s="206"/>
      <c r="M2077" s="206"/>
      <c r="N2077" s="206"/>
      <c r="O2077" s="206"/>
      <c r="P2077" s="206"/>
      <c r="Q2077" s="206"/>
      <c r="R2077" s="206"/>
      <c r="S2077" s="206"/>
      <c r="T2077" s="206"/>
      <c r="U2077" s="206"/>
      <c r="V2077" s="206"/>
      <c r="W2077" s="206"/>
      <c r="X2077" s="206"/>
      <c r="Y2077" s="206"/>
      <c r="Z2077" s="206"/>
    </row>
    <row r="2078" customFormat="false" ht="15" hidden="false" customHeight="false" outlineLevel="0" collapsed="false">
      <c r="A2078" s="202" t="s">
        <v>1043</v>
      </c>
      <c r="B2078" s="203" t="s">
        <v>2319</v>
      </c>
      <c r="C2078" s="202" t="s">
        <v>2320</v>
      </c>
      <c r="D2078" s="203" t="s">
        <v>7</v>
      </c>
      <c r="E2078" s="204" t="n">
        <v>0.046</v>
      </c>
      <c r="F2078" s="208" t="n">
        <v>23.34</v>
      </c>
      <c r="G2078" s="208" t="n">
        <v>1.07</v>
      </c>
      <c r="H2078" s="206"/>
      <c r="I2078" s="206"/>
      <c r="J2078" s="206"/>
      <c r="K2078" s="206"/>
      <c r="L2078" s="206"/>
      <c r="M2078" s="206"/>
      <c r="N2078" s="206"/>
      <c r="O2078" s="206"/>
      <c r="P2078" s="206"/>
      <c r="Q2078" s="206"/>
      <c r="R2078" s="206"/>
      <c r="S2078" s="206"/>
      <c r="T2078" s="206"/>
      <c r="U2078" s="206"/>
      <c r="V2078" s="206"/>
      <c r="W2078" s="206"/>
      <c r="X2078" s="206"/>
      <c r="Y2078" s="206"/>
      <c r="Z2078" s="206"/>
    </row>
    <row r="2079" customFormat="false" ht="15" hidden="false" customHeight="false" outlineLevel="0" collapsed="false">
      <c r="A2079" s="193"/>
      <c r="B2079" s="194"/>
      <c r="C2079" s="193"/>
      <c r="D2079" s="193"/>
      <c r="E2079" s="195"/>
      <c r="F2079" s="193"/>
      <c r="G2079" s="193"/>
      <c r="H2079" s="206"/>
      <c r="I2079" s="206"/>
      <c r="J2079" s="206"/>
      <c r="K2079" s="206"/>
      <c r="L2079" s="206"/>
      <c r="M2079" s="206"/>
      <c r="N2079" s="206"/>
      <c r="O2079" s="206"/>
      <c r="P2079" s="206"/>
      <c r="Q2079" s="206"/>
      <c r="R2079" s="206"/>
      <c r="S2079" s="206"/>
      <c r="T2079" s="206"/>
      <c r="U2079" s="206"/>
      <c r="V2079" s="206"/>
      <c r="W2079" s="206"/>
      <c r="X2079" s="206"/>
      <c r="Y2079" s="206"/>
      <c r="Z2079" s="206"/>
    </row>
    <row r="2080" customFormat="false" ht="15" hidden="false" customHeight="false" outlineLevel="0" collapsed="false">
      <c r="A2080" s="183" t="s">
        <v>2688</v>
      </c>
      <c r="B2080" s="184" t="s">
        <v>1028</v>
      </c>
      <c r="C2080" s="183" t="s">
        <v>1029</v>
      </c>
      <c r="D2080" s="184" t="s">
        <v>1030</v>
      </c>
      <c r="E2080" s="185" t="s">
        <v>1031</v>
      </c>
      <c r="F2080" s="209" t="s">
        <v>1032</v>
      </c>
      <c r="G2080" s="209" t="s">
        <v>1033</v>
      </c>
      <c r="H2080" s="206"/>
      <c r="I2080" s="206"/>
      <c r="J2080" s="206"/>
      <c r="K2080" s="206"/>
      <c r="L2080" s="206"/>
      <c r="M2080" s="206"/>
      <c r="N2080" s="206"/>
      <c r="O2080" s="206"/>
      <c r="P2080" s="206"/>
      <c r="Q2080" s="206"/>
      <c r="R2080" s="206"/>
      <c r="S2080" s="206"/>
      <c r="T2080" s="206"/>
      <c r="U2080" s="206"/>
      <c r="V2080" s="206"/>
      <c r="W2080" s="206"/>
      <c r="X2080" s="206"/>
      <c r="Y2080" s="206"/>
      <c r="Z2080" s="206"/>
    </row>
    <row r="2081" customFormat="false" ht="15" hidden="false" customHeight="false" outlineLevel="0" collapsed="false">
      <c r="A2081" s="189" t="s">
        <v>1034</v>
      </c>
      <c r="B2081" s="190" t="s">
        <v>2689</v>
      </c>
      <c r="C2081" s="189" t="s">
        <v>713</v>
      </c>
      <c r="D2081" s="190" t="s">
        <v>7</v>
      </c>
      <c r="E2081" s="191" t="n">
        <v>1</v>
      </c>
      <c r="F2081" s="279" t="n">
        <v>147.48</v>
      </c>
      <c r="G2081" s="279" t="n">
        <v>147.48</v>
      </c>
      <c r="H2081" s="206"/>
      <c r="I2081" s="206"/>
      <c r="J2081" s="206"/>
      <c r="K2081" s="206"/>
      <c r="L2081" s="206"/>
      <c r="M2081" s="206"/>
      <c r="N2081" s="206"/>
      <c r="O2081" s="206"/>
      <c r="P2081" s="206"/>
      <c r="Q2081" s="206"/>
      <c r="R2081" s="206"/>
      <c r="S2081" s="206"/>
      <c r="T2081" s="206"/>
      <c r="U2081" s="206"/>
      <c r="V2081" s="206"/>
      <c r="W2081" s="206"/>
      <c r="X2081" s="206"/>
      <c r="Y2081" s="206"/>
      <c r="Z2081" s="206"/>
    </row>
    <row r="2082" customFormat="false" ht="15" hidden="false" customHeight="false" outlineLevel="0" collapsed="false">
      <c r="A2082" s="198" t="s">
        <v>1040</v>
      </c>
      <c r="B2082" s="199" t="s">
        <v>1917</v>
      </c>
      <c r="C2082" s="198" t="s">
        <v>1918</v>
      </c>
      <c r="D2082" s="199" t="s">
        <v>25</v>
      </c>
      <c r="E2082" s="200" t="n">
        <v>0.17</v>
      </c>
      <c r="F2082" s="280" t="n">
        <v>15.43</v>
      </c>
      <c r="G2082" s="280" t="n">
        <v>2.62</v>
      </c>
      <c r="H2082" s="206"/>
      <c r="I2082" s="206"/>
      <c r="J2082" s="206"/>
      <c r="K2082" s="206"/>
      <c r="L2082" s="206"/>
      <c r="M2082" s="206"/>
      <c r="N2082" s="206"/>
      <c r="O2082" s="206"/>
      <c r="P2082" s="206"/>
      <c r="Q2082" s="206"/>
      <c r="R2082" s="206"/>
      <c r="S2082" s="206"/>
      <c r="T2082" s="206"/>
      <c r="U2082" s="206"/>
      <c r="V2082" s="206"/>
      <c r="W2082" s="206"/>
      <c r="X2082" s="206"/>
      <c r="Y2082" s="206"/>
      <c r="Z2082" s="206"/>
    </row>
    <row r="2083" customFormat="false" ht="15" hidden="false" customHeight="false" outlineLevel="0" collapsed="false">
      <c r="A2083" s="198" t="s">
        <v>1040</v>
      </c>
      <c r="B2083" s="199" t="s">
        <v>1812</v>
      </c>
      <c r="C2083" s="198" t="s">
        <v>1813</v>
      </c>
      <c r="D2083" s="199" t="s">
        <v>25</v>
      </c>
      <c r="E2083" s="200" t="n">
        <v>0.17</v>
      </c>
      <c r="F2083" s="280" t="n">
        <v>20</v>
      </c>
      <c r="G2083" s="280" t="n">
        <v>3.4</v>
      </c>
      <c r="H2083" s="206"/>
      <c r="I2083" s="206"/>
      <c r="J2083" s="206"/>
      <c r="K2083" s="206"/>
      <c r="L2083" s="206"/>
      <c r="M2083" s="206"/>
      <c r="N2083" s="206"/>
      <c r="O2083" s="206"/>
      <c r="P2083" s="206"/>
      <c r="Q2083" s="206"/>
      <c r="R2083" s="206"/>
      <c r="S2083" s="206"/>
      <c r="T2083" s="206"/>
      <c r="U2083" s="206"/>
      <c r="V2083" s="206"/>
      <c r="W2083" s="206"/>
      <c r="X2083" s="206"/>
      <c r="Y2083" s="206"/>
      <c r="Z2083" s="206"/>
    </row>
    <row r="2084" customFormat="false" ht="15" hidden="false" customHeight="false" outlineLevel="0" collapsed="false">
      <c r="A2084" s="202" t="s">
        <v>1043</v>
      </c>
      <c r="B2084" s="203" t="s">
        <v>2690</v>
      </c>
      <c r="C2084" s="202" t="s">
        <v>2691</v>
      </c>
      <c r="D2084" s="203" t="s">
        <v>7</v>
      </c>
      <c r="E2084" s="204" t="n">
        <v>1</v>
      </c>
      <c r="F2084" s="208" t="n">
        <v>11.36</v>
      </c>
      <c r="G2084" s="208" t="n">
        <v>11.36</v>
      </c>
      <c r="H2084" s="206"/>
      <c r="I2084" s="206"/>
      <c r="J2084" s="206"/>
      <c r="K2084" s="206"/>
      <c r="L2084" s="206"/>
      <c r="M2084" s="206"/>
      <c r="N2084" s="206"/>
      <c r="O2084" s="206"/>
      <c r="P2084" s="206"/>
      <c r="Q2084" s="206"/>
      <c r="R2084" s="206"/>
      <c r="S2084" s="206"/>
      <c r="T2084" s="206"/>
      <c r="U2084" s="206"/>
      <c r="V2084" s="206"/>
      <c r="W2084" s="206"/>
      <c r="X2084" s="206"/>
      <c r="Y2084" s="206"/>
      <c r="Z2084" s="206"/>
    </row>
    <row r="2085" customFormat="false" ht="15" hidden="false" customHeight="false" outlineLevel="0" collapsed="false">
      <c r="A2085" s="202" t="s">
        <v>1043</v>
      </c>
      <c r="B2085" s="203" t="s">
        <v>2692</v>
      </c>
      <c r="C2085" s="202" t="s">
        <v>2693</v>
      </c>
      <c r="D2085" s="203" t="s">
        <v>7</v>
      </c>
      <c r="E2085" s="204" t="n">
        <v>1</v>
      </c>
      <c r="F2085" s="208" t="n">
        <v>128.47</v>
      </c>
      <c r="G2085" s="208" t="n">
        <v>128.47</v>
      </c>
      <c r="H2085" s="206"/>
      <c r="I2085" s="206"/>
      <c r="J2085" s="206"/>
      <c r="K2085" s="206"/>
      <c r="L2085" s="206"/>
      <c r="M2085" s="206"/>
      <c r="N2085" s="206"/>
      <c r="O2085" s="206"/>
      <c r="P2085" s="206"/>
      <c r="Q2085" s="206"/>
      <c r="R2085" s="206"/>
      <c r="S2085" s="206"/>
      <c r="T2085" s="206"/>
      <c r="U2085" s="206"/>
      <c r="V2085" s="206"/>
      <c r="W2085" s="206"/>
      <c r="X2085" s="206"/>
      <c r="Y2085" s="206"/>
      <c r="Z2085" s="206"/>
    </row>
    <row r="2086" customFormat="false" ht="15" hidden="false" customHeight="false" outlineLevel="0" collapsed="false">
      <c r="A2086" s="202" t="s">
        <v>1043</v>
      </c>
      <c r="B2086" s="203" t="s">
        <v>2319</v>
      </c>
      <c r="C2086" s="202" t="s">
        <v>2320</v>
      </c>
      <c r="D2086" s="203" t="s">
        <v>7</v>
      </c>
      <c r="E2086" s="204" t="n">
        <v>0.07</v>
      </c>
      <c r="F2086" s="208" t="n">
        <v>23.34</v>
      </c>
      <c r="G2086" s="208" t="n">
        <v>1.63</v>
      </c>
      <c r="H2086" s="206"/>
      <c r="I2086" s="206"/>
      <c r="J2086" s="206"/>
      <c r="K2086" s="206"/>
      <c r="L2086" s="206"/>
      <c r="M2086" s="206"/>
      <c r="N2086" s="206"/>
      <c r="O2086" s="206"/>
      <c r="P2086" s="206"/>
      <c r="Q2086" s="206"/>
      <c r="R2086" s="206"/>
      <c r="S2086" s="206"/>
      <c r="T2086" s="206"/>
      <c r="U2086" s="206"/>
      <c r="V2086" s="206"/>
      <c r="W2086" s="206"/>
      <c r="X2086" s="206"/>
      <c r="Y2086" s="206"/>
      <c r="Z2086" s="206"/>
    </row>
    <row r="2087" customFormat="false" ht="15" hidden="false" customHeight="false" outlineLevel="0" collapsed="false">
      <c r="A2087" s="193"/>
      <c r="B2087" s="194"/>
      <c r="C2087" s="193"/>
      <c r="D2087" s="193"/>
      <c r="E2087" s="195"/>
      <c r="F2087" s="193"/>
      <c r="G2087" s="193"/>
    </row>
    <row r="2088" customFormat="false" ht="15" hidden="false" customHeight="false" outlineLevel="0" collapsed="false">
      <c r="A2088" s="183" t="s">
        <v>2694</v>
      </c>
      <c r="B2088" s="184" t="s">
        <v>1028</v>
      </c>
      <c r="C2088" s="183" t="s">
        <v>1029</v>
      </c>
      <c r="D2088" s="184" t="s">
        <v>1030</v>
      </c>
      <c r="E2088" s="185" t="s">
        <v>1031</v>
      </c>
      <c r="F2088" s="209" t="s">
        <v>1032</v>
      </c>
      <c r="G2088" s="209" t="s">
        <v>1033</v>
      </c>
    </row>
    <row r="2089" customFormat="false" ht="15" hidden="false" customHeight="false" outlineLevel="0" collapsed="false">
      <c r="A2089" s="189" t="s">
        <v>1034</v>
      </c>
      <c r="B2089" s="190" t="s">
        <v>2695</v>
      </c>
      <c r="C2089" s="189" t="s">
        <v>716</v>
      </c>
      <c r="D2089" s="190" t="s">
        <v>7</v>
      </c>
      <c r="E2089" s="191" t="n">
        <v>1</v>
      </c>
      <c r="F2089" s="279" t="n">
        <v>57.79</v>
      </c>
      <c r="G2089" s="279" t="n">
        <v>57.79</v>
      </c>
    </row>
    <row r="2090" customFormat="false" ht="15" hidden="false" customHeight="false" outlineLevel="0" collapsed="false">
      <c r="A2090" s="198" t="s">
        <v>1040</v>
      </c>
      <c r="B2090" s="199" t="s">
        <v>1917</v>
      </c>
      <c r="C2090" s="198" t="s">
        <v>1918</v>
      </c>
      <c r="D2090" s="199" t="s">
        <v>25</v>
      </c>
      <c r="E2090" s="200" t="n">
        <v>0.135</v>
      </c>
      <c r="F2090" s="280" t="n">
        <v>15.43</v>
      </c>
      <c r="G2090" s="280" t="n">
        <v>2.08</v>
      </c>
    </row>
    <row r="2091" customFormat="false" ht="15" hidden="false" customHeight="false" outlineLevel="0" collapsed="false">
      <c r="A2091" s="198" t="s">
        <v>1040</v>
      </c>
      <c r="B2091" s="199" t="s">
        <v>1812</v>
      </c>
      <c r="C2091" s="198" t="s">
        <v>1813</v>
      </c>
      <c r="D2091" s="199" t="s">
        <v>25</v>
      </c>
      <c r="E2091" s="200" t="n">
        <v>0.135</v>
      </c>
      <c r="F2091" s="280" t="n">
        <v>20</v>
      </c>
      <c r="G2091" s="280" t="n">
        <v>2.7</v>
      </c>
    </row>
    <row r="2092" customFormat="false" ht="15" hidden="false" customHeight="false" outlineLevel="0" collapsed="false">
      <c r="A2092" s="202" t="s">
        <v>1043</v>
      </c>
      <c r="B2092" s="203" t="s">
        <v>2673</v>
      </c>
      <c r="C2092" s="202" t="s">
        <v>2674</v>
      </c>
      <c r="D2092" s="203" t="s">
        <v>7</v>
      </c>
      <c r="E2092" s="204" t="n">
        <v>2</v>
      </c>
      <c r="F2092" s="208" t="n">
        <v>2.52</v>
      </c>
      <c r="G2092" s="208" t="n">
        <v>5.04</v>
      </c>
    </row>
    <row r="2093" customFormat="false" ht="15" hidden="false" customHeight="false" outlineLevel="0" collapsed="false">
      <c r="A2093" s="202" t="s">
        <v>1043</v>
      </c>
      <c r="B2093" s="203" t="s">
        <v>2696</v>
      </c>
      <c r="C2093" s="202" t="s">
        <v>2697</v>
      </c>
      <c r="D2093" s="203" t="s">
        <v>7</v>
      </c>
      <c r="E2093" s="204" t="n">
        <v>1</v>
      </c>
      <c r="F2093" s="208" t="n">
        <v>46.57</v>
      </c>
      <c r="G2093" s="208" t="n">
        <v>46.57</v>
      </c>
    </row>
    <row r="2094" customFormat="false" ht="15" hidden="false" customHeight="false" outlineLevel="0" collapsed="false">
      <c r="A2094" s="202" t="s">
        <v>1043</v>
      </c>
      <c r="B2094" s="203" t="s">
        <v>2319</v>
      </c>
      <c r="C2094" s="202" t="s">
        <v>2320</v>
      </c>
      <c r="D2094" s="203" t="s">
        <v>7</v>
      </c>
      <c r="E2094" s="204" t="n">
        <v>0.06</v>
      </c>
      <c r="F2094" s="208" t="n">
        <v>23.34</v>
      </c>
      <c r="G2094" s="208" t="n">
        <v>1.4</v>
      </c>
    </row>
    <row r="2095" customFormat="false" ht="15" hidden="false" customHeight="false" outlineLevel="0" collapsed="false">
      <c r="A2095" s="193"/>
      <c r="B2095" s="194"/>
      <c r="C2095" s="193"/>
      <c r="D2095" s="193"/>
      <c r="E2095" s="195"/>
      <c r="F2095" s="193"/>
      <c r="G2095" s="193"/>
    </row>
    <row r="2096" customFormat="false" ht="15" hidden="false" customHeight="false" outlineLevel="0" collapsed="false">
      <c r="A2096" s="183" t="s">
        <v>2698</v>
      </c>
      <c r="B2096" s="184" t="s">
        <v>1028</v>
      </c>
      <c r="C2096" s="183" t="s">
        <v>1029</v>
      </c>
      <c r="D2096" s="184" t="s">
        <v>1030</v>
      </c>
      <c r="E2096" s="185" t="s">
        <v>1031</v>
      </c>
      <c r="F2096" s="209" t="s">
        <v>1032</v>
      </c>
      <c r="G2096" s="209" t="s">
        <v>1033</v>
      </c>
    </row>
    <row r="2097" customFormat="false" ht="15" hidden="false" customHeight="false" outlineLevel="0" collapsed="false">
      <c r="A2097" s="189" t="s">
        <v>1034</v>
      </c>
      <c r="B2097" s="190" t="s">
        <v>736</v>
      </c>
      <c r="C2097" s="189" t="s">
        <v>1146</v>
      </c>
      <c r="D2097" s="190" t="s">
        <v>1147</v>
      </c>
      <c r="E2097" s="191" t="n">
        <v>1</v>
      </c>
      <c r="F2097" s="279" t="n">
        <v>59.53</v>
      </c>
      <c r="G2097" s="279" t="n">
        <v>59.53</v>
      </c>
    </row>
    <row r="2098" customFormat="false" ht="15" hidden="false" customHeight="false" outlineLevel="0" collapsed="false">
      <c r="A2098" s="198" t="s">
        <v>1040</v>
      </c>
      <c r="B2098" s="199" t="s">
        <v>1274</v>
      </c>
      <c r="C2098" s="198" t="s">
        <v>1249</v>
      </c>
      <c r="D2098" s="199" t="s">
        <v>25</v>
      </c>
      <c r="E2098" s="200" t="n">
        <v>3.956</v>
      </c>
      <c r="F2098" s="280" t="n">
        <v>15.05</v>
      </c>
      <c r="G2098" s="280" t="n">
        <v>59.53</v>
      </c>
    </row>
    <row r="2099" customFormat="false" ht="15" hidden="false" customHeight="false" outlineLevel="0" collapsed="false">
      <c r="A2099" s="193"/>
      <c r="B2099" s="194"/>
      <c r="C2099" s="193"/>
      <c r="D2099" s="193"/>
      <c r="E2099" s="195"/>
      <c r="F2099" s="193"/>
      <c r="G2099" s="193"/>
    </row>
    <row r="2100" customFormat="false" ht="15" hidden="false" customHeight="false" outlineLevel="0" collapsed="false">
      <c r="A2100" s="183" t="s">
        <v>2699</v>
      </c>
      <c r="B2100" s="184" t="s">
        <v>1028</v>
      </c>
      <c r="C2100" s="183" t="s">
        <v>1029</v>
      </c>
      <c r="D2100" s="184" t="s">
        <v>1030</v>
      </c>
      <c r="E2100" s="185" t="s">
        <v>1031</v>
      </c>
      <c r="F2100" s="209" t="s">
        <v>1032</v>
      </c>
      <c r="G2100" s="209" t="s">
        <v>1033</v>
      </c>
    </row>
    <row r="2101" customFormat="false" ht="15" hidden="false" customHeight="false" outlineLevel="0" collapsed="false">
      <c r="A2101" s="189" t="s">
        <v>1034</v>
      </c>
      <c r="B2101" s="190" t="s">
        <v>724</v>
      </c>
      <c r="C2101" s="189" t="s">
        <v>2700</v>
      </c>
      <c r="D2101" s="190" t="s">
        <v>7</v>
      </c>
      <c r="E2101" s="191" t="n">
        <v>1</v>
      </c>
      <c r="F2101" s="279" t="n">
        <v>30436.96</v>
      </c>
      <c r="G2101" s="279" t="n">
        <v>30436.96</v>
      </c>
    </row>
    <row r="2102" customFormat="false" ht="15" hidden="false" customHeight="false" outlineLevel="0" collapsed="false">
      <c r="A2102" s="198" t="s">
        <v>1040</v>
      </c>
      <c r="B2102" s="199" t="s">
        <v>2701</v>
      </c>
      <c r="C2102" s="198" t="s">
        <v>2702</v>
      </c>
      <c r="D2102" s="199" t="s">
        <v>1220</v>
      </c>
      <c r="E2102" s="200" t="n">
        <v>0.4111</v>
      </c>
      <c r="F2102" s="280" t="n">
        <v>211.97</v>
      </c>
      <c r="G2102" s="280" t="n">
        <v>87.14</v>
      </c>
    </row>
    <row r="2103" customFormat="false" ht="15" hidden="false" customHeight="false" outlineLevel="0" collapsed="false">
      <c r="A2103" s="198" t="s">
        <v>1040</v>
      </c>
      <c r="B2103" s="199" t="s">
        <v>2002</v>
      </c>
      <c r="C2103" s="198" t="s">
        <v>2003</v>
      </c>
      <c r="D2103" s="199" t="s">
        <v>25</v>
      </c>
      <c r="E2103" s="200" t="n">
        <v>10.3008</v>
      </c>
      <c r="F2103" s="280" t="n">
        <v>16.08</v>
      </c>
      <c r="G2103" s="280" t="n">
        <v>165.63</v>
      </c>
    </row>
    <row r="2104" customFormat="false" ht="15" hidden="false" customHeight="false" outlineLevel="0" collapsed="false">
      <c r="A2104" s="198" t="s">
        <v>1040</v>
      </c>
      <c r="B2104" s="199" t="s">
        <v>1971</v>
      </c>
      <c r="C2104" s="198" t="s">
        <v>1206</v>
      </c>
      <c r="D2104" s="199" t="s">
        <v>25</v>
      </c>
      <c r="E2104" s="200" t="n">
        <v>10.3008</v>
      </c>
      <c r="F2104" s="280" t="n">
        <v>20.83</v>
      </c>
      <c r="G2104" s="280" t="n">
        <v>214.56</v>
      </c>
    </row>
    <row r="2105" customFormat="false" ht="15" hidden="false" customHeight="false" outlineLevel="0" collapsed="false">
      <c r="A2105" s="202" t="s">
        <v>1043</v>
      </c>
      <c r="B2105" s="203" t="s">
        <v>2703</v>
      </c>
      <c r="C2105" s="202" t="s">
        <v>2704</v>
      </c>
      <c r="D2105" s="203" t="s">
        <v>7</v>
      </c>
      <c r="E2105" s="204" t="n">
        <v>1</v>
      </c>
      <c r="F2105" s="208" t="n">
        <v>29969.63</v>
      </c>
      <c r="G2105" s="208" t="n">
        <v>29969.63</v>
      </c>
    </row>
    <row r="2106" customFormat="false" ht="15" hidden="false" customHeight="false" outlineLevel="0" collapsed="false">
      <c r="A2106" s="193"/>
      <c r="B2106" s="194"/>
      <c r="C2106" s="193"/>
      <c r="D2106" s="193"/>
      <c r="E2106" s="195"/>
      <c r="F2106" s="193"/>
      <c r="G2106" s="193"/>
    </row>
    <row r="2107" customFormat="false" ht="15" hidden="false" customHeight="false" outlineLevel="0" collapsed="false">
      <c r="A2107" s="183" t="s">
        <v>2705</v>
      </c>
      <c r="B2107" s="184" t="s">
        <v>1028</v>
      </c>
      <c r="C2107" s="183" t="s">
        <v>1029</v>
      </c>
      <c r="D2107" s="184" t="s">
        <v>1030</v>
      </c>
      <c r="E2107" s="185" t="s">
        <v>1031</v>
      </c>
      <c r="F2107" s="209" t="s">
        <v>1032</v>
      </c>
      <c r="G2107" s="209" t="s">
        <v>1033</v>
      </c>
    </row>
    <row r="2108" customFormat="false" ht="15" hidden="false" customHeight="false" outlineLevel="0" collapsed="false">
      <c r="A2108" s="189" t="s">
        <v>1034</v>
      </c>
      <c r="B2108" s="190" t="s">
        <v>727</v>
      </c>
      <c r="C2108" s="189" t="s">
        <v>728</v>
      </c>
      <c r="D2108" s="190" t="s">
        <v>7</v>
      </c>
      <c r="E2108" s="191" t="n">
        <v>1</v>
      </c>
      <c r="F2108" s="279" t="n">
        <v>248.88</v>
      </c>
      <c r="G2108" s="279" t="n">
        <v>248.88</v>
      </c>
    </row>
    <row r="2109" customFormat="false" ht="15" hidden="false" customHeight="false" outlineLevel="0" collapsed="false">
      <c r="A2109" s="198" t="s">
        <v>1040</v>
      </c>
      <c r="B2109" s="199" t="s">
        <v>1971</v>
      </c>
      <c r="C2109" s="198" t="s">
        <v>1206</v>
      </c>
      <c r="D2109" s="199" t="s">
        <v>25</v>
      </c>
      <c r="E2109" s="200" t="n">
        <v>1</v>
      </c>
      <c r="F2109" s="280" t="n">
        <v>20.83</v>
      </c>
      <c r="G2109" s="280" t="n">
        <v>20.83</v>
      </c>
    </row>
    <row r="2110" customFormat="false" ht="15" hidden="false" customHeight="false" outlineLevel="0" collapsed="false">
      <c r="A2110" s="198" t="s">
        <v>1040</v>
      </c>
      <c r="B2110" s="199" t="s">
        <v>2002</v>
      </c>
      <c r="C2110" s="198" t="s">
        <v>2003</v>
      </c>
      <c r="D2110" s="199" t="s">
        <v>25</v>
      </c>
      <c r="E2110" s="200" t="n">
        <v>1</v>
      </c>
      <c r="F2110" s="280" t="n">
        <v>16.08</v>
      </c>
      <c r="G2110" s="280" t="n">
        <v>16.08</v>
      </c>
    </row>
    <row r="2111" customFormat="false" ht="15" hidden="false" customHeight="false" outlineLevel="0" collapsed="false">
      <c r="A2111" s="198" t="s">
        <v>1040</v>
      </c>
      <c r="B2111" s="199" t="s">
        <v>2701</v>
      </c>
      <c r="C2111" s="198" t="s">
        <v>2702</v>
      </c>
      <c r="D2111" s="199" t="s">
        <v>1220</v>
      </c>
      <c r="E2111" s="200" t="n">
        <v>1</v>
      </c>
      <c r="F2111" s="280" t="n">
        <v>211.97</v>
      </c>
      <c r="G2111" s="280" t="n">
        <v>211.97</v>
      </c>
    </row>
    <row r="2112" customFormat="false" ht="15" hidden="false" customHeight="false" outlineLevel="0" collapsed="false">
      <c r="A2112" s="193"/>
      <c r="B2112" s="194"/>
      <c r="C2112" s="193"/>
      <c r="D2112" s="193"/>
      <c r="E2112" s="195"/>
      <c r="F2112" s="193"/>
      <c r="G2112" s="193"/>
    </row>
    <row r="2113" customFormat="false" ht="15" hidden="false" customHeight="false" outlineLevel="0" collapsed="false">
      <c r="A2113" s="183" t="s">
        <v>2706</v>
      </c>
      <c r="B2113" s="184" t="s">
        <v>1028</v>
      </c>
      <c r="C2113" s="183" t="s">
        <v>1029</v>
      </c>
      <c r="D2113" s="184" t="s">
        <v>1030</v>
      </c>
      <c r="E2113" s="185" t="s">
        <v>1031</v>
      </c>
      <c r="F2113" s="209" t="s">
        <v>1032</v>
      </c>
      <c r="G2113" s="209" t="s">
        <v>1033</v>
      </c>
    </row>
    <row r="2114" customFormat="false" ht="15" hidden="false" customHeight="false" outlineLevel="0" collapsed="false">
      <c r="A2114" s="189" t="s">
        <v>1034</v>
      </c>
      <c r="B2114" s="190" t="s">
        <v>730</v>
      </c>
      <c r="C2114" s="189" t="s">
        <v>2707</v>
      </c>
      <c r="D2114" s="190" t="s">
        <v>7</v>
      </c>
      <c r="E2114" s="191" t="n">
        <v>1</v>
      </c>
      <c r="F2114" s="279" t="n">
        <v>334</v>
      </c>
      <c r="G2114" s="279" t="n">
        <v>334</v>
      </c>
    </row>
    <row r="2115" customFormat="false" ht="15" hidden="false" customHeight="false" outlineLevel="0" collapsed="false">
      <c r="A2115" s="198" t="s">
        <v>1040</v>
      </c>
      <c r="B2115" s="199" t="s">
        <v>1971</v>
      </c>
      <c r="C2115" s="198" t="s">
        <v>1206</v>
      </c>
      <c r="D2115" s="199" t="s">
        <v>25</v>
      </c>
      <c r="E2115" s="200" t="n">
        <v>1</v>
      </c>
      <c r="F2115" s="280" t="n">
        <v>20.83</v>
      </c>
      <c r="G2115" s="280" t="n">
        <v>20.83</v>
      </c>
    </row>
    <row r="2116" customFormat="false" ht="15" hidden="false" customHeight="false" outlineLevel="0" collapsed="false">
      <c r="A2116" s="198" t="s">
        <v>1040</v>
      </c>
      <c r="B2116" s="199" t="s">
        <v>2002</v>
      </c>
      <c r="C2116" s="198" t="s">
        <v>2003</v>
      </c>
      <c r="D2116" s="199" t="s">
        <v>25</v>
      </c>
      <c r="E2116" s="200" t="n">
        <v>1</v>
      </c>
      <c r="F2116" s="280" t="n">
        <v>16.08</v>
      </c>
      <c r="G2116" s="280" t="n">
        <v>16.08</v>
      </c>
    </row>
    <row r="2117" customFormat="false" ht="15" hidden="false" customHeight="false" outlineLevel="0" collapsed="false">
      <c r="A2117" s="198" t="s">
        <v>1040</v>
      </c>
      <c r="B2117" s="199" t="s">
        <v>2701</v>
      </c>
      <c r="C2117" s="198" t="s">
        <v>2702</v>
      </c>
      <c r="D2117" s="199" t="s">
        <v>1220</v>
      </c>
      <c r="E2117" s="200" t="n">
        <v>1</v>
      </c>
      <c r="F2117" s="280" t="n">
        <v>211.97</v>
      </c>
      <c r="G2117" s="280" t="n">
        <v>211.97</v>
      </c>
    </row>
    <row r="2118" customFormat="false" ht="15" hidden="false" customHeight="false" outlineLevel="0" collapsed="false">
      <c r="A2118" s="202" t="s">
        <v>1043</v>
      </c>
      <c r="B2118" s="203" t="s">
        <v>2708</v>
      </c>
      <c r="C2118" s="202" t="s">
        <v>2709</v>
      </c>
      <c r="D2118" s="203" t="s">
        <v>7</v>
      </c>
      <c r="E2118" s="204" t="n">
        <v>2</v>
      </c>
      <c r="F2118" s="208" t="n">
        <v>42.56</v>
      </c>
      <c r="G2118" s="208" t="n">
        <v>85.12</v>
      </c>
    </row>
    <row r="2119" customFormat="false" ht="15" hidden="false" customHeight="false" outlineLevel="0" collapsed="false">
      <c r="A2119" s="193"/>
      <c r="B2119" s="194"/>
      <c r="C2119" s="193"/>
      <c r="D2119" s="193"/>
      <c r="E2119" s="195"/>
      <c r="F2119" s="193"/>
      <c r="G2119" s="193"/>
    </row>
    <row r="2120" customFormat="false" ht="15" hidden="false" customHeight="false" outlineLevel="0" collapsed="false">
      <c r="A2120" s="183" t="s">
        <v>2710</v>
      </c>
      <c r="B2120" s="184" t="s">
        <v>1028</v>
      </c>
      <c r="C2120" s="183" t="s">
        <v>1029</v>
      </c>
      <c r="D2120" s="184" t="s">
        <v>1030</v>
      </c>
      <c r="E2120" s="185" t="s">
        <v>1031</v>
      </c>
      <c r="F2120" s="209" t="s">
        <v>1032</v>
      </c>
      <c r="G2120" s="209" t="s">
        <v>1033</v>
      </c>
    </row>
    <row r="2121" customFormat="false" ht="15" hidden="false" customHeight="false" outlineLevel="0" collapsed="false">
      <c r="A2121" s="189" t="s">
        <v>1034</v>
      </c>
      <c r="B2121" s="190" t="s">
        <v>733</v>
      </c>
      <c r="C2121" s="189" t="s">
        <v>734</v>
      </c>
      <c r="D2121" s="190" t="s">
        <v>7</v>
      </c>
      <c r="E2121" s="191" t="n">
        <v>1</v>
      </c>
      <c r="F2121" s="279" t="n">
        <v>1162.23</v>
      </c>
      <c r="G2121" s="279" t="n">
        <v>1162.23</v>
      </c>
    </row>
    <row r="2122" customFormat="false" ht="15" hidden="false" customHeight="false" outlineLevel="0" collapsed="false">
      <c r="A2122" s="198" t="s">
        <v>1040</v>
      </c>
      <c r="B2122" s="199" t="s">
        <v>2037</v>
      </c>
      <c r="C2122" s="198" t="s">
        <v>2038</v>
      </c>
      <c r="D2122" s="199" t="s">
        <v>1100</v>
      </c>
      <c r="E2122" s="200" t="n">
        <v>0.7719</v>
      </c>
      <c r="F2122" s="280" t="n">
        <v>17.15</v>
      </c>
      <c r="G2122" s="280" t="n">
        <v>13.23</v>
      </c>
    </row>
    <row r="2123" customFormat="false" ht="15" hidden="false" customHeight="false" outlineLevel="0" collapsed="false">
      <c r="A2123" s="198" t="s">
        <v>1040</v>
      </c>
      <c r="B2123" s="199" t="s">
        <v>2043</v>
      </c>
      <c r="C2123" s="198" t="s">
        <v>2044</v>
      </c>
      <c r="D2123" s="199" t="s">
        <v>1147</v>
      </c>
      <c r="E2123" s="200" t="n">
        <v>0.84909</v>
      </c>
      <c r="F2123" s="280" t="n">
        <v>50.72</v>
      </c>
      <c r="G2123" s="280" t="n">
        <v>43.06</v>
      </c>
    </row>
    <row r="2124" customFormat="false" ht="15" hidden="false" customHeight="false" outlineLevel="0" collapsed="false">
      <c r="A2124" s="198" t="s">
        <v>1040</v>
      </c>
      <c r="B2124" s="199" t="s">
        <v>2711</v>
      </c>
      <c r="C2124" s="198" t="s">
        <v>2712</v>
      </c>
      <c r="D2124" s="199" t="s">
        <v>1147</v>
      </c>
      <c r="E2124" s="200" t="n">
        <v>0.07719</v>
      </c>
      <c r="F2124" s="280" t="n">
        <v>131.86</v>
      </c>
      <c r="G2124" s="280" t="n">
        <v>10.17</v>
      </c>
    </row>
    <row r="2125" customFormat="false" ht="15" hidden="false" customHeight="false" outlineLevel="0" collapsed="false">
      <c r="A2125" s="198" t="s">
        <v>1040</v>
      </c>
      <c r="B2125" s="199" t="s">
        <v>1279</v>
      </c>
      <c r="C2125" s="198" t="s">
        <v>1273</v>
      </c>
      <c r="D2125" s="199" t="s">
        <v>1192</v>
      </c>
      <c r="E2125" s="200" t="n">
        <v>0.9166667</v>
      </c>
      <c r="F2125" s="280" t="n">
        <v>20.48</v>
      </c>
      <c r="G2125" s="280" t="n">
        <v>18.77</v>
      </c>
    </row>
    <row r="2126" customFormat="false" ht="15" hidden="false" customHeight="false" outlineLevel="0" collapsed="false">
      <c r="A2126" s="198" t="s">
        <v>1040</v>
      </c>
      <c r="B2126" s="199" t="s">
        <v>1248</v>
      </c>
      <c r="C2126" s="198" t="s">
        <v>1249</v>
      </c>
      <c r="D2126" s="199" t="s">
        <v>1192</v>
      </c>
      <c r="E2126" s="200" t="n">
        <v>0.9166667</v>
      </c>
      <c r="F2126" s="280" t="n">
        <v>14.92</v>
      </c>
      <c r="G2126" s="280" t="n">
        <v>13.67</v>
      </c>
    </row>
    <row r="2127" customFormat="false" ht="15" hidden="false" customHeight="false" outlineLevel="0" collapsed="false">
      <c r="A2127" s="198" t="s">
        <v>1040</v>
      </c>
      <c r="B2127" s="199" t="s">
        <v>1010</v>
      </c>
      <c r="C2127" s="198" t="s">
        <v>1011</v>
      </c>
      <c r="D2127" s="199" t="s">
        <v>1147</v>
      </c>
      <c r="E2127" s="200" t="n">
        <v>0.84909</v>
      </c>
      <c r="F2127" s="280" t="n">
        <v>30</v>
      </c>
      <c r="G2127" s="280" t="n">
        <v>25.47</v>
      </c>
    </row>
    <row r="2128" customFormat="false" ht="15" hidden="false" customHeight="false" outlineLevel="0" collapsed="false">
      <c r="A2128" s="202" t="s">
        <v>1043</v>
      </c>
      <c r="B2128" s="203" t="s">
        <v>2713</v>
      </c>
      <c r="C2128" s="202" t="s">
        <v>2714</v>
      </c>
      <c r="D2128" s="203" t="s">
        <v>1199</v>
      </c>
      <c r="E2128" s="204" t="n">
        <v>1</v>
      </c>
      <c r="F2128" s="208" t="n">
        <v>781.6</v>
      </c>
      <c r="G2128" s="208" t="n">
        <v>781.6</v>
      </c>
    </row>
    <row r="2129" customFormat="false" ht="15" hidden="false" customHeight="false" outlineLevel="0" collapsed="false">
      <c r="A2129" s="202" t="s">
        <v>1043</v>
      </c>
      <c r="B2129" s="203" t="s">
        <v>2715</v>
      </c>
      <c r="C2129" s="202" t="s">
        <v>2716</v>
      </c>
      <c r="D2129" s="203" t="s">
        <v>1100</v>
      </c>
      <c r="E2129" s="204" t="n">
        <v>1</v>
      </c>
      <c r="F2129" s="208" t="n">
        <v>256.26</v>
      </c>
      <c r="G2129" s="208" t="n">
        <v>256.26</v>
      </c>
    </row>
    <row r="2130" customFormat="false" ht="15" hidden="false" customHeight="false" outlineLevel="0" collapsed="false">
      <c r="A2130" s="193"/>
      <c r="B2130" s="194"/>
      <c r="C2130" s="193"/>
      <c r="D2130" s="193"/>
      <c r="E2130" s="195"/>
      <c r="F2130" s="193"/>
      <c r="G2130" s="193"/>
    </row>
    <row r="2131" customFormat="false" ht="15" hidden="false" customHeight="false" outlineLevel="0" collapsed="false">
      <c r="A2131" s="183" t="s">
        <v>2717</v>
      </c>
      <c r="B2131" s="184" t="s">
        <v>1028</v>
      </c>
      <c r="C2131" s="183" t="s">
        <v>1029</v>
      </c>
      <c r="D2131" s="184" t="s">
        <v>1030</v>
      </c>
      <c r="E2131" s="185" t="s">
        <v>1031</v>
      </c>
      <c r="F2131" s="209" t="s">
        <v>1032</v>
      </c>
      <c r="G2131" s="209" t="s">
        <v>1033</v>
      </c>
    </row>
    <row r="2132" customFormat="false" ht="15" hidden="false" customHeight="false" outlineLevel="0" collapsed="false">
      <c r="A2132" s="189" t="s">
        <v>1034</v>
      </c>
      <c r="B2132" s="190" t="s">
        <v>736</v>
      </c>
      <c r="C2132" s="189" t="s">
        <v>1146</v>
      </c>
      <c r="D2132" s="190" t="s">
        <v>1147</v>
      </c>
      <c r="E2132" s="191" t="n">
        <v>1</v>
      </c>
      <c r="F2132" s="279" t="n">
        <v>59.53</v>
      </c>
      <c r="G2132" s="279" t="n">
        <v>59.53</v>
      </c>
    </row>
    <row r="2133" customFormat="false" ht="15" hidden="false" customHeight="false" outlineLevel="0" collapsed="false">
      <c r="A2133" s="198" t="s">
        <v>1040</v>
      </c>
      <c r="B2133" s="199" t="s">
        <v>1274</v>
      </c>
      <c r="C2133" s="198" t="s">
        <v>1249</v>
      </c>
      <c r="D2133" s="199" t="s">
        <v>25</v>
      </c>
      <c r="E2133" s="200" t="n">
        <v>3.956</v>
      </c>
      <c r="F2133" s="280" t="n">
        <v>15.05</v>
      </c>
      <c r="G2133" s="280" t="n">
        <v>59.53</v>
      </c>
    </row>
    <row r="2134" customFormat="false" ht="15" hidden="false" customHeight="false" outlineLevel="0" collapsed="false">
      <c r="A2134" s="193"/>
      <c r="B2134" s="194"/>
      <c r="C2134" s="193"/>
      <c r="D2134" s="193"/>
      <c r="E2134" s="195"/>
      <c r="F2134" s="193"/>
      <c r="G2134" s="193"/>
    </row>
    <row r="2135" customFormat="false" ht="15" hidden="false" customHeight="false" outlineLevel="0" collapsed="false">
      <c r="A2135" s="183" t="s">
        <v>2718</v>
      </c>
      <c r="B2135" s="184" t="s">
        <v>1028</v>
      </c>
      <c r="C2135" s="183" t="s">
        <v>1029</v>
      </c>
      <c r="D2135" s="184" t="s">
        <v>1030</v>
      </c>
      <c r="E2135" s="185" t="s">
        <v>1031</v>
      </c>
      <c r="F2135" s="209" t="s">
        <v>1032</v>
      </c>
      <c r="G2135" s="209" t="s">
        <v>1033</v>
      </c>
    </row>
    <row r="2136" customFormat="false" ht="15" hidden="false" customHeight="false" outlineLevel="0" collapsed="false">
      <c r="A2136" s="189" t="s">
        <v>1034</v>
      </c>
      <c r="B2136" s="190" t="s">
        <v>739</v>
      </c>
      <c r="C2136" s="189" t="s">
        <v>2719</v>
      </c>
      <c r="D2136" s="190" t="s">
        <v>152</v>
      </c>
      <c r="E2136" s="191" t="n">
        <v>1</v>
      </c>
      <c r="F2136" s="279" t="n">
        <v>15.41</v>
      </c>
      <c r="G2136" s="279" t="n">
        <v>15.41</v>
      </c>
    </row>
    <row r="2137" customFormat="false" ht="15" hidden="false" customHeight="false" outlineLevel="0" collapsed="false">
      <c r="A2137" s="198" t="s">
        <v>1040</v>
      </c>
      <c r="B2137" s="199" t="s">
        <v>2002</v>
      </c>
      <c r="C2137" s="198" t="s">
        <v>2003</v>
      </c>
      <c r="D2137" s="199" t="s">
        <v>25</v>
      </c>
      <c r="E2137" s="200" t="n">
        <v>0.1511</v>
      </c>
      <c r="F2137" s="280" t="n">
        <v>16.08</v>
      </c>
      <c r="G2137" s="280" t="n">
        <v>2.42</v>
      </c>
    </row>
    <row r="2138" customFormat="false" ht="15" hidden="false" customHeight="false" outlineLevel="0" collapsed="false">
      <c r="A2138" s="198" t="s">
        <v>1040</v>
      </c>
      <c r="B2138" s="199" t="s">
        <v>1971</v>
      </c>
      <c r="C2138" s="198" t="s">
        <v>1206</v>
      </c>
      <c r="D2138" s="199" t="s">
        <v>25</v>
      </c>
      <c r="E2138" s="200" t="n">
        <v>0.1511</v>
      </c>
      <c r="F2138" s="280" t="n">
        <v>20.83</v>
      </c>
      <c r="G2138" s="280" t="n">
        <v>3.14</v>
      </c>
    </row>
    <row r="2139" customFormat="false" ht="15" hidden="false" customHeight="false" outlineLevel="0" collapsed="false">
      <c r="A2139" s="202" t="s">
        <v>1043</v>
      </c>
      <c r="B2139" s="203" t="s">
        <v>2720</v>
      </c>
      <c r="C2139" s="202" t="s">
        <v>2721</v>
      </c>
      <c r="D2139" s="203" t="s">
        <v>152</v>
      </c>
      <c r="E2139" s="204" t="n">
        <v>1.1</v>
      </c>
      <c r="F2139" s="208" t="n">
        <v>8.96</v>
      </c>
      <c r="G2139" s="208" t="n">
        <v>9.85</v>
      </c>
    </row>
    <row r="2140" customFormat="false" ht="15" hidden="false" customHeight="false" outlineLevel="0" collapsed="false">
      <c r="A2140" s="193"/>
      <c r="B2140" s="194"/>
      <c r="C2140" s="193"/>
      <c r="D2140" s="193"/>
      <c r="E2140" s="195"/>
      <c r="F2140" s="193"/>
      <c r="G2140" s="193"/>
    </row>
    <row r="2141" customFormat="false" ht="15" hidden="false" customHeight="false" outlineLevel="0" collapsed="false">
      <c r="A2141" s="183" t="s">
        <v>2722</v>
      </c>
      <c r="B2141" s="184" t="s">
        <v>1028</v>
      </c>
      <c r="C2141" s="183" t="s">
        <v>1029</v>
      </c>
      <c r="D2141" s="184" t="s">
        <v>1030</v>
      </c>
      <c r="E2141" s="185" t="s">
        <v>1031</v>
      </c>
      <c r="F2141" s="209" t="s">
        <v>1032</v>
      </c>
      <c r="G2141" s="209" t="s">
        <v>1033</v>
      </c>
    </row>
    <row r="2142" customFormat="false" ht="15" hidden="false" customHeight="false" outlineLevel="0" collapsed="false">
      <c r="A2142" s="189" t="s">
        <v>1034</v>
      </c>
      <c r="B2142" s="190" t="s">
        <v>742</v>
      </c>
      <c r="C2142" s="189" t="s">
        <v>743</v>
      </c>
      <c r="D2142" s="190" t="s">
        <v>152</v>
      </c>
      <c r="E2142" s="191" t="n">
        <v>1</v>
      </c>
      <c r="F2142" s="279" t="n">
        <v>65.84</v>
      </c>
      <c r="G2142" s="279" t="n">
        <v>65.84</v>
      </c>
    </row>
    <row r="2143" customFormat="false" ht="15" hidden="false" customHeight="false" outlineLevel="0" collapsed="false">
      <c r="A2143" s="198" t="s">
        <v>1040</v>
      </c>
      <c r="B2143" s="199" t="s">
        <v>1203</v>
      </c>
      <c r="C2143" s="198" t="s">
        <v>1204</v>
      </c>
      <c r="D2143" s="199" t="s">
        <v>1192</v>
      </c>
      <c r="E2143" s="200" t="n">
        <v>0.6</v>
      </c>
      <c r="F2143" s="280" t="n">
        <v>15.95</v>
      </c>
      <c r="G2143" s="280" t="n">
        <v>9.57</v>
      </c>
    </row>
    <row r="2144" customFormat="false" ht="15" hidden="false" customHeight="false" outlineLevel="0" collapsed="false">
      <c r="A2144" s="198" t="s">
        <v>1040</v>
      </c>
      <c r="B2144" s="199" t="s">
        <v>1205</v>
      </c>
      <c r="C2144" s="198" t="s">
        <v>1206</v>
      </c>
      <c r="D2144" s="199" t="s">
        <v>1192</v>
      </c>
      <c r="E2144" s="200" t="n">
        <v>0.6</v>
      </c>
      <c r="F2144" s="280" t="n">
        <v>20.7</v>
      </c>
      <c r="G2144" s="280" t="n">
        <v>12.42</v>
      </c>
    </row>
    <row r="2145" customFormat="false" ht="15" hidden="false" customHeight="false" outlineLevel="0" collapsed="false">
      <c r="A2145" s="202" t="s">
        <v>1043</v>
      </c>
      <c r="B2145" s="203" t="s">
        <v>2723</v>
      </c>
      <c r="C2145" s="202" t="s">
        <v>2724</v>
      </c>
      <c r="D2145" s="203" t="s">
        <v>1483</v>
      </c>
      <c r="E2145" s="204" t="n">
        <v>1.1</v>
      </c>
      <c r="F2145" s="208" t="n">
        <v>39.87</v>
      </c>
      <c r="G2145" s="208" t="n">
        <v>43.85</v>
      </c>
    </row>
    <row r="2146" customFormat="false" ht="15" hidden="false" customHeight="false" outlineLevel="0" collapsed="false">
      <c r="A2146" s="193"/>
      <c r="B2146" s="194"/>
      <c r="C2146" s="193"/>
      <c r="D2146" s="193"/>
      <c r="E2146" s="195"/>
      <c r="F2146" s="193"/>
      <c r="G2146" s="193"/>
    </row>
    <row r="2147" customFormat="false" ht="15" hidden="false" customHeight="false" outlineLevel="0" collapsed="false">
      <c r="A2147" s="183" t="s">
        <v>2725</v>
      </c>
      <c r="B2147" s="184" t="s">
        <v>1028</v>
      </c>
      <c r="C2147" s="183" t="s">
        <v>1029</v>
      </c>
      <c r="D2147" s="184" t="s">
        <v>1030</v>
      </c>
      <c r="E2147" s="185" t="s">
        <v>1031</v>
      </c>
      <c r="F2147" s="209" t="s">
        <v>1032</v>
      </c>
      <c r="G2147" s="209" t="s">
        <v>1033</v>
      </c>
    </row>
    <row r="2148" customFormat="false" ht="15" hidden="false" customHeight="false" outlineLevel="0" collapsed="false">
      <c r="A2148" s="189" t="s">
        <v>1034</v>
      </c>
      <c r="B2148" s="190" t="s">
        <v>745</v>
      </c>
      <c r="C2148" s="189" t="s">
        <v>2726</v>
      </c>
      <c r="D2148" s="190" t="s">
        <v>152</v>
      </c>
      <c r="E2148" s="191" t="n">
        <v>1</v>
      </c>
      <c r="F2148" s="279" t="n">
        <v>87.19</v>
      </c>
      <c r="G2148" s="279" t="n">
        <v>87.19</v>
      </c>
    </row>
    <row r="2149" customFormat="false" ht="15" hidden="false" customHeight="false" outlineLevel="0" collapsed="false">
      <c r="A2149" s="198" t="s">
        <v>1040</v>
      </c>
      <c r="B2149" s="199" t="s">
        <v>2002</v>
      </c>
      <c r="C2149" s="198" t="s">
        <v>2003</v>
      </c>
      <c r="D2149" s="199" t="s">
        <v>25</v>
      </c>
      <c r="E2149" s="200" t="n">
        <v>0.1228</v>
      </c>
      <c r="F2149" s="280" t="n">
        <v>16.08</v>
      </c>
      <c r="G2149" s="280" t="n">
        <v>1.97</v>
      </c>
    </row>
    <row r="2150" customFormat="false" ht="15" hidden="false" customHeight="false" outlineLevel="0" collapsed="false">
      <c r="A2150" s="198" t="s">
        <v>1040</v>
      </c>
      <c r="B2150" s="199" t="s">
        <v>1971</v>
      </c>
      <c r="C2150" s="198" t="s">
        <v>1206</v>
      </c>
      <c r="D2150" s="199" t="s">
        <v>25</v>
      </c>
      <c r="E2150" s="200" t="n">
        <v>0.1228</v>
      </c>
      <c r="F2150" s="280" t="n">
        <v>20.83</v>
      </c>
      <c r="G2150" s="280" t="n">
        <v>2.55</v>
      </c>
    </row>
    <row r="2151" customFormat="false" ht="15" hidden="false" customHeight="false" outlineLevel="0" collapsed="false">
      <c r="A2151" s="202" t="s">
        <v>1043</v>
      </c>
      <c r="B2151" s="203" t="s">
        <v>2727</v>
      </c>
      <c r="C2151" s="202" t="s">
        <v>2728</v>
      </c>
      <c r="D2151" s="203" t="s">
        <v>152</v>
      </c>
      <c r="E2151" s="204" t="n">
        <v>1.015</v>
      </c>
      <c r="F2151" s="208" t="n">
        <v>81.42</v>
      </c>
      <c r="G2151" s="208" t="n">
        <v>82.64</v>
      </c>
    </row>
    <row r="2152" customFormat="false" ht="15" hidden="false" customHeight="false" outlineLevel="0" collapsed="false">
      <c r="A2152" s="202" t="s">
        <v>1043</v>
      </c>
      <c r="B2152" s="203" t="s">
        <v>2729</v>
      </c>
      <c r="C2152" s="202" t="s">
        <v>2730</v>
      </c>
      <c r="D2152" s="203" t="s">
        <v>7</v>
      </c>
      <c r="E2152" s="204" t="n">
        <v>0.009</v>
      </c>
      <c r="F2152" s="208" t="n">
        <v>3.77</v>
      </c>
      <c r="G2152" s="208" t="n">
        <v>0.03</v>
      </c>
    </row>
    <row r="2153" customFormat="false" ht="15" hidden="false" customHeight="false" outlineLevel="0" collapsed="false">
      <c r="A2153" s="193"/>
      <c r="B2153" s="194"/>
      <c r="C2153" s="193"/>
      <c r="D2153" s="193"/>
      <c r="E2153" s="195"/>
      <c r="F2153" s="193"/>
      <c r="G2153" s="193"/>
    </row>
    <row r="2154" customFormat="false" ht="15" hidden="false" customHeight="false" outlineLevel="0" collapsed="false">
      <c r="A2154" s="183" t="s">
        <v>2731</v>
      </c>
      <c r="B2154" s="184" t="s">
        <v>1028</v>
      </c>
      <c r="C2154" s="183" t="s">
        <v>1029</v>
      </c>
      <c r="D2154" s="184" t="s">
        <v>1030</v>
      </c>
      <c r="E2154" s="185" t="s">
        <v>1031</v>
      </c>
      <c r="F2154" s="209" t="s">
        <v>1032</v>
      </c>
      <c r="G2154" s="209" t="s">
        <v>1033</v>
      </c>
    </row>
    <row r="2155" customFormat="false" ht="15" hidden="false" customHeight="false" outlineLevel="0" collapsed="false">
      <c r="A2155" s="189" t="s">
        <v>1034</v>
      </c>
      <c r="B2155" s="190" t="s">
        <v>748</v>
      </c>
      <c r="C2155" s="189" t="s">
        <v>2732</v>
      </c>
      <c r="D2155" s="190" t="s">
        <v>152</v>
      </c>
      <c r="E2155" s="191" t="n">
        <v>1</v>
      </c>
      <c r="F2155" s="279" t="n">
        <v>47.99</v>
      </c>
      <c r="G2155" s="279" t="n">
        <v>47.99</v>
      </c>
    </row>
    <row r="2156" customFormat="false" ht="15" hidden="false" customHeight="false" outlineLevel="0" collapsed="false">
      <c r="A2156" s="198" t="s">
        <v>1040</v>
      </c>
      <c r="B2156" s="199" t="s">
        <v>2002</v>
      </c>
      <c r="C2156" s="198" t="s">
        <v>2003</v>
      </c>
      <c r="D2156" s="199" t="s">
        <v>25</v>
      </c>
      <c r="E2156" s="200" t="n">
        <v>0.083</v>
      </c>
      <c r="F2156" s="280" t="n">
        <v>16.08</v>
      </c>
      <c r="G2156" s="280" t="n">
        <v>1.33</v>
      </c>
    </row>
    <row r="2157" customFormat="false" ht="15" hidden="false" customHeight="false" outlineLevel="0" collapsed="false">
      <c r="A2157" s="198" t="s">
        <v>1040</v>
      </c>
      <c r="B2157" s="199" t="s">
        <v>1971</v>
      </c>
      <c r="C2157" s="198" t="s">
        <v>1206</v>
      </c>
      <c r="D2157" s="199" t="s">
        <v>25</v>
      </c>
      <c r="E2157" s="200" t="n">
        <v>0.083</v>
      </c>
      <c r="F2157" s="280" t="n">
        <v>20.83</v>
      </c>
      <c r="G2157" s="280" t="n">
        <v>1.72</v>
      </c>
    </row>
    <row r="2158" customFormat="false" ht="15" hidden="false" customHeight="false" outlineLevel="0" collapsed="false">
      <c r="A2158" s="202" t="s">
        <v>1043</v>
      </c>
      <c r="B2158" s="203" t="s">
        <v>2733</v>
      </c>
      <c r="C2158" s="202" t="s">
        <v>2734</v>
      </c>
      <c r="D2158" s="203" t="s">
        <v>152</v>
      </c>
      <c r="E2158" s="204" t="n">
        <v>1.015</v>
      </c>
      <c r="F2158" s="208" t="n">
        <v>44.25</v>
      </c>
      <c r="G2158" s="208" t="n">
        <v>44.91</v>
      </c>
    </row>
    <row r="2159" customFormat="false" ht="15" hidden="false" customHeight="false" outlineLevel="0" collapsed="false">
      <c r="A2159" s="202" t="s">
        <v>1043</v>
      </c>
      <c r="B2159" s="203" t="s">
        <v>2729</v>
      </c>
      <c r="C2159" s="202" t="s">
        <v>2730</v>
      </c>
      <c r="D2159" s="203" t="s">
        <v>7</v>
      </c>
      <c r="E2159" s="204" t="n">
        <v>0.009</v>
      </c>
      <c r="F2159" s="208" t="n">
        <v>3.77</v>
      </c>
      <c r="G2159" s="208" t="n">
        <v>0.03</v>
      </c>
    </row>
    <row r="2160" customFormat="false" ht="15" hidden="false" customHeight="false" outlineLevel="0" collapsed="false">
      <c r="A2160" s="193"/>
      <c r="B2160" s="194"/>
      <c r="C2160" s="193"/>
      <c r="D2160" s="193"/>
      <c r="E2160" s="195"/>
      <c r="F2160" s="193"/>
      <c r="G2160" s="193"/>
    </row>
    <row r="2161" customFormat="false" ht="15" hidden="false" customHeight="false" outlineLevel="0" collapsed="false">
      <c r="A2161" s="183" t="s">
        <v>2735</v>
      </c>
      <c r="B2161" s="184" t="s">
        <v>1028</v>
      </c>
      <c r="C2161" s="183" t="s">
        <v>1029</v>
      </c>
      <c r="D2161" s="184" t="s">
        <v>1030</v>
      </c>
      <c r="E2161" s="185" t="s">
        <v>1031</v>
      </c>
      <c r="F2161" s="209" t="s">
        <v>1032</v>
      </c>
      <c r="G2161" s="209" t="s">
        <v>1033</v>
      </c>
    </row>
    <row r="2162" customFormat="false" ht="15" hidden="false" customHeight="false" outlineLevel="0" collapsed="false">
      <c r="A2162" s="189" t="s">
        <v>1034</v>
      </c>
      <c r="B2162" s="190" t="s">
        <v>751</v>
      </c>
      <c r="C2162" s="189" t="s">
        <v>2500</v>
      </c>
      <c r="D2162" s="190" t="s">
        <v>1147</v>
      </c>
      <c r="E2162" s="191" t="n">
        <v>1</v>
      </c>
      <c r="F2162" s="279" t="n">
        <v>24.67</v>
      </c>
      <c r="G2162" s="279" t="n">
        <v>24.67</v>
      </c>
    </row>
    <row r="2163" customFormat="false" ht="15" hidden="false" customHeight="false" outlineLevel="0" collapsed="false">
      <c r="A2163" s="198" t="s">
        <v>1040</v>
      </c>
      <c r="B2163" s="199" t="s">
        <v>2501</v>
      </c>
      <c r="C2163" s="198" t="s">
        <v>2502</v>
      </c>
      <c r="D2163" s="199" t="s">
        <v>1223</v>
      </c>
      <c r="E2163" s="200" t="n">
        <v>0.254</v>
      </c>
      <c r="F2163" s="280" t="n">
        <v>20.66</v>
      </c>
      <c r="G2163" s="280" t="n">
        <v>5.24</v>
      </c>
    </row>
    <row r="2164" customFormat="false" ht="15" hidden="false" customHeight="false" outlineLevel="0" collapsed="false">
      <c r="A2164" s="198" t="s">
        <v>1040</v>
      </c>
      <c r="B2164" s="199" t="s">
        <v>2503</v>
      </c>
      <c r="C2164" s="198" t="s">
        <v>2504</v>
      </c>
      <c r="D2164" s="199" t="s">
        <v>1220</v>
      </c>
      <c r="E2164" s="200" t="n">
        <v>0.274</v>
      </c>
      <c r="F2164" s="280" t="n">
        <v>28.69</v>
      </c>
      <c r="G2164" s="280" t="n">
        <v>7.86</v>
      </c>
    </row>
    <row r="2165" customFormat="false" ht="15" hidden="false" customHeight="false" outlineLevel="0" collapsed="false">
      <c r="A2165" s="198" t="s">
        <v>1040</v>
      </c>
      <c r="B2165" s="199" t="s">
        <v>2505</v>
      </c>
      <c r="C2165" s="198" t="s">
        <v>2506</v>
      </c>
      <c r="D2165" s="199" t="s">
        <v>1147</v>
      </c>
      <c r="E2165" s="200" t="n">
        <v>1</v>
      </c>
      <c r="F2165" s="280" t="n">
        <v>1.79</v>
      </c>
      <c r="G2165" s="280" t="n">
        <v>1.79</v>
      </c>
    </row>
    <row r="2166" customFormat="false" ht="15" hidden="false" customHeight="false" outlineLevel="0" collapsed="false">
      <c r="A2166" s="198" t="s">
        <v>1040</v>
      </c>
      <c r="B2166" s="199" t="s">
        <v>1274</v>
      </c>
      <c r="C2166" s="198" t="s">
        <v>1249</v>
      </c>
      <c r="D2166" s="199" t="s">
        <v>25</v>
      </c>
      <c r="E2166" s="200" t="n">
        <v>0.65</v>
      </c>
      <c r="F2166" s="280" t="n">
        <v>15.05</v>
      </c>
      <c r="G2166" s="280" t="n">
        <v>9.78</v>
      </c>
    </row>
    <row r="2167" customFormat="false" ht="15" hidden="false" customHeight="false" outlineLevel="0" collapsed="false">
      <c r="A2167" s="193"/>
      <c r="B2167" s="194"/>
      <c r="C2167" s="193"/>
      <c r="D2167" s="193"/>
      <c r="E2167" s="195"/>
      <c r="F2167" s="193"/>
      <c r="G2167" s="193"/>
    </row>
    <row r="2168" customFormat="false" ht="15" hidden="false" customHeight="false" outlineLevel="0" collapsed="false">
      <c r="A2168" s="183" t="s">
        <v>2736</v>
      </c>
      <c r="B2168" s="184" t="s">
        <v>1028</v>
      </c>
      <c r="C2168" s="183" t="s">
        <v>1029</v>
      </c>
      <c r="D2168" s="184" t="s">
        <v>1030</v>
      </c>
      <c r="E2168" s="185" t="s">
        <v>1031</v>
      </c>
      <c r="F2168" s="209" t="s">
        <v>1032</v>
      </c>
      <c r="G2168" s="209" t="s">
        <v>1033</v>
      </c>
    </row>
    <row r="2169" customFormat="false" ht="15" hidden="false" customHeight="false" outlineLevel="0" collapsed="false">
      <c r="A2169" s="189" t="s">
        <v>1034</v>
      </c>
      <c r="B2169" s="190" t="s">
        <v>756</v>
      </c>
      <c r="C2169" s="189" t="s">
        <v>2737</v>
      </c>
      <c r="D2169" s="190" t="s">
        <v>7</v>
      </c>
      <c r="E2169" s="191" t="n">
        <v>1</v>
      </c>
      <c r="F2169" s="279" t="n">
        <v>1625.07</v>
      </c>
      <c r="G2169" s="279" t="n">
        <v>1625.07</v>
      </c>
    </row>
    <row r="2170" customFormat="false" ht="15" hidden="false" customHeight="false" outlineLevel="0" collapsed="false">
      <c r="A2170" s="198" t="s">
        <v>1040</v>
      </c>
      <c r="B2170" s="199" t="s">
        <v>2002</v>
      </c>
      <c r="C2170" s="198" t="s">
        <v>2003</v>
      </c>
      <c r="D2170" s="199" t="s">
        <v>25</v>
      </c>
      <c r="E2170" s="200" t="n">
        <v>1</v>
      </c>
      <c r="F2170" s="280" t="n">
        <v>16.08</v>
      </c>
      <c r="G2170" s="280" t="n">
        <v>16.08</v>
      </c>
    </row>
    <row r="2171" customFormat="false" ht="15" hidden="false" customHeight="false" outlineLevel="0" collapsed="false">
      <c r="A2171" s="198" t="s">
        <v>1040</v>
      </c>
      <c r="B2171" s="199" t="s">
        <v>1971</v>
      </c>
      <c r="C2171" s="198" t="s">
        <v>1206</v>
      </c>
      <c r="D2171" s="199" t="s">
        <v>25</v>
      </c>
      <c r="E2171" s="200" t="n">
        <v>1</v>
      </c>
      <c r="F2171" s="280" t="n">
        <v>20.83</v>
      </c>
      <c r="G2171" s="280" t="n">
        <v>20.83</v>
      </c>
    </row>
    <row r="2172" customFormat="false" ht="15" hidden="false" customHeight="false" outlineLevel="0" collapsed="false">
      <c r="A2172" s="202" t="s">
        <v>1043</v>
      </c>
      <c r="B2172" s="203" t="s">
        <v>2738</v>
      </c>
      <c r="C2172" s="202" t="s">
        <v>2739</v>
      </c>
      <c r="D2172" s="203" t="s">
        <v>7</v>
      </c>
      <c r="E2172" s="204" t="n">
        <v>1</v>
      </c>
      <c r="F2172" s="208" t="n">
        <v>1588.16</v>
      </c>
      <c r="G2172" s="208" t="n">
        <v>1588.16</v>
      </c>
    </row>
    <row r="2173" customFormat="false" ht="15" hidden="false" customHeight="false" outlineLevel="0" collapsed="false">
      <c r="A2173" s="193"/>
      <c r="B2173" s="194"/>
      <c r="C2173" s="193"/>
      <c r="D2173" s="193"/>
      <c r="E2173" s="195"/>
      <c r="F2173" s="193"/>
      <c r="G2173" s="193"/>
    </row>
    <row r="2174" customFormat="false" ht="15" hidden="false" customHeight="false" outlineLevel="0" collapsed="false">
      <c r="A2174" s="183" t="s">
        <v>2740</v>
      </c>
      <c r="B2174" s="184" t="s">
        <v>1028</v>
      </c>
      <c r="C2174" s="183" t="s">
        <v>1029</v>
      </c>
      <c r="D2174" s="184" t="s">
        <v>1030</v>
      </c>
      <c r="E2174" s="185" t="s">
        <v>1031</v>
      </c>
      <c r="F2174" s="209" t="s">
        <v>1032</v>
      </c>
      <c r="G2174" s="209" t="s">
        <v>1033</v>
      </c>
    </row>
    <row r="2175" customFormat="false" ht="15" hidden="false" customHeight="false" outlineLevel="0" collapsed="false">
      <c r="A2175" s="189" t="s">
        <v>1034</v>
      </c>
      <c r="B2175" s="190" t="s">
        <v>759</v>
      </c>
      <c r="C2175" s="189" t="s">
        <v>2741</v>
      </c>
      <c r="D2175" s="190" t="s">
        <v>7</v>
      </c>
      <c r="E2175" s="191" t="n">
        <v>1</v>
      </c>
      <c r="F2175" s="279" t="n">
        <v>1328.7</v>
      </c>
      <c r="G2175" s="279" t="n">
        <v>1328.7</v>
      </c>
    </row>
    <row r="2176" customFormat="false" ht="15" hidden="false" customHeight="false" outlineLevel="0" collapsed="false">
      <c r="A2176" s="198" t="s">
        <v>1040</v>
      </c>
      <c r="B2176" s="199" t="s">
        <v>2002</v>
      </c>
      <c r="C2176" s="198" t="s">
        <v>2003</v>
      </c>
      <c r="D2176" s="199" t="s">
        <v>25</v>
      </c>
      <c r="E2176" s="200" t="n">
        <v>1</v>
      </c>
      <c r="F2176" s="280" t="n">
        <v>16.08</v>
      </c>
      <c r="G2176" s="280" t="n">
        <v>16.08</v>
      </c>
    </row>
    <row r="2177" customFormat="false" ht="15" hidden="false" customHeight="false" outlineLevel="0" collapsed="false">
      <c r="A2177" s="198" t="s">
        <v>1040</v>
      </c>
      <c r="B2177" s="199" t="s">
        <v>1971</v>
      </c>
      <c r="C2177" s="198" t="s">
        <v>1206</v>
      </c>
      <c r="D2177" s="199" t="s">
        <v>25</v>
      </c>
      <c r="E2177" s="200" t="n">
        <v>1</v>
      </c>
      <c r="F2177" s="280" t="n">
        <v>20.83</v>
      </c>
      <c r="G2177" s="280" t="n">
        <v>20.83</v>
      </c>
    </row>
    <row r="2178" customFormat="false" ht="15" hidden="false" customHeight="false" outlineLevel="0" collapsed="false">
      <c r="A2178" s="202" t="s">
        <v>1043</v>
      </c>
      <c r="B2178" s="203" t="s">
        <v>2742</v>
      </c>
      <c r="C2178" s="202" t="s">
        <v>2743</v>
      </c>
      <c r="D2178" s="203" t="s">
        <v>7</v>
      </c>
      <c r="E2178" s="204" t="n">
        <v>1</v>
      </c>
      <c r="F2178" s="208" t="n">
        <v>1291.79</v>
      </c>
      <c r="G2178" s="208" t="n">
        <v>1291.79</v>
      </c>
    </row>
    <row r="2179" customFormat="false" ht="15" hidden="false" customHeight="false" outlineLevel="0" collapsed="false">
      <c r="A2179" s="193"/>
      <c r="B2179" s="194"/>
      <c r="C2179" s="193"/>
      <c r="D2179" s="193"/>
      <c r="E2179" s="195"/>
      <c r="F2179" s="193"/>
      <c r="G2179" s="193"/>
    </row>
    <row r="2180" customFormat="false" ht="15" hidden="false" customHeight="false" outlineLevel="0" collapsed="false">
      <c r="A2180" s="183" t="s">
        <v>2744</v>
      </c>
      <c r="B2180" s="184" t="s">
        <v>1028</v>
      </c>
      <c r="C2180" s="183" t="s">
        <v>1029</v>
      </c>
      <c r="D2180" s="184" t="s">
        <v>1030</v>
      </c>
      <c r="E2180" s="185" t="s">
        <v>1031</v>
      </c>
      <c r="F2180" s="209" t="s">
        <v>1032</v>
      </c>
      <c r="G2180" s="209" t="s">
        <v>1033</v>
      </c>
    </row>
    <row r="2181" customFormat="false" ht="15" hidden="false" customHeight="false" outlineLevel="0" collapsed="false">
      <c r="A2181" s="189" t="s">
        <v>1034</v>
      </c>
      <c r="B2181" s="190" t="s">
        <v>759</v>
      </c>
      <c r="C2181" s="189" t="s">
        <v>2741</v>
      </c>
      <c r="D2181" s="190" t="s">
        <v>7</v>
      </c>
      <c r="E2181" s="191" t="n">
        <v>1</v>
      </c>
      <c r="F2181" s="279" t="n">
        <v>1328.7</v>
      </c>
      <c r="G2181" s="279" t="n">
        <v>1328.7</v>
      </c>
    </row>
    <row r="2182" customFormat="false" ht="15" hidden="false" customHeight="false" outlineLevel="0" collapsed="false">
      <c r="A2182" s="198" t="s">
        <v>1040</v>
      </c>
      <c r="B2182" s="199" t="s">
        <v>2002</v>
      </c>
      <c r="C2182" s="198" t="s">
        <v>2003</v>
      </c>
      <c r="D2182" s="199" t="s">
        <v>25</v>
      </c>
      <c r="E2182" s="200" t="n">
        <v>1</v>
      </c>
      <c r="F2182" s="280" t="n">
        <v>16.08</v>
      </c>
      <c r="G2182" s="280" t="n">
        <v>16.08</v>
      </c>
    </row>
    <row r="2183" customFormat="false" ht="15" hidden="false" customHeight="false" outlineLevel="0" collapsed="false">
      <c r="A2183" s="198" t="s">
        <v>1040</v>
      </c>
      <c r="B2183" s="199" t="s">
        <v>1971</v>
      </c>
      <c r="C2183" s="198" t="s">
        <v>1206</v>
      </c>
      <c r="D2183" s="199" t="s">
        <v>25</v>
      </c>
      <c r="E2183" s="200" t="n">
        <v>1</v>
      </c>
      <c r="F2183" s="280" t="n">
        <v>20.83</v>
      </c>
      <c r="G2183" s="280" t="n">
        <v>20.83</v>
      </c>
    </row>
    <row r="2184" customFormat="false" ht="15" hidden="false" customHeight="false" outlineLevel="0" collapsed="false">
      <c r="A2184" s="202" t="s">
        <v>1043</v>
      </c>
      <c r="B2184" s="203" t="s">
        <v>2742</v>
      </c>
      <c r="C2184" s="202" t="s">
        <v>2743</v>
      </c>
      <c r="D2184" s="203" t="s">
        <v>7</v>
      </c>
      <c r="E2184" s="204" t="n">
        <v>1</v>
      </c>
      <c r="F2184" s="208" t="n">
        <v>1291.79</v>
      </c>
      <c r="G2184" s="208" t="n">
        <v>1291.79</v>
      </c>
    </row>
    <row r="2185" customFormat="false" ht="15" hidden="false" customHeight="false" outlineLevel="0" collapsed="false">
      <c r="A2185" s="193"/>
      <c r="B2185" s="194"/>
      <c r="C2185" s="193"/>
      <c r="D2185" s="193"/>
      <c r="E2185" s="195"/>
      <c r="F2185" s="193"/>
      <c r="G2185" s="193"/>
    </row>
    <row r="2186" customFormat="false" ht="15" hidden="false" customHeight="false" outlineLevel="0" collapsed="false">
      <c r="A2186" s="183" t="s">
        <v>2745</v>
      </c>
      <c r="B2186" s="184" t="s">
        <v>1028</v>
      </c>
      <c r="C2186" s="183" t="s">
        <v>1029</v>
      </c>
      <c r="D2186" s="184" t="s">
        <v>1030</v>
      </c>
      <c r="E2186" s="185" t="s">
        <v>1031</v>
      </c>
      <c r="F2186" s="209" t="s">
        <v>1032</v>
      </c>
      <c r="G2186" s="209" t="s">
        <v>1033</v>
      </c>
    </row>
    <row r="2187" customFormat="false" ht="15" hidden="false" customHeight="false" outlineLevel="0" collapsed="false">
      <c r="A2187" s="189" t="s">
        <v>1034</v>
      </c>
      <c r="B2187" s="190" t="s">
        <v>764</v>
      </c>
      <c r="C2187" s="189" t="s">
        <v>2746</v>
      </c>
      <c r="D2187" s="190" t="s">
        <v>7</v>
      </c>
      <c r="E2187" s="191" t="n">
        <v>1</v>
      </c>
      <c r="F2187" s="279" t="n">
        <v>1046.71</v>
      </c>
      <c r="G2187" s="279" t="n">
        <v>1046.71</v>
      </c>
    </row>
    <row r="2188" customFormat="false" ht="15" hidden="false" customHeight="false" outlineLevel="0" collapsed="false">
      <c r="A2188" s="198" t="s">
        <v>1040</v>
      </c>
      <c r="B2188" s="199" t="s">
        <v>2002</v>
      </c>
      <c r="C2188" s="198" t="s">
        <v>2003</v>
      </c>
      <c r="D2188" s="199" t="s">
        <v>25</v>
      </c>
      <c r="E2188" s="200" t="n">
        <v>1.3232</v>
      </c>
      <c r="F2188" s="280" t="n">
        <v>16.08</v>
      </c>
      <c r="G2188" s="280" t="n">
        <v>21.27</v>
      </c>
    </row>
    <row r="2189" customFormat="false" ht="15" hidden="false" customHeight="false" outlineLevel="0" collapsed="false">
      <c r="A2189" s="198" t="s">
        <v>1040</v>
      </c>
      <c r="B2189" s="199" t="s">
        <v>1971</v>
      </c>
      <c r="C2189" s="198" t="s">
        <v>1206</v>
      </c>
      <c r="D2189" s="199" t="s">
        <v>25</v>
      </c>
      <c r="E2189" s="200" t="n">
        <v>1.3232</v>
      </c>
      <c r="F2189" s="280" t="n">
        <v>20.83</v>
      </c>
      <c r="G2189" s="280" t="n">
        <v>27.56</v>
      </c>
    </row>
    <row r="2190" customFormat="false" ht="15" hidden="false" customHeight="false" outlineLevel="0" collapsed="false">
      <c r="A2190" s="202" t="s">
        <v>1043</v>
      </c>
      <c r="B2190" s="203" t="s">
        <v>2747</v>
      </c>
      <c r="C2190" s="202" t="s">
        <v>2748</v>
      </c>
      <c r="D2190" s="203" t="s">
        <v>7</v>
      </c>
      <c r="E2190" s="204" t="n">
        <v>1</v>
      </c>
      <c r="F2190" s="208" t="n">
        <v>970.07</v>
      </c>
      <c r="G2190" s="208" t="n">
        <v>970.07</v>
      </c>
    </row>
    <row r="2191" customFormat="false" ht="15" hidden="false" customHeight="false" outlineLevel="0" collapsed="false">
      <c r="A2191" s="202" t="s">
        <v>1043</v>
      </c>
      <c r="B2191" s="203" t="s">
        <v>2749</v>
      </c>
      <c r="C2191" s="202" t="s">
        <v>2750</v>
      </c>
      <c r="D2191" s="203" t="s">
        <v>7</v>
      </c>
      <c r="E2191" s="204" t="n">
        <v>3</v>
      </c>
      <c r="F2191" s="208" t="n">
        <v>9.27</v>
      </c>
      <c r="G2191" s="208" t="n">
        <v>27.81</v>
      </c>
    </row>
    <row r="2192" customFormat="false" ht="15" hidden="false" customHeight="false" outlineLevel="0" collapsed="false">
      <c r="A2192" s="193"/>
      <c r="B2192" s="194"/>
      <c r="C2192" s="193"/>
      <c r="D2192" s="193"/>
      <c r="E2192" s="195"/>
      <c r="F2192" s="193"/>
      <c r="G2192" s="193"/>
    </row>
    <row r="2193" customFormat="false" ht="15" hidden="false" customHeight="false" outlineLevel="0" collapsed="false">
      <c r="A2193" s="183" t="s">
        <v>2751</v>
      </c>
      <c r="B2193" s="184" t="s">
        <v>1028</v>
      </c>
      <c r="C2193" s="183" t="s">
        <v>1029</v>
      </c>
      <c r="D2193" s="184" t="s">
        <v>1030</v>
      </c>
      <c r="E2193" s="185" t="s">
        <v>1031</v>
      </c>
      <c r="F2193" s="209" t="s">
        <v>1032</v>
      </c>
      <c r="G2193" s="209" t="s">
        <v>1033</v>
      </c>
    </row>
    <row r="2194" customFormat="false" ht="15" hidden="false" customHeight="false" outlineLevel="0" collapsed="false">
      <c r="A2194" s="189" t="s">
        <v>1034</v>
      </c>
      <c r="B2194" s="190" t="s">
        <v>767</v>
      </c>
      <c r="C2194" s="189" t="s">
        <v>2752</v>
      </c>
      <c r="D2194" s="190" t="s">
        <v>7</v>
      </c>
      <c r="E2194" s="191" t="n">
        <v>1</v>
      </c>
      <c r="F2194" s="279" t="n">
        <v>676.22</v>
      </c>
      <c r="G2194" s="279" t="n">
        <v>676.22</v>
      </c>
    </row>
    <row r="2195" customFormat="false" ht="15" hidden="false" customHeight="false" outlineLevel="0" collapsed="false">
      <c r="A2195" s="198" t="s">
        <v>1040</v>
      </c>
      <c r="B2195" s="199" t="s">
        <v>2002</v>
      </c>
      <c r="C2195" s="198" t="s">
        <v>2003</v>
      </c>
      <c r="D2195" s="199" t="s">
        <v>25</v>
      </c>
      <c r="E2195" s="200" t="n">
        <v>1.3232</v>
      </c>
      <c r="F2195" s="280" t="n">
        <v>16.08</v>
      </c>
      <c r="G2195" s="280" t="n">
        <v>21.27</v>
      </c>
    </row>
    <row r="2196" customFormat="false" ht="15" hidden="false" customHeight="false" outlineLevel="0" collapsed="false">
      <c r="A2196" s="198" t="s">
        <v>1040</v>
      </c>
      <c r="B2196" s="199" t="s">
        <v>1971</v>
      </c>
      <c r="C2196" s="198" t="s">
        <v>1206</v>
      </c>
      <c r="D2196" s="199" t="s">
        <v>25</v>
      </c>
      <c r="E2196" s="200" t="n">
        <v>1.3232</v>
      </c>
      <c r="F2196" s="280" t="n">
        <v>20.83</v>
      </c>
      <c r="G2196" s="280" t="n">
        <v>27.56</v>
      </c>
    </row>
    <row r="2197" customFormat="false" ht="15" hidden="false" customHeight="false" outlineLevel="0" collapsed="false">
      <c r="A2197" s="202" t="s">
        <v>1043</v>
      </c>
      <c r="B2197" s="203" t="s">
        <v>2753</v>
      </c>
      <c r="C2197" s="202" t="s">
        <v>2754</v>
      </c>
      <c r="D2197" s="203" t="s">
        <v>7</v>
      </c>
      <c r="E2197" s="204" t="n">
        <v>1</v>
      </c>
      <c r="F2197" s="208" t="n">
        <v>609.3</v>
      </c>
      <c r="G2197" s="208" t="n">
        <v>609.3</v>
      </c>
    </row>
    <row r="2198" customFormat="false" ht="15" hidden="false" customHeight="false" outlineLevel="0" collapsed="false">
      <c r="A2198" s="202" t="s">
        <v>1043</v>
      </c>
      <c r="B2198" s="203" t="s">
        <v>2755</v>
      </c>
      <c r="C2198" s="202" t="s">
        <v>2756</v>
      </c>
      <c r="D2198" s="203" t="s">
        <v>7</v>
      </c>
      <c r="E2198" s="204" t="n">
        <v>3</v>
      </c>
      <c r="F2198" s="208" t="n">
        <v>6.03</v>
      </c>
      <c r="G2198" s="208" t="n">
        <v>18.09</v>
      </c>
    </row>
    <row r="2199" customFormat="false" ht="15" hidden="false" customHeight="false" outlineLevel="0" collapsed="false">
      <c r="A2199" s="193"/>
      <c r="B2199" s="194"/>
      <c r="C2199" s="193"/>
      <c r="D2199" s="193"/>
      <c r="E2199" s="195"/>
      <c r="F2199" s="193"/>
      <c r="G2199" s="193"/>
    </row>
    <row r="2200" customFormat="false" ht="15" hidden="false" customHeight="false" outlineLevel="0" collapsed="false">
      <c r="A2200" s="183" t="s">
        <v>2757</v>
      </c>
      <c r="B2200" s="184" t="s">
        <v>1028</v>
      </c>
      <c r="C2200" s="183" t="s">
        <v>1029</v>
      </c>
      <c r="D2200" s="184" t="s">
        <v>1030</v>
      </c>
      <c r="E2200" s="185" t="s">
        <v>1031</v>
      </c>
      <c r="F2200" s="209" t="s">
        <v>1032</v>
      </c>
      <c r="G2200" s="209" t="s">
        <v>1033</v>
      </c>
    </row>
    <row r="2201" customFormat="false" ht="15" hidden="false" customHeight="false" outlineLevel="0" collapsed="false">
      <c r="A2201" s="189" t="s">
        <v>1034</v>
      </c>
      <c r="B2201" s="190" t="s">
        <v>770</v>
      </c>
      <c r="C2201" s="189" t="s">
        <v>2758</v>
      </c>
      <c r="D2201" s="190" t="s">
        <v>7</v>
      </c>
      <c r="E2201" s="191" t="n">
        <v>1</v>
      </c>
      <c r="F2201" s="279" t="n">
        <v>232.99</v>
      </c>
      <c r="G2201" s="279" t="n">
        <v>232.99</v>
      </c>
    </row>
    <row r="2202" customFormat="false" ht="15" hidden="false" customHeight="false" outlineLevel="0" collapsed="false">
      <c r="A2202" s="198" t="s">
        <v>1040</v>
      </c>
      <c r="B2202" s="199" t="s">
        <v>2002</v>
      </c>
      <c r="C2202" s="198" t="s">
        <v>2003</v>
      </c>
      <c r="D2202" s="199" t="s">
        <v>25</v>
      </c>
      <c r="E2202" s="200" t="n">
        <v>0.783</v>
      </c>
      <c r="F2202" s="280" t="n">
        <v>16.08</v>
      </c>
      <c r="G2202" s="280" t="n">
        <v>12.59</v>
      </c>
    </row>
    <row r="2203" customFormat="false" ht="15" hidden="false" customHeight="false" outlineLevel="0" collapsed="false">
      <c r="A2203" s="198" t="s">
        <v>1040</v>
      </c>
      <c r="B2203" s="199" t="s">
        <v>1971</v>
      </c>
      <c r="C2203" s="198" t="s">
        <v>1206</v>
      </c>
      <c r="D2203" s="199" t="s">
        <v>25</v>
      </c>
      <c r="E2203" s="200" t="n">
        <v>0.783</v>
      </c>
      <c r="F2203" s="280" t="n">
        <v>20.83</v>
      </c>
      <c r="G2203" s="280" t="n">
        <v>16.3</v>
      </c>
    </row>
    <row r="2204" customFormat="false" ht="15" hidden="false" customHeight="false" outlineLevel="0" collapsed="false">
      <c r="A2204" s="202" t="s">
        <v>1043</v>
      </c>
      <c r="B2204" s="203" t="s">
        <v>2759</v>
      </c>
      <c r="C2204" s="202" t="s">
        <v>2760</v>
      </c>
      <c r="D2204" s="203" t="s">
        <v>7</v>
      </c>
      <c r="E2204" s="204" t="n">
        <v>1</v>
      </c>
      <c r="F2204" s="208" t="n">
        <v>194.83</v>
      </c>
      <c r="G2204" s="208" t="n">
        <v>194.83</v>
      </c>
    </row>
    <row r="2205" customFormat="false" ht="15" hidden="false" customHeight="false" outlineLevel="0" collapsed="false">
      <c r="A2205" s="202" t="s">
        <v>1043</v>
      </c>
      <c r="B2205" s="203" t="s">
        <v>2761</v>
      </c>
      <c r="C2205" s="202" t="s">
        <v>2762</v>
      </c>
      <c r="D2205" s="203" t="s">
        <v>7</v>
      </c>
      <c r="E2205" s="204" t="n">
        <v>3</v>
      </c>
      <c r="F2205" s="208" t="n">
        <v>3.09</v>
      </c>
      <c r="G2205" s="208" t="n">
        <v>9.27</v>
      </c>
    </row>
    <row r="2206" customFormat="false" ht="15" hidden="false" customHeight="false" outlineLevel="0" collapsed="false">
      <c r="A2206" s="193"/>
      <c r="B2206" s="194"/>
      <c r="C2206" s="193"/>
      <c r="D2206" s="193"/>
      <c r="E2206" s="195"/>
      <c r="F2206" s="193"/>
      <c r="G2206" s="193"/>
    </row>
    <row r="2207" customFormat="false" ht="15" hidden="false" customHeight="false" outlineLevel="0" collapsed="false">
      <c r="A2207" s="183" t="s">
        <v>2763</v>
      </c>
      <c r="B2207" s="184" t="s">
        <v>1028</v>
      </c>
      <c r="C2207" s="183" t="s">
        <v>1029</v>
      </c>
      <c r="D2207" s="184" t="s">
        <v>1030</v>
      </c>
      <c r="E2207" s="185" t="s">
        <v>1031</v>
      </c>
      <c r="F2207" s="209" t="s">
        <v>1032</v>
      </c>
      <c r="G2207" s="209" t="s">
        <v>1033</v>
      </c>
    </row>
    <row r="2208" customFormat="false" ht="15" hidden="false" customHeight="false" outlineLevel="0" collapsed="false">
      <c r="A2208" s="189" t="s">
        <v>1034</v>
      </c>
      <c r="B2208" s="190" t="s">
        <v>773</v>
      </c>
      <c r="C2208" s="189" t="s">
        <v>2764</v>
      </c>
      <c r="D2208" s="190" t="s">
        <v>7</v>
      </c>
      <c r="E2208" s="191" t="n">
        <v>1</v>
      </c>
      <c r="F2208" s="279" t="n">
        <v>19.8</v>
      </c>
      <c r="G2208" s="279" t="n">
        <v>19.8</v>
      </c>
    </row>
    <row r="2209" customFormat="false" ht="15" hidden="false" customHeight="false" outlineLevel="0" collapsed="false">
      <c r="A2209" s="198" t="s">
        <v>1040</v>
      </c>
      <c r="B2209" s="199" t="s">
        <v>2002</v>
      </c>
      <c r="C2209" s="198" t="s">
        <v>2003</v>
      </c>
      <c r="D2209" s="199" t="s">
        <v>25</v>
      </c>
      <c r="E2209" s="200" t="n">
        <v>0.0663</v>
      </c>
      <c r="F2209" s="280" t="n">
        <v>16.08</v>
      </c>
      <c r="G2209" s="280" t="n">
        <v>1.06</v>
      </c>
    </row>
    <row r="2210" customFormat="false" ht="15" hidden="false" customHeight="false" outlineLevel="0" collapsed="false">
      <c r="A2210" s="198" t="s">
        <v>1040</v>
      </c>
      <c r="B2210" s="199" t="s">
        <v>1971</v>
      </c>
      <c r="C2210" s="198" t="s">
        <v>1206</v>
      </c>
      <c r="D2210" s="199" t="s">
        <v>25</v>
      </c>
      <c r="E2210" s="200" t="n">
        <v>0.0663</v>
      </c>
      <c r="F2210" s="280" t="n">
        <v>20.83</v>
      </c>
      <c r="G2210" s="280" t="n">
        <v>1.38</v>
      </c>
    </row>
    <row r="2211" customFormat="false" ht="15" hidden="false" customHeight="false" outlineLevel="0" collapsed="false">
      <c r="A2211" s="202" t="s">
        <v>1043</v>
      </c>
      <c r="B2211" s="203" t="s">
        <v>2765</v>
      </c>
      <c r="C2211" s="202" t="s">
        <v>2766</v>
      </c>
      <c r="D2211" s="203" t="s">
        <v>7</v>
      </c>
      <c r="E2211" s="204" t="n">
        <v>1</v>
      </c>
      <c r="F2211" s="208" t="n">
        <v>15.9</v>
      </c>
      <c r="G2211" s="208" t="n">
        <v>15.9</v>
      </c>
    </row>
    <row r="2212" customFormat="false" ht="15" hidden="false" customHeight="false" outlineLevel="0" collapsed="false">
      <c r="A2212" s="202" t="s">
        <v>1043</v>
      </c>
      <c r="B2212" s="203" t="s">
        <v>2767</v>
      </c>
      <c r="C2212" s="202" t="s">
        <v>2768</v>
      </c>
      <c r="D2212" s="203" t="s">
        <v>7</v>
      </c>
      <c r="E2212" s="204" t="n">
        <v>1</v>
      </c>
      <c r="F2212" s="208" t="n">
        <v>1.46</v>
      </c>
      <c r="G2212" s="208" t="n">
        <v>1.46</v>
      </c>
    </row>
    <row r="2213" customFormat="false" ht="15" hidden="false" customHeight="false" outlineLevel="0" collapsed="false">
      <c r="A2213" s="193"/>
      <c r="B2213" s="194"/>
      <c r="C2213" s="193"/>
      <c r="D2213" s="193"/>
      <c r="E2213" s="195"/>
      <c r="F2213" s="193"/>
      <c r="G2213" s="193"/>
    </row>
    <row r="2214" customFormat="false" ht="15" hidden="false" customHeight="false" outlineLevel="0" collapsed="false">
      <c r="A2214" s="183" t="s">
        <v>2769</v>
      </c>
      <c r="B2214" s="184" t="s">
        <v>1028</v>
      </c>
      <c r="C2214" s="183" t="s">
        <v>1029</v>
      </c>
      <c r="D2214" s="184" t="s">
        <v>1030</v>
      </c>
      <c r="E2214" s="185" t="s">
        <v>1031</v>
      </c>
      <c r="F2214" s="209" t="s">
        <v>1032</v>
      </c>
      <c r="G2214" s="209" t="s">
        <v>1033</v>
      </c>
    </row>
    <row r="2215" customFormat="false" ht="15" hidden="false" customHeight="false" outlineLevel="0" collapsed="false">
      <c r="A2215" s="189" t="s">
        <v>1034</v>
      </c>
      <c r="B2215" s="190" t="s">
        <v>773</v>
      </c>
      <c r="C2215" s="189" t="s">
        <v>2764</v>
      </c>
      <c r="D2215" s="190" t="s">
        <v>7</v>
      </c>
      <c r="E2215" s="191" t="n">
        <v>1</v>
      </c>
      <c r="F2215" s="279" t="n">
        <v>19.8</v>
      </c>
      <c r="G2215" s="279" t="n">
        <v>19.8</v>
      </c>
    </row>
    <row r="2216" customFormat="false" ht="15" hidden="false" customHeight="false" outlineLevel="0" collapsed="false">
      <c r="A2216" s="198" t="s">
        <v>1040</v>
      </c>
      <c r="B2216" s="199" t="s">
        <v>2002</v>
      </c>
      <c r="C2216" s="198" t="s">
        <v>2003</v>
      </c>
      <c r="D2216" s="199" t="s">
        <v>25</v>
      </c>
      <c r="E2216" s="200" t="n">
        <v>0.0663</v>
      </c>
      <c r="F2216" s="280" t="n">
        <v>16.08</v>
      </c>
      <c r="G2216" s="280" t="n">
        <v>1.06</v>
      </c>
    </row>
    <row r="2217" customFormat="false" ht="15" hidden="false" customHeight="false" outlineLevel="0" collapsed="false">
      <c r="A2217" s="198" t="s">
        <v>1040</v>
      </c>
      <c r="B2217" s="199" t="s">
        <v>1971</v>
      </c>
      <c r="C2217" s="198" t="s">
        <v>1206</v>
      </c>
      <c r="D2217" s="199" t="s">
        <v>25</v>
      </c>
      <c r="E2217" s="200" t="n">
        <v>0.0663</v>
      </c>
      <c r="F2217" s="280" t="n">
        <v>20.83</v>
      </c>
      <c r="G2217" s="280" t="n">
        <v>1.38</v>
      </c>
    </row>
    <row r="2218" customFormat="false" ht="15" hidden="false" customHeight="false" outlineLevel="0" collapsed="false">
      <c r="A2218" s="202" t="s">
        <v>1043</v>
      </c>
      <c r="B2218" s="203" t="s">
        <v>2765</v>
      </c>
      <c r="C2218" s="202" t="s">
        <v>2766</v>
      </c>
      <c r="D2218" s="203" t="s">
        <v>7</v>
      </c>
      <c r="E2218" s="204" t="n">
        <v>1</v>
      </c>
      <c r="F2218" s="208" t="n">
        <v>15.9</v>
      </c>
      <c r="G2218" s="208" t="n">
        <v>15.9</v>
      </c>
    </row>
    <row r="2219" customFormat="false" ht="15" hidden="false" customHeight="false" outlineLevel="0" collapsed="false">
      <c r="A2219" s="202" t="s">
        <v>1043</v>
      </c>
      <c r="B2219" s="203" t="s">
        <v>2767</v>
      </c>
      <c r="C2219" s="202" t="s">
        <v>2768</v>
      </c>
      <c r="D2219" s="203" t="s">
        <v>7</v>
      </c>
      <c r="E2219" s="204" t="n">
        <v>1</v>
      </c>
      <c r="F2219" s="208" t="n">
        <v>1.46</v>
      </c>
      <c r="G2219" s="208" t="n">
        <v>1.46</v>
      </c>
    </row>
    <row r="2220" customFormat="false" ht="15" hidden="false" customHeight="false" outlineLevel="0" collapsed="false">
      <c r="A2220" s="193"/>
      <c r="B2220" s="194"/>
      <c r="C2220" s="193"/>
      <c r="D2220" s="193"/>
      <c r="E2220" s="195"/>
      <c r="F2220" s="193"/>
      <c r="G2220" s="193"/>
    </row>
    <row r="2221" customFormat="false" ht="15" hidden="false" customHeight="false" outlineLevel="0" collapsed="false">
      <c r="A2221" s="183" t="s">
        <v>2770</v>
      </c>
      <c r="B2221" s="184" t="s">
        <v>1028</v>
      </c>
      <c r="C2221" s="183" t="s">
        <v>1029</v>
      </c>
      <c r="D2221" s="184" t="s">
        <v>1030</v>
      </c>
      <c r="E2221" s="185" t="s">
        <v>1031</v>
      </c>
      <c r="F2221" s="209" t="s">
        <v>1032</v>
      </c>
      <c r="G2221" s="209" t="s">
        <v>1033</v>
      </c>
    </row>
    <row r="2222" customFormat="false" ht="15" hidden="false" customHeight="false" outlineLevel="0" collapsed="false">
      <c r="A2222" s="189" t="s">
        <v>1034</v>
      </c>
      <c r="B2222" s="190" t="s">
        <v>778</v>
      </c>
      <c r="C2222" s="189" t="s">
        <v>2771</v>
      </c>
      <c r="D2222" s="190" t="s">
        <v>7</v>
      </c>
      <c r="E2222" s="191" t="n">
        <v>1</v>
      </c>
      <c r="F2222" s="279" t="n">
        <v>98.97</v>
      </c>
      <c r="G2222" s="279" t="n">
        <v>98.97</v>
      </c>
    </row>
    <row r="2223" customFormat="false" ht="15" hidden="false" customHeight="false" outlineLevel="0" collapsed="false">
      <c r="A2223" s="198" t="s">
        <v>1040</v>
      </c>
      <c r="B2223" s="199" t="s">
        <v>2002</v>
      </c>
      <c r="C2223" s="198" t="s">
        <v>2003</v>
      </c>
      <c r="D2223" s="199" t="s">
        <v>25</v>
      </c>
      <c r="E2223" s="200" t="n">
        <v>0.1325</v>
      </c>
      <c r="F2223" s="280" t="n">
        <v>16.08</v>
      </c>
      <c r="G2223" s="280" t="n">
        <v>2.13</v>
      </c>
    </row>
    <row r="2224" customFormat="false" ht="15" hidden="false" customHeight="false" outlineLevel="0" collapsed="false">
      <c r="A2224" s="198" t="s">
        <v>1040</v>
      </c>
      <c r="B2224" s="199" t="s">
        <v>1971</v>
      </c>
      <c r="C2224" s="198" t="s">
        <v>1206</v>
      </c>
      <c r="D2224" s="199" t="s">
        <v>25</v>
      </c>
      <c r="E2224" s="200" t="n">
        <v>0.1325</v>
      </c>
      <c r="F2224" s="280" t="n">
        <v>20.83</v>
      </c>
      <c r="G2224" s="280" t="n">
        <v>2.75</v>
      </c>
    </row>
    <row r="2225" customFormat="false" ht="15" hidden="false" customHeight="false" outlineLevel="0" collapsed="false">
      <c r="A2225" s="202" t="s">
        <v>1043</v>
      </c>
      <c r="B2225" s="203" t="s">
        <v>2772</v>
      </c>
      <c r="C2225" s="202" t="s">
        <v>2773</v>
      </c>
      <c r="D2225" s="203" t="s">
        <v>7</v>
      </c>
      <c r="E2225" s="204" t="n">
        <v>1</v>
      </c>
      <c r="F2225" s="208" t="n">
        <v>91.17</v>
      </c>
      <c r="G2225" s="208" t="n">
        <v>91.17</v>
      </c>
    </row>
    <row r="2226" customFormat="false" ht="15" hidden="false" customHeight="false" outlineLevel="0" collapsed="false">
      <c r="A2226" s="202" t="s">
        <v>1043</v>
      </c>
      <c r="B2226" s="203" t="s">
        <v>2767</v>
      </c>
      <c r="C2226" s="202" t="s">
        <v>2768</v>
      </c>
      <c r="D2226" s="203" t="s">
        <v>7</v>
      </c>
      <c r="E2226" s="204" t="n">
        <v>2</v>
      </c>
      <c r="F2226" s="208" t="n">
        <v>1.46</v>
      </c>
      <c r="G2226" s="208" t="n">
        <v>2.92</v>
      </c>
    </row>
    <row r="2227" customFormat="false" ht="15" hidden="false" customHeight="false" outlineLevel="0" collapsed="false">
      <c r="A2227" s="193"/>
      <c r="B2227" s="194"/>
      <c r="C2227" s="193"/>
      <c r="D2227" s="193"/>
      <c r="E2227" s="195"/>
      <c r="F2227" s="193"/>
      <c r="G2227" s="193"/>
    </row>
    <row r="2228" customFormat="false" ht="15" hidden="false" customHeight="false" outlineLevel="0" collapsed="false">
      <c r="A2228" s="183" t="s">
        <v>2774</v>
      </c>
      <c r="B2228" s="184" t="s">
        <v>1028</v>
      </c>
      <c r="C2228" s="183" t="s">
        <v>1029</v>
      </c>
      <c r="D2228" s="184" t="s">
        <v>1030</v>
      </c>
      <c r="E2228" s="185" t="s">
        <v>1031</v>
      </c>
      <c r="F2228" s="209" t="s">
        <v>1032</v>
      </c>
      <c r="G2228" s="209" t="s">
        <v>1033</v>
      </c>
    </row>
    <row r="2229" customFormat="false" ht="15" hidden="false" customHeight="false" outlineLevel="0" collapsed="false">
      <c r="A2229" s="189" t="s">
        <v>1034</v>
      </c>
      <c r="B2229" s="190" t="s">
        <v>781</v>
      </c>
      <c r="C2229" s="189" t="s">
        <v>2775</v>
      </c>
      <c r="D2229" s="190" t="s">
        <v>7</v>
      </c>
      <c r="E2229" s="191" t="n">
        <v>1</v>
      </c>
      <c r="F2229" s="279" t="n">
        <v>98.97</v>
      </c>
      <c r="G2229" s="279" t="n">
        <v>98.97</v>
      </c>
    </row>
    <row r="2230" customFormat="false" ht="15" hidden="false" customHeight="false" outlineLevel="0" collapsed="false">
      <c r="A2230" s="198" t="s">
        <v>1040</v>
      </c>
      <c r="B2230" s="199" t="s">
        <v>2002</v>
      </c>
      <c r="C2230" s="198" t="s">
        <v>2003</v>
      </c>
      <c r="D2230" s="199" t="s">
        <v>25</v>
      </c>
      <c r="E2230" s="200" t="n">
        <v>0.1325</v>
      </c>
      <c r="F2230" s="280" t="n">
        <v>16.08</v>
      </c>
      <c r="G2230" s="280" t="n">
        <v>2.13</v>
      </c>
    </row>
    <row r="2231" customFormat="false" ht="15" hidden="false" customHeight="false" outlineLevel="0" collapsed="false">
      <c r="A2231" s="198" t="s">
        <v>1040</v>
      </c>
      <c r="B2231" s="199" t="s">
        <v>1971</v>
      </c>
      <c r="C2231" s="198" t="s">
        <v>1206</v>
      </c>
      <c r="D2231" s="199" t="s">
        <v>25</v>
      </c>
      <c r="E2231" s="200" t="n">
        <v>0.1325</v>
      </c>
      <c r="F2231" s="280" t="n">
        <v>20.83</v>
      </c>
      <c r="G2231" s="280" t="n">
        <v>2.75</v>
      </c>
    </row>
    <row r="2232" customFormat="false" ht="15" hidden="false" customHeight="false" outlineLevel="0" collapsed="false">
      <c r="A2232" s="202" t="s">
        <v>1043</v>
      </c>
      <c r="B2232" s="203" t="s">
        <v>2772</v>
      </c>
      <c r="C2232" s="202" t="s">
        <v>2773</v>
      </c>
      <c r="D2232" s="203" t="s">
        <v>7</v>
      </c>
      <c r="E2232" s="204" t="n">
        <v>1</v>
      </c>
      <c r="F2232" s="208" t="n">
        <v>91.17</v>
      </c>
      <c r="G2232" s="208" t="n">
        <v>91.17</v>
      </c>
    </row>
    <row r="2233" customFormat="false" ht="15" hidden="false" customHeight="false" outlineLevel="0" collapsed="false">
      <c r="A2233" s="202" t="s">
        <v>1043</v>
      </c>
      <c r="B2233" s="203" t="s">
        <v>2767</v>
      </c>
      <c r="C2233" s="202" t="s">
        <v>2768</v>
      </c>
      <c r="D2233" s="203" t="s">
        <v>7</v>
      </c>
      <c r="E2233" s="204" t="n">
        <v>2</v>
      </c>
      <c r="F2233" s="208" t="n">
        <v>1.46</v>
      </c>
      <c r="G2233" s="208" t="n">
        <v>2.92</v>
      </c>
    </row>
    <row r="2234" customFormat="false" ht="15" hidden="false" customHeight="false" outlineLevel="0" collapsed="false">
      <c r="A2234" s="193"/>
      <c r="B2234" s="194"/>
      <c r="C2234" s="193"/>
      <c r="D2234" s="193"/>
      <c r="E2234" s="195"/>
      <c r="F2234" s="193"/>
      <c r="G2234" s="193"/>
    </row>
    <row r="2235" customFormat="false" ht="15" hidden="false" customHeight="false" outlineLevel="0" collapsed="false">
      <c r="A2235" s="183" t="s">
        <v>2776</v>
      </c>
      <c r="B2235" s="184" t="s">
        <v>1028</v>
      </c>
      <c r="C2235" s="183" t="s">
        <v>1029</v>
      </c>
      <c r="D2235" s="184" t="s">
        <v>1030</v>
      </c>
      <c r="E2235" s="185" t="s">
        <v>1031</v>
      </c>
      <c r="F2235" s="209" t="s">
        <v>1032</v>
      </c>
      <c r="G2235" s="209" t="s">
        <v>1033</v>
      </c>
    </row>
    <row r="2236" customFormat="false" ht="15" hidden="false" customHeight="false" outlineLevel="0" collapsed="false">
      <c r="A2236" s="189" t="s">
        <v>1034</v>
      </c>
      <c r="B2236" s="190" t="s">
        <v>784</v>
      </c>
      <c r="C2236" s="189" t="s">
        <v>806</v>
      </c>
      <c r="D2236" s="190" t="s">
        <v>7</v>
      </c>
      <c r="E2236" s="191" t="n">
        <v>1</v>
      </c>
      <c r="F2236" s="279" t="n">
        <v>105.74</v>
      </c>
      <c r="G2236" s="279" t="n">
        <v>105.74</v>
      </c>
    </row>
    <row r="2237" customFormat="false" ht="15" hidden="false" customHeight="false" outlineLevel="0" collapsed="false">
      <c r="A2237" s="198" t="s">
        <v>1040</v>
      </c>
      <c r="B2237" s="199" t="s">
        <v>1203</v>
      </c>
      <c r="C2237" s="198" t="s">
        <v>1204</v>
      </c>
      <c r="D2237" s="199" t="s">
        <v>1192</v>
      </c>
      <c r="E2237" s="200" t="n">
        <v>0.2933333</v>
      </c>
      <c r="F2237" s="280" t="n">
        <v>15.95</v>
      </c>
      <c r="G2237" s="280" t="n">
        <v>4.67</v>
      </c>
    </row>
    <row r="2238" customFormat="false" ht="15" hidden="false" customHeight="false" outlineLevel="0" collapsed="false">
      <c r="A2238" s="198" t="s">
        <v>1040</v>
      </c>
      <c r="B2238" s="199" t="s">
        <v>1205</v>
      </c>
      <c r="C2238" s="198" t="s">
        <v>1206</v>
      </c>
      <c r="D2238" s="199" t="s">
        <v>1192</v>
      </c>
      <c r="E2238" s="200" t="n">
        <v>0.2933333</v>
      </c>
      <c r="F2238" s="280" t="n">
        <v>20.7</v>
      </c>
      <c r="G2238" s="280" t="n">
        <v>6.07</v>
      </c>
    </row>
    <row r="2239" customFormat="false" ht="15" hidden="false" customHeight="false" outlineLevel="0" collapsed="false">
      <c r="A2239" s="202" t="s">
        <v>1043</v>
      </c>
      <c r="B2239" s="203" t="s">
        <v>2777</v>
      </c>
      <c r="C2239" s="202" t="s">
        <v>2778</v>
      </c>
      <c r="D2239" s="203" t="s">
        <v>1199</v>
      </c>
      <c r="E2239" s="204" t="n">
        <v>1</v>
      </c>
      <c r="F2239" s="208" t="n">
        <v>95</v>
      </c>
      <c r="G2239" s="208" t="n">
        <v>95</v>
      </c>
    </row>
    <row r="2240" customFormat="false" ht="15" hidden="false" customHeight="false" outlineLevel="0" collapsed="false">
      <c r="A2240" s="193"/>
      <c r="B2240" s="194"/>
      <c r="C2240" s="193"/>
      <c r="D2240" s="193"/>
      <c r="E2240" s="195"/>
      <c r="F2240" s="193"/>
      <c r="G2240" s="193"/>
    </row>
    <row r="2241" customFormat="false" ht="15" hidden="false" customHeight="false" outlineLevel="0" collapsed="false">
      <c r="A2241" s="183" t="s">
        <v>2779</v>
      </c>
      <c r="B2241" s="184" t="s">
        <v>1028</v>
      </c>
      <c r="C2241" s="183" t="s">
        <v>1029</v>
      </c>
      <c r="D2241" s="184" t="s">
        <v>1030</v>
      </c>
      <c r="E2241" s="185" t="s">
        <v>1031</v>
      </c>
      <c r="F2241" s="209" t="s">
        <v>1032</v>
      </c>
      <c r="G2241" s="209" t="s">
        <v>1033</v>
      </c>
    </row>
    <row r="2242" customFormat="false" ht="15" hidden="false" customHeight="false" outlineLevel="0" collapsed="false">
      <c r="A2242" s="189" t="s">
        <v>1034</v>
      </c>
      <c r="B2242" s="190" t="s">
        <v>770</v>
      </c>
      <c r="C2242" s="189" t="s">
        <v>2758</v>
      </c>
      <c r="D2242" s="190" t="s">
        <v>7</v>
      </c>
      <c r="E2242" s="191" t="n">
        <v>1</v>
      </c>
      <c r="F2242" s="279" t="n">
        <v>232.99</v>
      </c>
      <c r="G2242" s="279" t="n">
        <v>232.99</v>
      </c>
    </row>
    <row r="2243" customFormat="false" ht="15" hidden="false" customHeight="false" outlineLevel="0" collapsed="false">
      <c r="A2243" s="198" t="s">
        <v>1040</v>
      </c>
      <c r="B2243" s="199" t="s">
        <v>2002</v>
      </c>
      <c r="C2243" s="198" t="s">
        <v>2003</v>
      </c>
      <c r="D2243" s="199" t="s">
        <v>25</v>
      </c>
      <c r="E2243" s="200" t="n">
        <v>0.783</v>
      </c>
      <c r="F2243" s="280" t="n">
        <v>16.08</v>
      </c>
      <c r="G2243" s="280" t="n">
        <v>12.59</v>
      </c>
    </row>
    <row r="2244" customFormat="false" ht="15" hidden="false" customHeight="false" outlineLevel="0" collapsed="false">
      <c r="A2244" s="198" t="s">
        <v>1040</v>
      </c>
      <c r="B2244" s="199" t="s">
        <v>1971</v>
      </c>
      <c r="C2244" s="198" t="s">
        <v>1206</v>
      </c>
      <c r="D2244" s="199" t="s">
        <v>25</v>
      </c>
      <c r="E2244" s="200" t="n">
        <v>0.783</v>
      </c>
      <c r="F2244" s="280" t="n">
        <v>20.83</v>
      </c>
      <c r="G2244" s="280" t="n">
        <v>16.3</v>
      </c>
    </row>
    <row r="2245" customFormat="false" ht="15" hidden="false" customHeight="false" outlineLevel="0" collapsed="false">
      <c r="A2245" s="202" t="s">
        <v>1043</v>
      </c>
      <c r="B2245" s="203" t="s">
        <v>2759</v>
      </c>
      <c r="C2245" s="202" t="s">
        <v>2760</v>
      </c>
      <c r="D2245" s="203" t="s">
        <v>7</v>
      </c>
      <c r="E2245" s="204" t="n">
        <v>1</v>
      </c>
      <c r="F2245" s="208" t="n">
        <v>194.83</v>
      </c>
      <c r="G2245" s="208" t="n">
        <v>194.83</v>
      </c>
    </row>
    <row r="2246" customFormat="false" ht="15" hidden="false" customHeight="false" outlineLevel="0" collapsed="false">
      <c r="A2246" s="202" t="s">
        <v>1043</v>
      </c>
      <c r="B2246" s="203" t="s">
        <v>2761</v>
      </c>
      <c r="C2246" s="202" t="s">
        <v>2762</v>
      </c>
      <c r="D2246" s="203" t="s">
        <v>7</v>
      </c>
      <c r="E2246" s="204" t="n">
        <v>3</v>
      </c>
      <c r="F2246" s="208" t="n">
        <v>3.09</v>
      </c>
      <c r="G2246" s="208" t="n">
        <v>9.27</v>
      </c>
    </row>
    <row r="2247" customFormat="false" ht="15" hidden="false" customHeight="false" outlineLevel="0" collapsed="false">
      <c r="A2247" s="193"/>
      <c r="B2247" s="194"/>
      <c r="C2247" s="193"/>
      <c r="D2247" s="193"/>
      <c r="E2247" s="195"/>
      <c r="F2247" s="193"/>
      <c r="G2247" s="193"/>
    </row>
    <row r="2248" customFormat="false" ht="15" hidden="false" customHeight="false" outlineLevel="0" collapsed="false">
      <c r="A2248" s="183" t="s">
        <v>2780</v>
      </c>
      <c r="B2248" s="184" t="s">
        <v>1028</v>
      </c>
      <c r="C2248" s="183" t="s">
        <v>1029</v>
      </c>
      <c r="D2248" s="184" t="s">
        <v>1030</v>
      </c>
      <c r="E2248" s="185" t="s">
        <v>1031</v>
      </c>
      <c r="F2248" s="209" t="s">
        <v>1032</v>
      </c>
      <c r="G2248" s="209" t="s">
        <v>1033</v>
      </c>
    </row>
    <row r="2249" customFormat="false" ht="15" hidden="false" customHeight="false" outlineLevel="0" collapsed="false">
      <c r="A2249" s="189" t="s">
        <v>1034</v>
      </c>
      <c r="B2249" s="190" t="s">
        <v>767</v>
      </c>
      <c r="C2249" s="189" t="s">
        <v>2752</v>
      </c>
      <c r="D2249" s="190" t="s">
        <v>7</v>
      </c>
      <c r="E2249" s="191" t="n">
        <v>1</v>
      </c>
      <c r="F2249" s="279" t="n">
        <v>676.22</v>
      </c>
      <c r="G2249" s="279" t="n">
        <v>676.22</v>
      </c>
    </row>
    <row r="2250" customFormat="false" ht="15" hidden="false" customHeight="false" outlineLevel="0" collapsed="false">
      <c r="A2250" s="198" t="s">
        <v>1040</v>
      </c>
      <c r="B2250" s="199" t="s">
        <v>2002</v>
      </c>
      <c r="C2250" s="198" t="s">
        <v>2003</v>
      </c>
      <c r="D2250" s="199" t="s">
        <v>25</v>
      </c>
      <c r="E2250" s="200" t="n">
        <v>1.3232</v>
      </c>
      <c r="F2250" s="280" t="n">
        <v>16.08</v>
      </c>
      <c r="G2250" s="280" t="n">
        <v>21.27</v>
      </c>
    </row>
    <row r="2251" customFormat="false" ht="15" hidden="false" customHeight="false" outlineLevel="0" collapsed="false">
      <c r="A2251" s="198" t="s">
        <v>1040</v>
      </c>
      <c r="B2251" s="199" t="s">
        <v>1971</v>
      </c>
      <c r="C2251" s="198" t="s">
        <v>1206</v>
      </c>
      <c r="D2251" s="199" t="s">
        <v>25</v>
      </c>
      <c r="E2251" s="200" t="n">
        <v>1.3232</v>
      </c>
      <c r="F2251" s="280" t="n">
        <v>20.83</v>
      </c>
      <c r="G2251" s="280" t="n">
        <v>27.56</v>
      </c>
    </row>
    <row r="2252" customFormat="false" ht="15" hidden="false" customHeight="false" outlineLevel="0" collapsed="false">
      <c r="A2252" s="202" t="s">
        <v>1043</v>
      </c>
      <c r="B2252" s="203" t="s">
        <v>2753</v>
      </c>
      <c r="C2252" s="202" t="s">
        <v>2754</v>
      </c>
      <c r="D2252" s="203" t="s">
        <v>7</v>
      </c>
      <c r="E2252" s="204" t="n">
        <v>1</v>
      </c>
      <c r="F2252" s="208" t="n">
        <v>609.3</v>
      </c>
      <c r="G2252" s="208" t="n">
        <v>609.3</v>
      </c>
    </row>
    <row r="2253" customFormat="false" ht="15" hidden="false" customHeight="false" outlineLevel="0" collapsed="false">
      <c r="A2253" s="202" t="s">
        <v>1043</v>
      </c>
      <c r="B2253" s="203" t="s">
        <v>2755</v>
      </c>
      <c r="C2253" s="202" t="s">
        <v>2756</v>
      </c>
      <c r="D2253" s="203" t="s">
        <v>7</v>
      </c>
      <c r="E2253" s="204" t="n">
        <v>3</v>
      </c>
      <c r="F2253" s="208" t="n">
        <v>6.03</v>
      </c>
      <c r="G2253" s="208" t="n">
        <v>18.09</v>
      </c>
    </row>
    <row r="2254" customFormat="false" ht="15" hidden="false" customHeight="false" outlineLevel="0" collapsed="false">
      <c r="A2254" s="193"/>
      <c r="B2254" s="194"/>
      <c r="C2254" s="193"/>
      <c r="D2254" s="193"/>
      <c r="E2254" s="195"/>
      <c r="F2254" s="193"/>
      <c r="G2254" s="193"/>
    </row>
    <row r="2255" customFormat="false" ht="15" hidden="false" customHeight="false" outlineLevel="0" collapsed="false">
      <c r="A2255" s="183" t="s">
        <v>2781</v>
      </c>
      <c r="B2255" s="184" t="s">
        <v>1028</v>
      </c>
      <c r="C2255" s="183" t="s">
        <v>1029</v>
      </c>
      <c r="D2255" s="184" t="s">
        <v>1030</v>
      </c>
      <c r="E2255" s="185" t="s">
        <v>1031</v>
      </c>
      <c r="F2255" s="209" t="s">
        <v>1032</v>
      </c>
      <c r="G2255" s="209" t="s">
        <v>1033</v>
      </c>
    </row>
    <row r="2256" customFormat="false" ht="15" hidden="false" customHeight="false" outlineLevel="0" collapsed="false">
      <c r="A2256" s="189" t="s">
        <v>1034</v>
      </c>
      <c r="B2256" s="190" t="s">
        <v>791</v>
      </c>
      <c r="C2256" s="189" t="s">
        <v>2782</v>
      </c>
      <c r="D2256" s="190" t="s">
        <v>7</v>
      </c>
      <c r="E2256" s="191" t="n">
        <v>1</v>
      </c>
      <c r="F2256" s="279" t="n">
        <v>139.33</v>
      </c>
      <c r="G2256" s="279" t="n">
        <v>139.33</v>
      </c>
    </row>
    <row r="2257" customFormat="false" ht="15" hidden="false" customHeight="false" outlineLevel="0" collapsed="false">
      <c r="A2257" s="198" t="s">
        <v>1040</v>
      </c>
      <c r="B2257" s="199" t="s">
        <v>2002</v>
      </c>
      <c r="C2257" s="198" t="s">
        <v>2003</v>
      </c>
      <c r="D2257" s="199" t="s">
        <v>25</v>
      </c>
      <c r="E2257" s="200" t="n">
        <v>0.5677</v>
      </c>
      <c r="F2257" s="280" t="n">
        <v>16.08</v>
      </c>
      <c r="G2257" s="280" t="n">
        <v>9.12</v>
      </c>
    </row>
    <row r="2258" customFormat="false" ht="15" hidden="false" customHeight="false" outlineLevel="0" collapsed="false">
      <c r="A2258" s="198" t="s">
        <v>1040</v>
      </c>
      <c r="B2258" s="199" t="s">
        <v>1971</v>
      </c>
      <c r="C2258" s="198" t="s">
        <v>1206</v>
      </c>
      <c r="D2258" s="199" t="s">
        <v>25</v>
      </c>
      <c r="E2258" s="200" t="n">
        <v>0.5677</v>
      </c>
      <c r="F2258" s="280" t="n">
        <v>20.83</v>
      </c>
      <c r="G2258" s="280" t="n">
        <v>11.82</v>
      </c>
    </row>
    <row r="2259" customFormat="false" ht="15" hidden="false" customHeight="false" outlineLevel="0" collapsed="false">
      <c r="A2259" s="202" t="s">
        <v>1043</v>
      </c>
      <c r="B2259" s="203" t="s">
        <v>2783</v>
      </c>
      <c r="C2259" s="202" t="s">
        <v>2784</v>
      </c>
      <c r="D2259" s="203" t="s">
        <v>7</v>
      </c>
      <c r="E2259" s="204" t="n">
        <v>1</v>
      </c>
      <c r="F2259" s="208" t="n">
        <v>111.7</v>
      </c>
      <c r="G2259" s="208" t="n">
        <v>111.7</v>
      </c>
    </row>
    <row r="2260" customFormat="false" ht="15" hidden="false" customHeight="false" outlineLevel="0" collapsed="false">
      <c r="A2260" s="202" t="s">
        <v>1043</v>
      </c>
      <c r="B2260" s="203" t="s">
        <v>2785</v>
      </c>
      <c r="C2260" s="202" t="s">
        <v>2786</v>
      </c>
      <c r="D2260" s="203" t="s">
        <v>7</v>
      </c>
      <c r="E2260" s="204" t="n">
        <v>3</v>
      </c>
      <c r="F2260" s="208" t="n">
        <v>2.23</v>
      </c>
      <c r="G2260" s="208" t="n">
        <v>6.69</v>
      </c>
    </row>
    <row r="2261" customFormat="false" ht="15" hidden="false" customHeight="false" outlineLevel="0" collapsed="false">
      <c r="A2261" s="193"/>
      <c r="B2261" s="194"/>
      <c r="C2261" s="193"/>
      <c r="D2261" s="193"/>
      <c r="E2261" s="195"/>
      <c r="F2261" s="193"/>
      <c r="G2261" s="193"/>
    </row>
    <row r="2262" customFormat="false" ht="15" hidden="false" customHeight="false" outlineLevel="0" collapsed="false">
      <c r="A2262" s="183" t="s">
        <v>2787</v>
      </c>
      <c r="B2262" s="184" t="s">
        <v>1028</v>
      </c>
      <c r="C2262" s="183" t="s">
        <v>1029</v>
      </c>
      <c r="D2262" s="184" t="s">
        <v>1030</v>
      </c>
      <c r="E2262" s="185" t="s">
        <v>1031</v>
      </c>
      <c r="F2262" s="209" t="s">
        <v>1032</v>
      </c>
      <c r="G2262" s="209" t="s">
        <v>1033</v>
      </c>
    </row>
    <row r="2263" customFormat="false" ht="15" hidden="false" customHeight="false" outlineLevel="0" collapsed="false">
      <c r="A2263" s="189" t="s">
        <v>1034</v>
      </c>
      <c r="B2263" s="190" t="s">
        <v>794</v>
      </c>
      <c r="C2263" s="189" t="s">
        <v>2788</v>
      </c>
      <c r="D2263" s="190" t="s">
        <v>7</v>
      </c>
      <c r="E2263" s="191" t="n">
        <v>1</v>
      </c>
      <c r="F2263" s="279" t="n">
        <v>123.41</v>
      </c>
      <c r="G2263" s="279" t="n">
        <v>123.41</v>
      </c>
    </row>
    <row r="2264" customFormat="false" ht="15" hidden="false" customHeight="false" outlineLevel="0" collapsed="false">
      <c r="A2264" s="198" t="s">
        <v>1040</v>
      </c>
      <c r="B2264" s="199" t="s">
        <v>2002</v>
      </c>
      <c r="C2264" s="198" t="s">
        <v>2003</v>
      </c>
      <c r="D2264" s="199" t="s">
        <v>25</v>
      </c>
      <c r="E2264" s="200" t="n">
        <v>0.1988</v>
      </c>
      <c r="F2264" s="280" t="n">
        <v>16.08</v>
      </c>
      <c r="G2264" s="280" t="n">
        <v>3.19</v>
      </c>
    </row>
    <row r="2265" customFormat="false" ht="15" hidden="false" customHeight="false" outlineLevel="0" collapsed="false">
      <c r="A2265" s="198" t="s">
        <v>1040</v>
      </c>
      <c r="B2265" s="199" t="s">
        <v>1971</v>
      </c>
      <c r="C2265" s="198" t="s">
        <v>1206</v>
      </c>
      <c r="D2265" s="199" t="s">
        <v>25</v>
      </c>
      <c r="E2265" s="200" t="n">
        <v>0.1988</v>
      </c>
      <c r="F2265" s="280" t="n">
        <v>20.83</v>
      </c>
      <c r="G2265" s="280" t="n">
        <v>4.14</v>
      </c>
    </row>
    <row r="2266" customFormat="false" ht="15" hidden="false" customHeight="false" outlineLevel="0" collapsed="false">
      <c r="A2266" s="202" t="s">
        <v>1043</v>
      </c>
      <c r="B2266" s="203" t="s">
        <v>2783</v>
      </c>
      <c r="C2266" s="202" t="s">
        <v>2784</v>
      </c>
      <c r="D2266" s="203" t="s">
        <v>7</v>
      </c>
      <c r="E2266" s="204" t="n">
        <v>1</v>
      </c>
      <c r="F2266" s="208" t="n">
        <v>111.7</v>
      </c>
      <c r="G2266" s="208" t="n">
        <v>111.7</v>
      </c>
    </row>
    <row r="2267" customFormat="false" ht="15" hidden="false" customHeight="false" outlineLevel="0" collapsed="false">
      <c r="A2267" s="202" t="s">
        <v>1043</v>
      </c>
      <c r="B2267" s="203" t="s">
        <v>2767</v>
      </c>
      <c r="C2267" s="202" t="s">
        <v>2768</v>
      </c>
      <c r="D2267" s="203" t="s">
        <v>7</v>
      </c>
      <c r="E2267" s="204" t="n">
        <v>3</v>
      </c>
      <c r="F2267" s="208" t="n">
        <v>1.46</v>
      </c>
      <c r="G2267" s="208" t="n">
        <v>4.38</v>
      </c>
    </row>
    <row r="2268" customFormat="false" ht="15" hidden="false" customHeight="false" outlineLevel="0" collapsed="false">
      <c r="A2268" s="193"/>
      <c r="B2268" s="194"/>
      <c r="C2268" s="193"/>
      <c r="D2268" s="193"/>
      <c r="E2268" s="195"/>
      <c r="F2268" s="193"/>
      <c r="G2268" s="193"/>
    </row>
    <row r="2269" customFormat="false" ht="15" hidden="false" customHeight="false" outlineLevel="0" collapsed="false">
      <c r="A2269" s="183" t="s">
        <v>2789</v>
      </c>
      <c r="B2269" s="184" t="s">
        <v>1028</v>
      </c>
      <c r="C2269" s="183" t="s">
        <v>1029</v>
      </c>
      <c r="D2269" s="184" t="s">
        <v>1030</v>
      </c>
      <c r="E2269" s="185" t="s">
        <v>1031</v>
      </c>
      <c r="F2269" s="209" t="s">
        <v>1032</v>
      </c>
      <c r="G2269" s="209" t="s">
        <v>1033</v>
      </c>
    </row>
    <row r="2270" customFormat="false" ht="15" hidden="false" customHeight="false" outlineLevel="0" collapsed="false">
      <c r="A2270" s="189" t="s">
        <v>1034</v>
      </c>
      <c r="B2270" s="190" t="s">
        <v>797</v>
      </c>
      <c r="C2270" s="189" t="s">
        <v>2790</v>
      </c>
      <c r="D2270" s="190" t="s">
        <v>7</v>
      </c>
      <c r="E2270" s="191" t="n">
        <v>1</v>
      </c>
      <c r="F2270" s="279" t="n">
        <v>101.37</v>
      </c>
      <c r="G2270" s="279" t="n">
        <v>101.37</v>
      </c>
    </row>
    <row r="2271" customFormat="false" ht="15" hidden="false" customHeight="false" outlineLevel="0" collapsed="false">
      <c r="A2271" s="198" t="s">
        <v>1040</v>
      </c>
      <c r="B2271" s="199" t="s">
        <v>2002</v>
      </c>
      <c r="C2271" s="198" t="s">
        <v>2003</v>
      </c>
      <c r="D2271" s="199" t="s">
        <v>25</v>
      </c>
      <c r="E2271" s="200" t="n">
        <v>0.1823</v>
      </c>
      <c r="F2271" s="280" t="n">
        <v>16.08</v>
      </c>
      <c r="G2271" s="280" t="n">
        <v>2.93</v>
      </c>
    </row>
    <row r="2272" customFormat="false" ht="15" hidden="false" customHeight="false" outlineLevel="0" collapsed="false">
      <c r="A2272" s="198" t="s">
        <v>1040</v>
      </c>
      <c r="B2272" s="199" t="s">
        <v>1971</v>
      </c>
      <c r="C2272" s="198" t="s">
        <v>1206</v>
      </c>
      <c r="D2272" s="199" t="s">
        <v>25</v>
      </c>
      <c r="E2272" s="200" t="n">
        <v>0.1823</v>
      </c>
      <c r="F2272" s="280" t="n">
        <v>20.83</v>
      </c>
      <c r="G2272" s="280" t="n">
        <v>3.79</v>
      </c>
    </row>
    <row r="2273" customFormat="false" ht="15" hidden="false" customHeight="false" outlineLevel="0" collapsed="false">
      <c r="A2273" s="202" t="s">
        <v>1043</v>
      </c>
      <c r="B2273" s="203" t="s">
        <v>2772</v>
      </c>
      <c r="C2273" s="202" t="s">
        <v>2773</v>
      </c>
      <c r="D2273" s="203" t="s">
        <v>7</v>
      </c>
      <c r="E2273" s="204" t="n">
        <v>1</v>
      </c>
      <c r="F2273" s="208" t="n">
        <v>91.17</v>
      </c>
      <c r="G2273" s="208" t="n">
        <v>91.17</v>
      </c>
    </row>
    <row r="2274" customFormat="false" ht="15" hidden="false" customHeight="false" outlineLevel="0" collapsed="false">
      <c r="A2274" s="202" t="s">
        <v>1043</v>
      </c>
      <c r="B2274" s="203" t="s">
        <v>2791</v>
      </c>
      <c r="C2274" s="202" t="s">
        <v>2792</v>
      </c>
      <c r="D2274" s="203" t="s">
        <v>7</v>
      </c>
      <c r="E2274" s="204" t="n">
        <v>2</v>
      </c>
      <c r="F2274" s="208" t="n">
        <v>1.74</v>
      </c>
      <c r="G2274" s="208" t="n">
        <v>3.48</v>
      </c>
    </row>
    <row r="2275" customFormat="false" ht="15" hidden="false" customHeight="false" outlineLevel="0" collapsed="false">
      <c r="A2275" s="193"/>
      <c r="B2275" s="194"/>
      <c r="C2275" s="193"/>
      <c r="D2275" s="193"/>
      <c r="E2275" s="195"/>
      <c r="F2275" s="193"/>
      <c r="G2275" s="193"/>
    </row>
    <row r="2276" customFormat="false" ht="15" hidden="false" customHeight="false" outlineLevel="0" collapsed="false">
      <c r="A2276" s="183" t="s">
        <v>2793</v>
      </c>
      <c r="B2276" s="184" t="s">
        <v>1028</v>
      </c>
      <c r="C2276" s="183" t="s">
        <v>1029</v>
      </c>
      <c r="D2276" s="184" t="s">
        <v>1030</v>
      </c>
      <c r="E2276" s="185" t="s">
        <v>1031</v>
      </c>
      <c r="F2276" s="209" t="s">
        <v>1032</v>
      </c>
      <c r="G2276" s="209" t="s">
        <v>1033</v>
      </c>
    </row>
    <row r="2277" customFormat="false" ht="15" hidden="false" customHeight="false" outlineLevel="0" collapsed="false">
      <c r="A2277" s="189" t="s">
        <v>1034</v>
      </c>
      <c r="B2277" s="190" t="s">
        <v>781</v>
      </c>
      <c r="C2277" s="189" t="s">
        <v>2775</v>
      </c>
      <c r="D2277" s="190" t="s">
        <v>7</v>
      </c>
      <c r="E2277" s="191" t="n">
        <v>1</v>
      </c>
      <c r="F2277" s="279" t="n">
        <v>98.97</v>
      </c>
      <c r="G2277" s="279" t="n">
        <v>98.97</v>
      </c>
    </row>
    <row r="2278" customFormat="false" ht="15" hidden="false" customHeight="false" outlineLevel="0" collapsed="false">
      <c r="A2278" s="198" t="s">
        <v>1040</v>
      </c>
      <c r="B2278" s="199" t="s">
        <v>2002</v>
      </c>
      <c r="C2278" s="198" t="s">
        <v>2003</v>
      </c>
      <c r="D2278" s="199" t="s">
        <v>25</v>
      </c>
      <c r="E2278" s="200" t="n">
        <v>0.1325</v>
      </c>
      <c r="F2278" s="280" t="n">
        <v>16.08</v>
      </c>
      <c r="G2278" s="280" t="n">
        <v>2.13</v>
      </c>
    </row>
    <row r="2279" customFormat="false" ht="15" hidden="false" customHeight="false" outlineLevel="0" collapsed="false">
      <c r="A2279" s="198" t="s">
        <v>1040</v>
      </c>
      <c r="B2279" s="199" t="s">
        <v>1971</v>
      </c>
      <c r="C2279" s="198" t="s">
        <v>1206</v>
      </c>
      <c r="D2279" s="199" t="s">
        <v>25</v>
      </c>
      <c r="E2279" s="200" t="n">
        <v>0.1325</v>
      </c>
      <c r="F2279" s="280" t="n">
        <v>20.83</v>
      </c>
      <c r="G2279" s="280" t="n">
        <v>2.75</v>
      </c>
    </row>
    <row r="2280" customFormat="false" ht="15" hidden="false" customHeight="false" outlineLevel="0" collapsed="false">
      <c r="A2280" s="202" t="s">
        <v>1043</v>
      </c>
      <c r="B2280" s="203" t="s">
        <v>2772</v>
      </c>
      <c r="C2280" s="202" t="s">
        <v>2773</v>
      </c>
      <c r="D2280" s="203" t="s">
        <v>7</v>
      </c>
      <c r="E2280" s="204" t="n">
        <v>1</v>
      </c>
      <c r="F2280" s="208" t="n">
        <v>91.17</v>
      </c>
      <c r="G2280" s="208" t="n">
        <v>91.17</v>
      </c>
    </row>
    <row r="2281" customFormat="false" ht="15" hidden="false" customHeight="false" outlineLevel="0" collapsed="false">
      <c r="A2281" s="202" t="s">
        <v>1043</v>
      </c>
      <c r="B2281" s="203" t="s">
        <v>2767</v>
      </c>
      <c r="C2281" s="202" t="s">
        <v>2768</v>
      </c>
      <c r="D2281" s="203" t="s">
        <v>7</v>
      </c>
      <c r="E2281" s="204" t="n">
        <v>2</v>
      </c>
      <c r="F2281" s="208" t="n">
        <v>1.46</v>
      </c>
      <c r="G2281" s="208" t="n">
        <v>2.92</v>
      </c>
    </row>
    <row r="2282" customFormat="false" ht="15" hidden="false" customHeight="false" outlineLevel="0" collapsed="false">
      <c r="A2282" s="193"/>
      <c r="B2282" s="194"/>
      <c r="C2282" s="193"/>
      <c r="D2282" s="193"/>
      <c r="E2282" s="195"/>
      <c r="F2282" s="193"/>
      <c r="G2282" s="193"/>
    </row>
    <row r="2283" customFormat="false" ht="15" hidden="false" customHeight="false" outlineLevel="0" collapsed="false">
      <c r="A2283" s="183" t="s">
        <v>2794</v>
      </c>
      <c r="B2283" s="184" t="s">
        <v>1028</v>
      </c>
      <c r="C2283" s="183" t="s">
        <v>1029</v>
      </c>
      <c r="D2283" s="184" t="s">
        <v>1030</v>
      </c>
      <c r="E2283" s="185" t="s">
        <v>1031</v>
      </c>
      <c r="F2283" s="209" t="s">
        <v>1032</v>
      </c>
      <c r="G2283" s="209" t="s">
        <v>1033</v>
      </c>
    </row>
    <row r="2284" customFormat="false" ht="15" hidden="false" customHeight="false" outlineLevel="0" collapsed="false">
      <c r="A2284" s="189" t="s">
        <v>1034</v>
      </c>
      <c r="B2284" s="190" t="s">
        <v>778</v>
      </c>
      <c r="C2284" s="189" t="s">
        <v>2771</v>
      </c>
      <c r="D2284" s="190" t="s">
        <v>7</v>
      </c>
      <c r="E2284" s="191" t="n">
        <v>1</v>
      </c>
      <c r="F2284" s="279" t="n">
        <v>98.97</v>
      </c>
      <c r="G2284" s="279" t="n">
        <v>98.97</v>
      </c>
    </row>
    <row r="2285" customFormat="false" ht="15" hidden="false" customHeight="false" outlineLevel="0" collapsed="false">
      <c r="A2285" s="198" t="s">
        <v>1040</v>
      </c>
      <c r="B2285" s="199" t="s">
        <v>2002</v>
      </c>
      <c r="C2285" s="198" t="s">
        <v>2003</v>
      </c>
      <c r="D2285" s="199" t="s">
        <v>25</v>
      </c>
      <c r="E2285" s="200" t="n">
        <v>0.1325</v>
      </c>
      <c r="F2285" s="280" t="n">
        <v>16.08</v>
      </c>
      <c r="G2285" s="280" t="n">
        <v>2.13</v>
      </c>
    </row>
    <row r="2286" customFormat="false" ht="15" hidden="false" customHeight="false" outlineLevel="0" collapsed="false">
      <c r="A2286" s="198" t="s">
        <v>1040</v>
      </c>
      <c r="B2286" s="199" t="s">
        <v>1971</v>
      </c>
      <c r="C2286" s="198" t="s">
        <v>1206</v>
      </c>
      <c r="D2286" s="199" t="s">
        <v>25</v>
      </c>
      <c r="E2286" s="200" t="n">
        <v>0.1325</v>
      </c>
      <c r="F2286" s="280" t="n">
        <v>20.83</v>
      </c>
      <c r="G2286" s="280" t="n">
        <v>2.75</v>
      </c>
    </row>
    <row r="2287" customFormat="false" ht="15" hidden="false" customHeight="false" outlineLevel="0" collapsed="false">
      <c r="A2287" s="202" t="s">
        <v>1043</v>
      </c>
      <c r="B2287" s="203" t="s">
        <v>2772</v>
      </c>
      <c r="C2287" s="202" t="s">
        <v>2773</v>
      </c>
      <c r="D2287" s="203" t="s">
        <v>7</v>
      </c>
      <c r="E2287" s="204" t="n">
        <v>1</v>
      </c>
      <c r="F2287" s="208" t="n">
        <v>91.17</v>
      </c>
      <c r="G2287" s="208" t="n">
        <v>91.17</v>
      </c>
    </row>
    <row r="2288" customFormat="false" ht="15" hidden="false" customHeight="false" outlineLevel="0" collapsed="false">
      <c r="A2288" s="202" t="s">
        <v>1043</v>
      </c>
      <c r="B2288" s="203" t="s">
        <v>2767</v>
      </c>
      <c r="C2288" s="202" t="s">
        <v>2768</v>
      </c>
      <c r="D2288" s="203" t="s">
        <v>7</v>
      </c>
      <c r="E2288" s="204" t="n">
        <v>2</v>
      </c>
      <c r="F2288" s="208" t="n">
        <v>1.46</v>
      </c>
      <c r="G2288" s="208" t="n">
        <v>2.92</v>
      </c>
    </row>
    <row r="2289" customFormat="false" ht="15" hidden="false" customHeight="false" outlineLevel="0" collapsed="false">
      <c r="A2289" s="193"/>
      <c r="B2289" s="194"/>
      <c r="C2289" s="193"/>
      <c r="D2289" s="193"/>
      <c r="E2289" s="195"/>
      <c r="F2289" s="193"/>
      <c r="G2289" s="193"/>
    </row>
    <row r="2290" customFormat="false" ht="15" hidden="false" customHeight="false" outlineLevel="0" collapsed="false">
      <c r="A2290" s="183" t="s">
        <v>2795</v>
      </c>
      <c r="B2290" s="184" t="s">
        <v>1028</v>
      </c>
      <c r="C2290" s="183" t="s">
        <v>1029</v>
      </c>
      <c r="D2290" s="184" t="s">
        <v>1030</v>
      </c>
      <c r="E2290" s="185" t="s">
        <v>1031</v>
      </c>
      <c r="F2290" s="209" t="s">
        <v>1032</v>
      </c>
      <c r="G2290" s="209" t="s">
        <v>1033</v>
      </c>
    </row>
    <row r="2291" customFormat="false" ht="15" hidden="false" customHeight="false" outlineLevel="0" collapsed="false">
      <c r="A2291" s="189" t="s">
        <v>1034</v>
      </c>
      <c r="B2291" s="190" t="s">
        <v>773</v>
      </c>
      <c r="C2291" s="189" t="s">
        <v>2764</v>
      </c>
      <c r="D2291" s="190" t="s">
        <v>7</v>
      </c>
      <c r="E2291" s="191" t="n">
        <v>1</v>
      </c>
      <c r="F2291" s="279" t="n">
        <v>19.8</v>
      </c>
      <c r="G2291" s="279" t="n">
        <v>19.8</v>
      </c>
    </row>
    <row r="2292" customFormat="false" ht="15" hidden="false" customHeight="false" outlineLevel="0" collapsed="false">
      <c r="A2292" s="198" t="s">
        <v>1040</v>
      </c>
      <c r="B2292" s="199" t="s">
        <v>2002</v>
      </c>
      <c r="C2292" s="198" t="s">
        <v>2003</v>
      </c>
      <c r="D2292" s="199" t="s">
        <v>25</v>
      </c>
      <c r="E2292" s="200" t="n">
        <v>0.0663</v>
      </c>
      <c r="F2292" s="280" t="n">
        <v>16.08</v>
      </c>
      <c r="G2292" s="280" t="n">
        <v>1.06</v>
      </c>
    </row>
    <row r="2293" customFormat="false" ht="15" hidden="false" customHeight="false" outlineLevel="0" collapsed="false">
      <c r="A2293" s="198" t="s">
        <v>1040</v>
      </c>
      <c r="B2293" s="199" t="s">
        <v>1971</v>
      </c>
      <c r="C2293" s="198" t="s">
        <v>1206</v>
      </c>
      <c r="D2293" s="199" t="s">
        <v>25</v>
      </c>
      <c r="E2293" s="200" t="n">
        <v>0.0663</v>
      </c>
      <c r="F2293" s="280" t="n">
        <v>20.83</v>
      </c>
      <c r="G2293" s="280" t="n">
        <v>1.38</v>
      </c>
    </row>
    <row r="2294" customFormat="false" ht="15" hidden="false" customHeight="false" outlineLevel="0" collapsed="false">
      <c r="A2294" s="202" t="s">
        <v>1043</v>
      </c>
      <c r="B2294" s="203" t="s">
        <v>2765</v>
      </c>
      <c r="C2294" s="202" t="s">
        <v>2766</v>
      </c>
      <c r="D2294" s="203" t="s">
        <v>7</v>
      </c>
      <c r="E2294" s="204" t="n">
        <v>1</v>
      </c>
      <c r="F2294" s="208" t="n">
        <v>15.9</v>
      </c>
      <c r="G2294" s="208" t="n">
        <v>15.9</v>
      </c>
    </row>
    <row r="2295" customFormat="false" ht="15" hidden="false" customHeight="false" outlineLevel="0" collapsed="false">
      <c r="A2295" s="202" t="s">
        <v>1043</v>
      </c>
      <c r="B2295" s="203" t="s">
        <v>2767</v>
      </c>
      <c r="C2295" s="202" t="s">
        <v>2768</v>
      </c>
      <c r="D2295" s="203" t="s">
        <v>7</v>
      </c>
      <c r="E2295" s="204" t="n">
        <v>1</v>
      </c>
      <c r="F2295" s="208" t="n">
        <v>1.46</v>
      </c>
      <c r="G2295" s="208" t="n">
        <v>1.46</v>
      </c>
    </row>
    <row r="2296" customFormat="false" ht="15" hidden="false" customHeight="false" outlineLevel="0" collapsed="false">
      <c r="A2296" s="193"/>
      <c r="B2296" s="194"/>
      <c r="C2296" s="193"/>
      <c r="D2296" s="193"/>
      <c r="E2296" s="195"/>
      <c r="F2296" s="193"/>
      <c r="G2296" s="193"/>
    </row>
    <row r="2297" customFormat="false" ht="15" hidden="false" customHeight="false" outlineLevel="0" collapsed="false">
      <c r="A2297" s="183" t="s">
        <v>2796</v>
      </c>
      <c r="B2297" s="184" t="s">
        <v>1028</v>
      </c>
      <c r="C2297" s="183" t="s">
        <v>1029</v>
      </c>
      <c r="D2297" s="184" t="s">
        <v>1030</v>
      </c>
      <c r="E2297" s="185" t="s">
        <v>1031</v>
      </c>
      <c r="F2297" s="209" t="s">
        <v>1032</v>
      </c>
      <c r="G2297" s="209" t="s">
        <v>1033</v>
      </c>
    </row>
    <row r="2298" customFormat="false" ht="15" hidden="false" customHeight="false" outlineLevel="0" collapsed="false">
      <c r="A2298" s="189" t="s">
        <v>1034</v>
      </c>
      <c r="B2298" s="190" t="s">
        <v>784</v>
      </c>
      <c r="C2298" s="189" t="s">
        <v>806</v>
      </c>
      <c r="D2298" s="190" t="s">
        <v>7</v>
      </c>
      <c r="E2298" s="191" t="n">
        <v>1</v>
      </c>
      <c r="F2298" s="279" t="n">
        <v>105.74</v>
      </c>
      <c r="G2298" s="279" t="n">
        <v>105.74</v>
      </c>
    </row>
    <row r="2299" customFormat="false" ht="15" hidden="false" customHeight="false" outlineLevel="0" collapsed="false">
      <c r="A2299" s="198" t="s">
        <v>1040</v>
      </c>
      <c r="B2299" s="199" t="s">
        <v>1203</v>
      </c>
      <c r="C2299" s="198" t="s">
        <v>1204</v>
      </c>
      <c r="D2299" s="199" t="s">
        <v>1192</v>
      </c>
      <c r="E2299" s="200" t="n">
        <v>0.2933333</v>
      </c>
      <c r="F2299" s="280" t="n">
        <v>15.95</v>
      </c>
      <c r="G2299" s="280" t="n">
        <v>4.67</v>
      </c>
    </row>
    <row r="2300" customFormat="false" ht="15" hidden="false" customHeight="false" outlineLevel="0" collapsed="false">
      <c r="A2300" s="198" t="s">
        <v>1040</v>
      </c>
      <c r="B2300" s="199" t="s">
        <v>1205</v>
      </c>
      <c r="C2300" s="198" t="s">
        <v>1206</v>
      </c>
      <c r="D2300" s="199" t="s">
        <v>1192</v>
      </c>
      <c r="E2300" s="200" t="n">
        <v>0.2933333</v>
      </c>
      <c r="F2300" s="280" t="n">
        <v>20.7</v>
      </c>
      <c r="G2300" s="280" t="n">
        <v>6.07</v>
      </c>
    </row>
    <row r="2301" customFormat="false" ht="15" hidden="false" customHeight="false" outlineLevel="0" collapsed="false">
      <c r="A2301" s="202" t="s">
        <v>1043</v>
      </c>
      <c r="B2301" s="203" t="s">
        <v>2777</v>
      </c>
      <c r="C2301" s="202" t="s">
        <v>2778</v>
      </c>
      <c r="D2301" s="203" t="s">
        <v>1199</v>
      </c>
      <c r="E2301" s="204" t="n">
        <v>1</v>
      </c>
      <c r="F2301" s="208" t="n">
        <v>95</v>
      </c>
      <c r="G2301" s="208" t="n">
        <v>95</v>
      </c>
    </row>
    <row r="2302" customFormat="false" ht="15" hidden="false" customHeight="false" outlineLevel="0" collapsed="false">
      <c r="A2302" s="193"/>
      <c r="B2302" s="194"/>
      <c r="C2302" s="193"/>
      <c r="D2302" s="193"/>
      <c r="E2302" s="195"/>
      <c r="F2302" s="193"/>
      <c r="G2302" s="193"/>
    </row>
    <row r="2303" customFormat="false" ht="15" hidden="false" customHeight="false" outlineLevel="0" collapsed="false">
      <c r="A2303" s="183" t="s">
        <v>2797</v>
      </c>
      <c r="B2303" s="184" t="s">
        <v>1028</v>
      </c>
      <c r="C2303" s="183" t="s">
        <v>1029</v>
      </c>
      <c r="D2303" s="184" t="s">
        <v>1030</v>
      </c>
      <c r="E2303" s="185" t="s">
        <v>1031</v>
      </c>
      <c r="F2303" s="209" t="s">
        <v>1032</v>
      </c>
      <c r="G2303" s="209" t="s">
        <v>1033</v>
      </c>
    </row>
    <row r="2304" customFormat="false" ht="15" hidden="false" customHeight="false" outlineLevel="0" collapsed="false">
      <c r="A2304" s="189" t="s">
        <v>1034</v>
      </c>
      <c r="B2304" s="190" t="s">
        <v>808</v>
      </c>
      <c r="C2304" s="189" t="s">
        <v>809</v>
      </c>
      <c r="D2304" s="190" t="s">
        <v>7</v>
      </c>
      <c r="E2304" s="191" t="n">
        <v>1</v>
      </c>
      <c r="F2304" s="279" t="n">
        <v>124.92</v>
      </c>
      <c r="G2304" s="279" t="n">
        <v>124.92</v>
      </c>
    </row>
    <row r="2305" customFormat="false" ht="15" hidden="false" customHeight="false" outlineLevel="0" collapsed="false">
      <c r="A2305" s="198" t="s">
        <v>1040</v>
      </c>
      <c r="B2305" s="199" t="s">
        <v>2002</v>
      </c>
      <c r="C2305" s="198" t="s">
        <v>2003</v>
      </c>
      <c r="D2305" s="199" t="s">
        <v>25</v>
      </c>
      <c r="E2305" s="200" t="n">
        <v>0.16</v>
      </c>
      <c r="F2305" s="280" t="n">
        <v>16.08</v>
      </c>
      <c r="G2305" s="280" t="n">
        <v>2.57</v>
      </c>
    </row>
    <row r="2306" customFormat="false" ht="15" hidden="false" customHeight="false" outlineLevel="0" collapsed="false">
      <c r="A2306" s="198" t="s">
        <v>1040</v>
      </c>
      <c r="B2306" s="199" t="s">
        <v>1971</v>
      </c>
      <c r="C2306" s="198" t="s">
        <v>1206</v>
      </c>
      <c r="D2306" s="199" t="s">
        <v>25</v>
      </c>
      <c r="E2306" s="200" t="n">
        <v>0.16</v>
      </c>
      <c r="F2306" s="280" t="n">
        <v>20.83</v>
      </c>
      <c r="G2306" s="280" t="n">
        <v>3.33</v>
      </c>
    </row>
    <row r="2307" customFormat="false" ht="15" hidden="false" customHeight="false" outlineLevel="0" collapsed="false">
      <c r="A2307" s="202" t="s">
        <v>1043</v>
      </c>
      <c r="B2307" s="203" t="s">
        <v>2798</v>
      </c>
      <c r="C2307" s="202" t="s">
        <v>2799</v>
      </c>
      <c r="D2307" s="203" t="s">
        <v>7</v>
      </c>
      <c r="E2307" s="204" t="n">
        <v>1</v>
      </c>
      <c r="F2307" s="208" t="n">
        <v>119.02</v>
      </c>
      <c r="G2307" s="208" t="n">
        <v>119.02</v>
      </c>
    </row>
    <row r="2308" customFormat="false" ht="15" hidden="false" customHeight="false" outlineLevel="0" collapsed="false">
      <c r="A2308" s="193"/>
      <c r="B2308" s="194"/>
      <c r="C2308" s="193"/>
      <c r="D2308" s="193"/>
      <c r="E2308" s="195"/>
      <c r="F2308" s="193"/>
      <c r="G2308" s="193"/>
    </row>
    <row r="2309" customFormat="false" ht="15" hidden="false" customHeight="false" outlineLevel="0" collapsed="false">
      <c r="A2309" s="183" t="s">
        <v>2800</v>
      </c>
      <c r="B2309" s="184" t="s">
        <v>1028</v>
      </c>
      <c r="C2309" s="183" t="s">
        <v>1029</v>
      </c>
      <c r="D2309" s="184" t="s">
        <v>1030</v>
      </c>
      <c r="E2309" s="185" t="s">
        <v>1031</v>
      </c>
      <c r="F2309" s="209" t="s">
        <v>1032</v>
      </c>
      <c r="G2309" s="209" t="s">
        <v>1033</v>
      </c>
    </row>
    <row r="2310" customFormat="false" ht="15" hidden="false" customHeight="false" outlineLevel="0" collapsed="false">
      <c r="A2310" s="189" t="s">
        <v>1034</v>
      </c>
      <c r="B2310" s="190" t="s">
        <v>2801</v>
      </c>
      <c r="C2310" s="189" t="s">
        <v>2802</v>
      </c>
      <c r="D2310" s="190" t="s">
        <v>152</v>
      </c>
      <c r="E2310" s="191" t="n">
        <v>1</v>
      </c>
      <c r="F2310" s="279" t="n">
        <v>22.92</v>
      </c>
      <c r="G2310" s="279" t="n">
        <v>22.92</v>
      </c>
    </row>
    <row r="2311" customFormat="false" ht="15" hidden="false" customHeight="false" outlineLevel="0" collapsed="false">
      <c r="A2311" s="198" t="s">
        <v>1040</v>
      </c>
      <c r="B2311" s="199" t="s">
        <v>2002</v>
      </c>
      <c r="C2311" s="198" t="s">
        <v>2003</v>
      </c>
      <c r="D2311" s="199" t="s">
        <v>25</v>
      </c>
      <c r="E2311" s="200" t="n">
        <v>0.0119</v>
      </c>
      <c r="F2311" s="280" t="n">
        <v>16.08</v>
      </c>
      <c r="G2311" s="280" t="n">
        <v>0.19</v>
      </c>
    </row>
    <row r="2312" customFormat="false" ht="15" hidden="false" customHeight="false" outlineLevel="0" collapsed="false">
      <c r="A2312" s="198" t="s">
        <v>1040</v>
      </c>
      <c r="B2312" s="199" t="s">
        <v>1971</v>
      </c>
      <c r="C2312" s="198" t="s">
        <v>1206</v>
      </c>
      <c r="D2312" s="199" t="s">
        <v>25</v>
      </c>
      <c r="E2312" s="200" t="n">
        <v>0.0119</v>
      </c>
      <c r="F2312" s="280" t="n">
        <v>20.83</v>
      </c>
      <c r="G2312" s="280" t="n">
        <v>0.24</v>
      </c>
    </row>
    <row r="2313" customFormat="false" ht="15" hidden="false" customHeight="false" outlineLevel="0" collapsed="false">
      <c r="A2313" s="202" t="s">
        <v>1043</v>
      </c>
      <c r="B2313" s="203" t="s">
        <v>2803</v>
      </c>
      <c r="C2313" s="202" t="s">
        <v>2804</v>
      </c>
      <c r="D2313" s="203" t="s">
        <v>152</v>
      </c>
      <c r="E2313" s="204" t="n">
        <v>1.027</v>
      </c>
      <c r="F2313" s="208" t="n">
        <v>21.87</v>
      </c>
      <c r="G2313" s="208" t="n">
        <v>22.46</v>
      </c>
    </row>
    <row r="2314" customFormat="false" ht="15" hidden="false" customHeight="false" outlineLevel="0" collapsed="false">
      <c r="A2314" s="202" t="s">
        <v>1043</v>
      </c>
      <c r="B2314" s="203" t="s">
        <v>2729</v>
      </c>
      <c r="C2314" s="202" t="s">
        <v>2730</v>
      </c>
      <c r="D2314" s="203" t="s">
        <v>7</v>
      </c>
      <c r="E2314" s="204" t="n">
        <v>0.01</v>
      </c>
      <c r="F2314" s="208" t="n">
        <v>3.77</v>
      </c>
      <c r="G2314" s="208" t="n">
        <v>0.03</v>
      </c>
    </row>
    <row r="2315" customFormat="false" ht="15" hidden="false" customHeight="false" outlineLevel="0" collapsed="false">
      <c r="A2315" s="193"/>
      <c r="B2315" s="194"/>
      <c r="C2315" s="193"/>
      <c r="D2315" s="193"/>
      <c r="E2315" s="195"/>
      <c r="F2315" s="193"/>
      <c r="G2315" s="193"/>
    </row>
    <row r="2316" customFormat="false" ht="15" hidden="false" customHeight="false" outlineLevel="0" collapsed="false">
      <c r="A2316" s="183" t="s">
        <v>2805</v>
      </c>
      <c r="B2316" s="184" t="s">
        <v>1028</v>
      </c>
      <c r="C2316" s="183" t="s">
        <v>1029</v>
      </c>
      <c r="D2316" s="184" t="s">
        <v>1030</v>
      </c>
      <c r="E2316" s="185" t="s">
        <v>1031</v>
      </c>
      <c r="F2316" s="209" t="s">
        <v>1032</v>
      </c>
      <c r="G2316" s="209" t="s">
        <v>1033</v>
      </c>
    </row>
    <row r="2317" customFormat="false" ht="15" hidden="false" customHeight="false" outlineLevel="0" collapsed="false">
      <c r="A2317" s="189" t="s">
        <v>1034</v>
      </c>
      <c r="B2317" s="190" t="s">
        <v>814</v>
      </c>
      <c r="C2317" s="189" t="s">
        <v>2806</v>
      </c>
      <c r="D2317" s="190" t="s">
        <v>152</v>
      </c>
      <c r="E2317" s="191" t="n">
        <v>1</v>
      </c>
      <c r="F2317" s="279" t="n">
        <v>14.49</v>
      </c>
      <c r="G2317" s="279" t="n">
        <v>14.49</v>
      </c>
    </row>
    <row r="2318" customFormat="false" ht="15" hidden="false" customHeight="false" outlineLevel="0" collapsed="false">
      <c r="A2318" s="198" t="s">
        <v>1040</v>
      </c>
      <c r="B2318" s="199" t="s">
        <v>2002</v>
      </c>
      <c r="C2318" s="198" t="s">
        <v>2003</v>
      </c>
      <c r="D2318" s="199" t="s">
        <v>25</v>
      </c>
      <c r="E2318" s="200" t="n">
        <v>0.013</v>
      </c>
      <c r="F2318" s="280" t="n">
        <v>16.08</v>
      </c>
      <c r="G2318" s="280" t="n">
        <v>0.2</v>
      </c>
    </row>
    <row r="2319" customFormat="false" ht="15" hidden="false" customHeight="false" outlineLevel="0" collapsed="false">
      <c r="A2319" s="198" t="s">
        <v>1040</v>
      </c>
      <c r="B2319" s="199" t="s">
        <v>1971</v>
      </c>
      <c r="C2319" s="198" t="s">
        <v>1206</v>
      </c>
      <c r="D2319" s="199" t="s">
        <v>25</v>
      </c>
      <c r="E2319" s="200" t="n">
        <v>0.013</v>
      </c>
      <c r="F2319" s="280" t="n">
        <v>20.83</v>
      </c>
      <c r="G2319" s="280" t="n">
        <v>0.27</v>
      </c>
    </row>
    <row r="2320" customFormat="false" ht="15" hidden="false" customHeight="false" outlineLevel="0" collapsed="false">
      <c r="A2320" s="202" t="s">
        <v>1043</v>
      </c>
      <c r="B2320" s="203" t="s">
        <v>2807</v>
      </c>
      <c r="C2320" s="202" t="s">
        <v>2808</v>
      </c>
      <c r="D2320" s="203" t="s">
        <v>152</v>
      </c>
      <c r="E2320" s="204" t="n">
        <v>1.027</v>
      </c>
      <c r="F2320" s="208" t="n">
        <v>13.63</v>
      </c>
      <c r="G2320" s="208" t="n">
        <v>13.99</v>
      </c>
    </row>
    <row r="2321" customFormat="false" ht="15" hidden="false" customHeight="false" outlineLevel="0" collapsed="false">
      <c r="A2321" s="202" t="s">
        <v>1043</v>
      </c>
      <c r="B2321" s="203" t="s">
        <v>2729</v>
      </c>
      <c r="C2321" s="202" t="s">
        <v>2730</v>
      </c>
      <c r="D2321" s="203" t="s">
        <v>7</v>
      </c>
      <c r="E2321" s="204" t="n">
        <v>0.01</v>
      </c>
      <c r="F2321" s="208" t="n">
        <v>3.77</v>
      </c>
      <c r="G2321" s="208" t="n">
        <v>0.03</v>
      </c>
    </row>
    <row r="2322" customFormat="false" ht="15" hidden="false" customHeight="false" outlineLevel="0" collapsed="false">
      <c r="A2322" s="193"/>
      <c r="B2322" s="194"/>
      <c r="C2322" s="193"/>
      <c r="D2322" s="193"/>
      <c r="E2322" s="195"/>
      <c r="F2322" s="193"/>
      <c r="G2322" s="193"/>
    </row>
    <row r="2323" customFormat="false" ht="15" hidden="false" customHeight="false" outlineLevel="0" collapsed="false">
      <c r="A2323" s="183" t="s">
        <v>2809</v>
      </c>
      <c r="B2323" s="184" t="s">
        <v>1028</v>
      </c>
      <c r="C2323" s="183" t="s">
        <v>1029</v>
      </c>
      <c r="D2323" s="184" t="s">
        <v>1030</v>
      </c>
      <c r="E2323" s="185" t="s">
        <v>1031</v>
      </c>
      <c r="F2323" s="209" t="s">
        <v>1032</v>
      </c>
      <c r="G2323" s="209" t="s">
        <v>1033</v>
      </c>
    </row>
    <row r="2324" customFormat="false" ht="15" hidden="false" customHeight="false" outlineLevel="0" collapsed="false">
      <c r="A2324" s="189" t="s">
        <v>1034</v>
      </c>
      <c r="B2324" s="190" t="s">
        <v>2810</v>
      </c>
      <c r="C2324" s="189" t="s">
        <v>2811</v>
      </c>
      <c r="D2324" s="190" t="s">
        <v>152</v>
      </c>
      <c r="E2324" s="191" t="n">
        <v>1</v>
      </c>
      <c r="F2324" s="279" t="n">
        <v>48.02</v>
      </c>
      <c r="G2324" s="279" t="n">
        <v>48.02</v>
      </c>
    </row>
    <row r="2325" customFormat="false" ht="15" hidden="false" customHeight="false" outlineLevel="0" collapsed="false">
      <c r="A2325" s="198" t="s">
        <v>1040</v>
      </c>
      <c r="B2325" s="199" t="s">
        <v>2002</v>
      </c>
      <c r="C2325" s="198" t="s">
        <v>2003</v>
      </c>
      <c r="D2325" s="199" t="s">
        <v>25</v>
      </c>
      <c r="E2325" s="200" t="n">
        <v>0.087</v>
      </c>
      <c r="F2325" s="280" t="n">
        <v>16.08</v>
      </c>
      <c r="G2325" s="280" t="n">
        <v>1.39</v>
      </c>
    </row>
    <row r="2326" customFormat="false" ht="15" hidden="false" customHeight="false" outlineLevel="0" collapsed="false">
      <c r="A2326" s="198" t="s">
        <v>1040</v>
      </c>
      <c r="B2326" s="199" t="s">
        <v>1971</v>
      </c>
      <c r="C2326" s="198" t="s">
        <v>1206</v>
      </c>
      <c r="D2326" s="199" t="s">
        <v>25</v>
      </c>
      <c r="E2326" s="200" t="n">
        <v>0.087</v>
      </c>
      <c r="F2326" s="280" t="n">
        <v>20.83</v>
      </c>
      <c r="G2326" s="280" t="n">
        <v>1.81</v>
      </c>
    </row>
    <row r="2327" customFormat="false" ht="15" hidden="false" customHeight="false" outlineLevel="0" collapsed="false">
      <c r="A2327" s="202" t="s">
        <v>1043</v>
      </c>
      <c r="B2327" s="203" t="s">
        <v>2729</v>
      </c>
      <c r="C2327" s="202" t="s">
        <v>2730</v>
      </c>
      <c r="D2327" s="203" t="s">
        <v>7</v>
      </c>
      <c r="E2327" s="204" t="n">
        <v>0.009</v>
      </c>
      <c r="F2327" s="208" t="n">
        <v>3.77</v>
      </c>
      <c r="G2327" s="208" t="n">
        <v>0.03</v>
      </c>
    </row>
    <row r="2328" customFormat="false" ht="15" hidden="false" customHeight="false" outlineLevel="0" collapsed="false">
      <c r="A2328" s="202" t="s">
        <v>1043</v>
      </c>
      <c r="B2328" s="203" t="s">
        <v>2812</v>
      </c>
      <c r="C2328" s="202" t="s">
        <v>2813</v>
      </c>
      <c r="D2328" s="203" t="s">
        <v>152</v>
      </c>
      <c r="E2328" s="204" t="n">
        <v>1.015</v>
      </c>
      <c r="F2328" s="208" t="n">
        <v>44.13</v>
      </c>
      <c r="G2328" s="208" t="n">
        <v>44.79</v>
      </c>
    </row>
    <row r="2329" customFormat="false" ht="15" hidden="false" customHeight="false" outlineLevel="0" collapsed="false">
      <c r="A2329" s="193"/>
      <c r="B2329" s="194"/>
      <c r="C2329" s="193"/>
      <c r="D2329" s="193"/>
      <c r="E2329" s="195"/>
      <c r="F2329" s="193"/>
      <c r="G2329" s="193"/>
    </row>
    <row r="2330" customFormat="false" ht="15" hidden="false" customHeight="false" outlineLevel="0" collapsed="false">
      <c r="A2330" s="183" t="s">
        <v>2814</v>
      </c>
      <c r="B2330" s="184" t="s">
        <v>1028</v>
      </c>
      <c r="C2330" s="183" t="s">
        <v>1029</v>
      </c>
      <c r="D2330" s="184" t="s">
        <v>1030</v>
      </c>
      <c r="E2330" s="185" t="s">
        <v>1031</v>
      </c>
      <c r="F2330" s="209" t="s">
        <v>1032</v>
      </c>
      <c r="G2330" s="209" t="s">
        <v>1033</v>
      </c>
    </row>
    <row r="2331" customFormat="false" ht="15" hidden="false" customHeight="false" outlineLevel="0" collapsed="false">
      <c r="A2331" s="189" t="s">
        <v>1034</v>
      </c>
      <c r="B2331" s="190" t="s">
        <v>2801</v>
      </c>
      <c r="C2331" s="189" t="s">
        <v>2802</v>
      </c>
      <c r="D2331" s="190" t="s">
        <v>152</v>
      </c>
      <c r="E2331" s="191" t="n">
        <v>1</v>
      </c>
      <c r="F2331" s="279" t="n">
        <v>22.92</v>
      </c>
      <c r="G2331" s="279" t="n">
        <v>22.92</v>
      </c>
    </row>
    <row r="2332" customFormat="false" ht="15" hidden="false" customHeight="false" outlineLevel="0" collapsed="false">
      <c r="A2332" s="198" t="s">
        <v>1040</v>
      </c>
      <c r="B2332" s="199" t="s">
        <v>2002</v>
      </c>
      <c r="C2332" s="198" t="s">
        <v>2003</v>
      </c>
      <c r="D2332" s="199" t="s">
        <v>25</v>
      </c>
      <c r="E2332" s="200" t="n">
        <v>0.0119</v>
      </c>
      <c r="F2332" s="280" t="n">
        <v>16.08</v>
      </c>
      <c r="G2332" s="280" t="n">
        <v>0.19</v>
      </c>
    </row>
    <row r="2333" customFormat="false" ht="15" hidden="false" customHeight="false" outlineLevel="0" collapsed="false">
      <c r="A2333" s="198" t="s">
        <v>1040</v>
      </c>
      <c r="B2333" s="199" t="s">
        <v>1971</v>
      </c>
      <c r="C2333" s="198" t="s">
        <v>1206</v>
      </c>
      <c r="D2333" s="199" t="s">
        <v>25</v>
      </c>
      <c r="E2333" s="200" t="n">
        <v>0.0119</v>
      </c>
      <c r="F2333" s="280" t="n">
        <v>20.83</v>
      </c>
      <c r="G2333" s="280" t="n">
        <v>0.24</v>
      </c>
    </row>
    <row r="2334" customFormat="false" ht="15" hidden="false" customHeight="false" outlineLevel="0" collapsed="false">
      <c r="A2334" s="202" t="s">
        <v>1043</v>
      </c>
      <c r="B2334" s="203" t="s">
        <v>2803</v>
      </c>
      <c r="C2334" s="202" t="s">
        <v>2804</v>
      </c>
      <c r="D2334" s="203" t="s">
        <v>152</v>
      </c>
      <c r="E2334" s="204" t="n">
        <v>1.027</v>
      </c>
      <c r="F2334" s="208" t="n">
        <v>21.87</v>
      </c>
      <c r="G2334" s="208" t="n">
        <v>22.46</v>
      </c>
    </row>
    <row r="2335" customFormat="false" ht="15" hidden="false" customHeight="false" outlineLevel="0" collapsed="false">
      <c r="A2335" s="202" t="s">
        <v>1043</v>
      </c>
      <c r="B2335" s="203" t="s">
        <v>2729</v>
      </c>
      <c r="C2335" s="202" t="s">
        <v>2730</v>
      </c>
      <c r="D2335" s="203" t="s">
        <v>7</v>
      </c>
      <c r="E2335" s="204" t="n">
        <v>0.01</v>
      </c>
      <c r="F2335" s="208" t="n">
        <v>3.77</v>
      </c>
      <c r="G2335" s="208" t="n">
        <v>0.03</v>
      </c>
    </row>
    <row r="2336" customFormat="false" ht="15" hidden="false" customHeight="false" outlineLevel="0" collapsed="false">
      <c r="A2336" s="193"/>
      <c r="B2336" s="194"/>
      <c r="C2336" s="193"/>
      <c r="D2336" s="193"/>
      <c r="E2336" s="195"/>
      <c r="F2336" s="193"/>
      <c r="G2336" s="193"/>
    </row>
    <row r="2337" customFormat="false" ht="15" hidden="false" customHeight="false" outlineLevel="0" collapsed="false">
      <c r="A2337" s="183" t="s">
        <v>2815</v>
      </c>
      <c r="B2337" s="184" t="s">
        <v>1028</v>
      </c>
      <c r="C2337" s="183" t="s">
        <v>1029</v>
      </c>
      <c r="D2337" s="184" t="s">
        <v>1030</v>
      </c>
      <c r="E2337" s="185" t="s">
        <v>1031</v>
      </c>
      <c r="F2337" s="209" t="s">
        <v>1032</v>
      </c>
      <c r="G2337" s="209" t="s">
        <v>1033</v>
      </c>
    </row>
    <row r="2338" customFormat="false" ht="15" hidden="false" customHeight="false" outlineLevel="0" collapsed="false">
      <c r="A2338" s="189" t="s">
        <v>1034</v>
      </c>
      <c r="B2338" s="190" t="s">
        <v>824</v>
      </c>
      <c r="C2338" s="189" t="s">
        <v>825</v>
      </c>
      <c r="D2338" s="190" t="s">
        <v>152</v>
      </c>
      <c r="E2338" s="191" t="n">
        <v>1</v>
      </c>
      <c r="F2338" s="279" t="n">
        <v>61</v>
      </c>
      <c r="G2338" s="279" t="n">
        <v>61</v>
      </c>
    </row>
    <row r="2339" customFormat="false" ht="15" hidden="false" customHeight="false" outlineLevel="0" collapsed="false">
      <c r="A2339" s="198" t="s">
        <v>1040</v>
      </c>
      <c r="B2339" s="199" t="s">
        <v>1203</v>
      </c>
      <c r="C2339" s="198" t="s">
        <v>1204</v>
      </c>
      <c r="D2339" s="199" t="s">
        <v>1192</v>
      </c>
      <c r="E2339" s="200" t="n">
        <v>0.433925</v>
      </c>
      <c r="F2339" s="280" t="n">
        <v>15.95</v>
      </c>
      <c r="G2339" s="280" t="n">
        <v>6.92</v>
      </c>
    </row>
    <row r="2340" customFormat="false" ht="15" hidden="false" customHeight="false" outlineLevel="0" collapsed="false">
      <c r="A2340" s="198" t="s">
        <v>1040</v>
      </c>
      <c r="B2340" s="199" t="s">
        <v>1205</v>
      </c>
      <c r="C2340" s="198" t="s">
        <v>1206</v>
      </c>
      <c r="D2340" s="199" t="s">
        <v>1192</v>
      </c>
      <c r="E2340" s="200" t="n">
        <v>0.433925</v>
      </c>
      <c r="F2340" s="280" t="n">
        <v>20.7</v>
      </c>
      <c r="G2340" s="280" t="n">
        <v>8.98</v>
      </c>
    </row>
    <row r="2341" customFormat="false" ht="15" hidden="false" customHeight="false" outlineLevel="0" collapsed="false">
      <c r="A2341" s="198" t="s">
        <v>1040</v>
      </c>
      <c r="B2341" s="199" t="s">
        <v>2816</v>
      </c>
      <c r="C2341" s="198" t="s">
        <v>2817</v>
      </c>
      <c r="D2341" s="199" t="s">
        <v>152</v>
      </c>
      <c r="E2341" s="200" t="n">
        <v>1</v>
      </c>
      <c r="F2341" s="280" t="n">
        <v>10.23</v>
      </c>
      <c r="G2341" s="280" t="n">
        <v>10.23</v>
      </c>
    </row>
    <row r="2342" customFormat="false" ht="15" hidden="false" customHeight="false" outlineLevel="0" collapsed="false">
      <c r="A2342" s="202" t="s">
        <v>1043</v>
      </c>
      <c r="B2342" s="203" t="s">
        <v>2818</v>
      </c>
      <c r="C2342" s="202" t="s">
        <v>2819</v>
      </c>
      <c r="D2342" s="203" t="s">
        <v>1199</v>
      </c>
      <c r="E2342" s="204" t="n">
        <v>1.3333333</v>
      </c>
      <c r="F2342" s="208" t="n">
        <v>0.08</v>
      </c>
      <c r="G2342" s="208" t="n">
        <v>0.1</v>
      </c>
    </row>
    <row r="2343" customFormat="false" ht="15" hidden="false" customHeight="false" outlineLevel="0" collapsed="false">
      <c r="A2343" s="202" t="s">
        <v>1043</v>
      </c>
      <c r="B2343" s="203" t="s">
        <v>2820</v>
      </c>
      <c r="C2343" s="202" t="s">
        <v>2821</v>
      </c>
      <c r="D2343" s="203" t="s">
        <v>1199</v>
      </c>
      <c r="E2343" s="204" t="n">
        <v>1.3333333</v>
      </c>
      <c r="F2343" s="208" t="n">
        <v>0.22</v>
      </c>
      <c r="G2343" s="208" t="n">
        <v>0.29</v>
      </c>
    </row>
    <row r="2344" customFormat="false" ht="15" hidden="false" customHeight="false" outlineLevel="0" collapsed="false">
      <c r="A2344" s="202" t="s">
        <v>1043</v>
      </c>
      <c r="B2344" s="203" t="s">
        <v>2822</v>
      </c>
      <c r="C2344" s="202" t="s">
        <v>2823</v>
      </c>
      <c r="D2344" s="203" t="s">
        <v>1483</v>
      </c>
      <c r="E2344" s="204" t="n">
        <v>1.2</v>
      </c>
      <c r="F2344" s="208" t="n">
        <v>20.65</v>
      </c>
      <c r="G2344" s="208" t="n">
        <v>24.78</v>
      </c>
    </row>
    <row r="2345" customFormat="false" ht="15" hidden="false" customHeight="false" outlineLevel="0" collapsed="false">
      <c r="A2345" s="202" t="s">
        <v>1043</v>
      </c>
      <c r="B2345" s="203" t="s">
        <v>2824</v>
      </c>
      <c r="C2345" s="202" t="s">
        <v>2825</v>
      </c>
      <c r="D2345" s="203" t="s">
        <v>1199</v>
      </c>
      <c r="E2345" s="204" t="n">
        <v>1.3333333</v>
      </c>
      <c r="F2345" s="208" t="n">
        <v>0.11</v>
      </c>
      <c r="G2345" s="208" t="n">
        <v>0.14</v>
      </c>
    </row>
    <row r="2346" customFormat="false" ht="15" hidden="false" customHeight="false" outlineLevel="0" collapsed="false">
      <c r="A2346" s="202" t="s">
        <v>1043</v>
      </c>
      <c r="B2346" s="203" t="s">
        <v>2826</v>
      </c>
      <c r="C2346" s="202" t="s">
        <v>2827</v>
      </c>
      <c r="D2346" s="203" t="s">
        <v>1199</v>
      </c>
      <c r="E2346" s="204" t="n">
        <v>0.3333333</v>
      </c>
      <c r="F2346" s="208" t="n">
        <v>1.71</v>
      </c>
      <c r="G2346" s="208" t="n">
        <v>0.56</v>
      </c>
    </row>
    <row r="2347" customFormat="false" ht="15" hidden="false" customHeight="false" outlineLevel="0" collapsed="false">
      <c r="A2347" s="202" t="s">
        <v>1043</v>
      </c>
      <c r="B2347" s="203" t="s">
        <v>2828</v>
      </c>
      <c r="C2347" s="202" t="s">
        <v>2829</v>
      </c>
      <c r="D2347" s="203" t="s">
        <v>1483</v>
      </c>
      <c r="E2347" s="204" t="n">
        <v>1.2</v>
      </c>
      <c r="F2347" s="208" t="n">
        <v>7.5</v>
      </c>
      <c r="G2347" s="208" t="n">
        <v>9</v>
      </c>
    </row>
    <row r="2348" customFormat="false" ht="15" hidden="false" customHeight="false" outlineLevel="0" collapsed="false">
      <c r="A2348" s="193"/>
      <c r="B2348" s="194"/>
      <c r="C2348" s="193"/>
      <c r="D2348" s="193"/>
      <c r="E2348" s="195"/>
      <c r="F2348" s="193"/>
      <c r="G2348" s="193"/>
    </row>
    <row r="2349" customFormat="false" ht="15" hidden="false" customHeight="false" outlineLevel="0" collapsed="false">
      <c r="A2349" s="183" t="s">
        <v>2830</v>
      </c>
      <c r="B2349" s="184" t="s">
        <v>1028</v>
      </c>
      <c r="C2349" s="183" t="s">
        <v>1029</v>
      </c>
      <c r="D2349" s="184" t="s">
        <v>1030</v>
      </c>
      <c r="E2349" s="185" t="s">
        <v>1031</v>
      </c>
      <c r="F2349" s="209" t="s">
        <v>1032</v>
      </c>
      <c r="G2349" s="209" t="s">
        <v>1033</v>
      </c>
    </row>
    <row r="2350" customFormat="false" ht="15" hidden="false" customHeight="false" outlineLevel="0" collapsed="false">
      <c r="A2350" s="189" t="s">
        <v>1034</v>
      </c>
      <c r="B2350" s="190" t="s">
        <v>827</v>
      </c>
      <c r="C2350" s="189" t="s">
        <v>2831</v>
      </c>
      <c r="D2350" s="190" t="s">
        <v>152</v>
      </c>
      <c r="E2350" s="191" t="n">
        <v>1</v>
      </c>
      <c r="F2350" s="279" t="n">
        <v>21.43</v>
      </c>
      <c r="G2350" s="279" t="n">
        <v>21.43</v>
      </c>
    </row>
    <row r="2351" customFormat="false" ht="15" hidden="false" customHeight="false" outlineLevel="0" collapsed="false">
      <c r="A2351" s="198" t="s">
        <v>1040</v>
      </c>
      <c r="B2351" s="199" t="s">
        <v>2832</v>
      </c>
      <c r="C2351" s="198" t="s">
        <v>2833</v>
      </c>
      <c r="D2351" s="199" t="s">
        <v>7</v>
      </c>
      <c r="E2351" s="200" t="n">
        <v>0.3333</v>
      </c>
      <c r="F2351" s="280" t="n">
        <v>6.33</v>
      </c>
      <c r="G2351" s="280" t="n">
        <v>2.1</v>
      </c>
    </row>
    <row r="2352" customFormat="false" ht="15" hidden="false" customHeight="false" outlineLevel="0" collapsed="false">
      <c r="A2352" s="198" t="s">
        <v>1040</v>
      </c>
      <c r="B2352" s="199" t="s">
        <v>1123</v>
      </c>
      <c r="C2352" s="198" t="s">
        <v>1124</v>
      </c>
      <c r="D2352" s="199" t="s">
        <v>152</v>
      </c>
      <c r="E2352" s="200" t="n">
        <v>1</v>
      </c>
      <c r="F2352" s="280" t="n">
        <v>2.38</v>
      </c>
      <c r="G2352" s="280" t="n">
        <v>2.38</v>
      </c>
    </row>
    <row r="2353" customFormat="false" ht="15" hidden="false" customHeight="false" outlineLevel="0" collapsed="false">
      <c r="A2353" s="198" t="s">
        <v>1040</v>
      </c>
      <c r="B2353" s="199" t="s">
        <v>2002</v>
      </c>
      <c r="C2353" s="198" t="s">
        <v>2003</v>
      </c>
      <c r="D2353" s="199" t="s">
        <v>25</v>
      </c>
      <c r="E2353" s="200" t="n">
        <v>0.0824</v>
      </c>
      <c r="F2353" s="280" t="n">
        <v>16.08</v>
      </c>
      <c r="G2353" s="280" t="n">
        <v>1.32</v>
      </c>
    </row>
    <row r="2354" customFormat="false" ht="15" hidden="false" customHeight="false" outlineLevel="0" collapsed="false">
      <c r="A2354" s="198" t="s">
        <v>1040</v>
      </c>
      <c r="B2354" s="199" t="s">
        <v>1971</v>
      </c>
      <c r="C2354" s="198" t="s">
        <v>1206</v>
      </c>
      <c r="D2354" s="199" t="s">
        <v>25</v>
      </c>
      <c r="E2354" s="200" t="n">
        <v>0.0824</v>
      </c>
      <c r="F2354" s="280" t="n">
        <v>20.83</v>
      </c>
      <c r="G2354" s="280" t="n">
        <v>1.71</v>
      </c>
    </row>
    <row r="2355" customFormat="false" ht="15" hidden="false" customHeight="false" outlineLevel="0" collapsed="false">
      <c r="A2355" s="202" t="s">
        <v>1043</v>
      </c>
      <c r="B2355" s="203" t="s">
        <v>2834</v>
      </c>
      <c r="C2355" s="202" t="s">
        <v>2835</v>
      </c>
      <c r="D2355" s="203" t="s">
        <v>152</v>
      </c>
      <c r="E2355" s="204" t="n">
        <v>1.05</v>
      </c>
      <c r="F2355" s="208" t="n">
        <v>13.26</v>
      </c>
      <c r="G2355" s="208" t="n">
        <v>13.92</v>
      </c>
    </row>
    <row r="2356" customFormat="false" ht="15" hidden="false" customHeight="false" outlineLevel="0" collapsed="false">
      <c r="A2356" s="193"/>
      <c r="B2356" s="194"/>
      <c r="C2356" s="193"/>
      <c r="D2356" s="193"/>
      <c r="E2356" s="195"/>
      <c r="F2356" s="193"/>
      <c r="G2356" s="193"/>
    </row>
    <row r="2357" customFormat="false" ht="15" hidden="false" customHeight="false" outlineLevel="0" collapsed="false">
      <c r="A2357" s="183" t="s">
        <v>2836</v>
      </c>
      <c r="B2357" s="184" t="s">
        <v>1028</v>
      </c>
      <c r="C2357" s="183" t="s">
        <v>1029</v>
      </c>
      <c r="D2357" s="184" t="s">
        <v>1030</v>
      </c>
      <c r="E2357" s="185" t="s">
        <v>1031</v>
      </c>
      <c r="F2357" s="209" t="s">
        <v>1032</v>
      </c>
      <c r="G2357" s="209" t="s">
        <v>1033</v>
      </c>
    </row>
    <row r="2358" customFormat="false" ht="15" hidden="false" customHeight="false" outlineLevel="0" collapsed="false">
      <c r="A2358" s="189" t="s">
        <v>1034</v>
      </c>
      <c r="B2358" s="190" t="s">
        <v>830</v>
      </c>
      <c r="C2358" s="189" t="s">
        <v>2837</v>
      </c>
      <c r="D2358" s="190" t="s">
        <v>7</v>
      </c>
      <c r="E2358" s="191" t="n">
        <v>1</v>
      </c>
      <c r="F2358" s="279" t="n">
        <v>31.91</v>
      </c>
      <c r="G2358" s="279" t="n">
        <v>31.91</v>
      </c>
    </row>
    <row r="2359" customFormat="false" ht="15" hidden="false" customHeight="false" outlineLevel="0" collapsed="false">
      <c r="A2359" s="198" t="s">
        <v>1040</v>
      </c>
      <c r="B2359" s="199" t="s">
        <v>2002</v>
      </c>
      <c r="C2359" s="198" t="s">
        <v>2003</v>
      </c>
      <c r="D2359" s="199" t="s">
        <v>25</v>
      </c>
      <c r="E2359" s="200" t="n">
        <v>0.16</v>
      </c>
      <c r="F2359" s="280" t="n">
        <v>16.08</v>
      </c>
      <c r="G2359" s="280" t="n">
        <v>2.57</v>
      </c>
    </row>
    <row r="2360" customFormat="false" ht="15" hidden="false" customHeight="false" outlineLevel="0" collapsed="false">
      <c r="A2360" s="198" t="s">
        <v>1040</v>
      </c>
      <c r="B2360" s="199" t="s">
        <v>1971</v>
      </c>
      <c r="C2360" s="198" t="s">
        <v>1206</v>
      </c>
      <c r="D2360" s="199" t="s">
        <v>25</v>
      </c>
      <c r="E2360" s="200" t="n">
        <v>0.16</v>
      </c>
      <c r="F2360" s="280" t="n">
        <v>20.83</v>
      </c>
      <c r="G2360" s="280" t="n">
        <v>3.33</v>
      </c>
    </row>
    <row r="2361" customFormat="false" ht="15" hidden="false" customHeight="false" outlineLevel="0" collapsed="false">
      <c r="A2361" s="202" t="s">
        <v>1043</v>
      </c>
      <c r="B2361" s="203" t="s">
        <v>2838</v>
      </c>
      <c r="C2361" s="202" t="s">
        <v>2839</v>
      </c>
      <c r="D2361" s="203" t="s">
        <v>7</v>
      </c>
      <c r="E2361" s="204" t="n">
        <v>1</v>
      </c>
      <c r="F2361" s="208" t="n">
        <v>13.17</v>
      </c>
      <c r="G2361" s="208" t="n">
        <v>13.17</v>
      </c>
    </row>
    <row r="2362" customFormat="false" ht="15" hidden="false" customHeight="false" outlineLevel="0" collapsed="false">
      <c r="A2362" s="202" t="s">
        <v>1043</v>
      </c>
      <c r="B2362" s="203" t="s">
        <v>2840</v>
      </c>
      <c r="C2362" s="202" t="s">
        <v>2841</v>
      </c>
      <c r="D2362" s="203" t="s">
        <v>7</v>
      </c>
      <c r="E2362" s="204" t="n">
        <v>1</v>
      </c>
      <c r="F2362" s="208" t="n">
        <v>7.44</v>
      </c>
      <c r="G2362" s="208" t="n">
        <v>7.44</v>
      </c>
    </row>
    <row r="2363" customFormat="false" ht="15" hidden="false" customHeight="false" outlineLevel="0" collapsed="false">
      <c r="A2363" s="202" t="s">
        <v>1043</v>
      </c>
      <c r="B2363" s="203" t="s">
        <v>2842</v>
      </c>
      <c r="C2363" s="202" t="s">
        <v>2843</v>
      </c>
      <c r="D2363" s="203" t="s">
        <v>7</v>
      </c>
      <c r="E2363" s="204" t="n">
        <v>1</v>
      </c>
      <c r="F2363" s="208" t="n">
        <v>3.72</v>
      </c>
      <c r="G2363" s="208" t="n">
        <v>3.72</v>
      </c>
    </row>
    <row r="2364" customFormat="false" ht="15" hidden="false" customHeight="false" outlineLevel="0" collapsed="false">
      <c r="A2364" s="202" t="s">
        <v>1043</v>
      </c>
      <c r="B2364" s="203" t="s">
        <v>2844</v>
      </c>
      <c r="C2364" s="202" t="s">
        <v>2845</v>
      </c>
      <c r="D2364" s="203" t="s">
        <v>7</v>
      </c>
      <c r="E2364" s="204" t="n">
        <v>1</v>
      </c>
      <c r="F2364" s="208" t="n">
        <v>1.68</v>
      </c>
      <c r="G2364" s="208" t="n">
        <v>1.68</v>
      </c>
    </row>
    <row r="2365" customFormat="false" ht="15" hidden="false" customHeight="false" outlineLevel="0" collapsed="false">
      <c r="A2365" s="193"/>
      <c r="B2365" s="194"/>
      <c r="C2365" s="193"/>
      <c r="D2365" s="193"/>
      <c r="E2365" s="195"/>
      <c r="F2365" s="193"/>
      <c r="G2365" s="193"/>
    </row>
    <row r="2366" customFormat="false" ht="15" hidden="false" customHeight="false" outlineLevel="0" collapsed="false">
      <c r="A2366" s="183" t="s">
        <v>2846</v>
      </c>
      <c r="B2366" s="184" t="s">
        <v>1028</v>
      </c>
      <c r="C2366" s="183" t="s">
        <v>1029</v>
      </c>
      <c r="D2366" s="184" t="s">
        <v>1030</v>
      </c>
      <c r="E2366" s="185" t="s">
        <v>1031</v>
      </c>
      <c r="F2366" s="209" t="s">
        <v>1032</v>
      </c>
      <c r="G2366" s="209" t="s">
        <v>1033</v>
      </c>
    </row>
    <row r="2367" customFormat="false" ht="15" hidden="false" customHeight="false" outlineLevel="0" collapsed="false">
      <c r="A2367" s="189" t="s">
        <v>1034</v>
      </c>
      <c r="B2367" s="190" t="s">
        <v>833</v>
      </c>
      <c r="C2367" s="189" t="s">
        <v>2847</v>
      </c>
      <c r="D2367" s="190" t="s">
        <v>7</v>
      </c>
      <c r="E2367" s="191" t="n">
        <v>1</v>
      </c>
      <c r="F2367" s="279" t="n">
        <v>33.99</v>
      </c>
      <c r="G2367" s="279" t="n">
        <v>33.99</v>
      </c>
    </row>
    <row r="2368" customFormat="false" ht="15" hidden="false" customHeight="false" outlineLevel="0" collapsed="false">
      <c r="A2368" s="198" t="s">
        <v>1040</v>
      </c>
      <c r="B2368" s="199" t="s">
        <v>2002</v>
      </c>
      <c r="C2368" s="198" t="s">
        <v>2003</v>
      </c>
      <c r="D2368" s="199" t="s">
        <v>25</v>
      </c>
      <c r="E2368" s="200" t="n">
        <v>0.16</v>
      </c>
      <c r="F2368" s="280" t="n">
        <v>16.08</v>
      </c>
      <c r="G2368" s="280" t="n">
        <v>2.57</v>
      </c>
    </row>
    <row r="2369" customFormat="false" ht="15" hidden="false" customHeight="false" outlineLevel="0" collapsed="false">
      <c r="A2369" s="198" t="s">
        <v>1040</v>
      </c>
      <c r="B2369" s="199" t="s">
        <v>1971</v>
      </c>
      <c r="C2369" s="198" t="s">
        <v>1206</v>
      </c>
      <c r="D2369" s="199" t="s">
        <v>25</v>
      </c>
      <c r="E2369" s="200" t="n">
        <v>0.16</v>
      </c>
      <c r="F2369" s="280" t="n">
        <v>20.83</v>
      </c>
      <c r="G2369" s="280" t="n">
        <v>3.33</v>
      </c>
    </row>
    <row r="2370" customFormat="false" ht="15" hidden="false" customHeight="false" outlineLevel="0" collapsed="false">
      <c r="A2370" s="202" t="s">
        <v>1043</v>
      </c>
      <c r="B2370" s="203" t="s">
        <v>2838</v>
      </c>
      <c r="C2370" s="202" t="s">
        <v>2839</v>
      </c>
      <c r="D2370" s="203" t="s">
        <v>7</v>
      </c>
      <c r="E2370" s="204" t="n">
        <v>1</v>
      </c>
      <c r="F2370" s="208" t="n">
        <v>13.17</v>
      </c>
      <c r="G2370" s="208" t="n">
        <v>13.17</v>
      </c>
    </row>
    <row r="2371" customFormat="false" ht="15" hidden="false" customHeight="false" outlineLevel="0" collapsed="false">
      <c r="A2371" s="202" t="s">
        <v>1043</v>
      </c>
      <c r="B2371" s="203" t="s">
        <v>2842</v>
      </c>
      <c r="C2371" s="202" t="s">
        <v>2843</v>
      </c>
      <c r="D2371" s="203" t="s">
        <v>7</v>
      </c>
      <c r="E2371" s="204" t="n">
        <v>1</v>
      </c>
      <c r="F2371" s="208" t="n">
        <v>3.72</v>
      </c>
      <c r="G2371" s="208" t="n">
        <v>3.72</v>
      </c>
    </row>
    <row r="2372" customFormat="false" ht="15" hidden="false" customHeight="false" outlineLevel="0" collapsed="false">
      <c r="A2372" s="202" t="s">
        <v>1043</v>
      </c>
      <c r="B2372" s="203" t="s">
        <v>2844</v>
      </c>
      <c r="C2372" s="202" t="s">
        <v>2845</v>
      </c>
      <c r="D2372" s="203" t="s">
        <v>7</v>
      </c>
      <c r="E2372" s="204" t="n">
        <v>1</v>
      </c>
      <c r="F2372" s="208" t="n">
        <v>1.68</v>
      </c>
      <c r="G2372" s="208" t="n">
        <v>1.68</v>
      </c>
    </row>
    <row r="2373" customFormat="false" ht="15" hidden="false" customHeight="false" outlineLevel="0" collapsed="false">
      <c r="A2373" s="202" t="s">
        <v>1043</v>
      </c>
      <c r="B2373" s="203" t="s">
        <v>2848</v>
      </c>
      <c r="C2373" s="202" t="s">
        <v>2849</v>
      </c>
      <c r="D2373" s="203" t="s">
        <v>7</v>
      </c>
      <c r="E2373" s="204" t="n">
        <v>1</v>
      </c>
      <c r="F2373" s="208" t="n">
        <v>9.52</v>
      </c>
      <c r="G2373" s="208" t="n">
        <v>9.52</v>
      </c>
    </row>
    <row r="2374" customFormat="false" ht="15" hidden="false" customHeight="false" outlineLevel="0" collapsed="false">
      <c r="A2374" s="193"/>
      <c r="B2374" s="194"/>
      <c r="C2374" s="193"/>
      <c r="D2374" s="193"/>
      <c r="E2374" s="195"/>
      <c r="F2374" s="193"/>
      <c r="G2374" s="193"/>
    </row>
    <row r="2375" customFormat="false" ht="15" hidden="false" customHeight="false" outlineLevel="0" collapsed="false">
      <c r="A2375" s="183" t="s">
        <v>2850</v>
      </c>
      <c r="B2375" s="184" t="s">
        <v>1028</v>
      </c>
      <c r="C2375" s="183" t="s">
        <v>1029</v>
      </c>
      <c r="D2375" s="184" t="s">
        <v>1030</v>
      </c>
      <c r="E2375" s="185" t="s">
        <v>1031</v>
      </c>
      <c r="F2375" s="209" t="s">
        <v>1032</v>
      </c>
      <c r="G2375" s="209" t="s">
        <v>1033</v>
      </c>
    </row>
    <row r="2376" customFormat="false" ht="15" hidden="false" customHeight="false" outlineLevel="0" collapsed="false">
      <c r="A2376" s="189" t="s">
        <v>1034</v>
      </c>
      <c r="B2376" s="190" t="s">
        <v>836</v>
      </c>
      <c r="C2376" s="189" t="s">
        <v>1135</v>
      </c>
      <c r="D2376" s="190" t="s">
        <v>152</v>
      </c>
      <c r="E2376" s="191" t="n">
        <v>1</v>
      </c>
      <c r="F2376" s="279" t="n">
        <v>3.59</v>
      </c>
      <c r="G2376" s="279" t="n">
        <v>3.59</v>
      </c>
    </row>
    <row r="2377" customFormat="false" ht="15" hidden="false" customHeight="false" outlineLevel="0" collapsed="false">
      <c r="A2377" s="198" t="s">
        <v>1040</v>
      </c>
      <c r="B2377" s="199" t="s">
        <v>2002</v>
      </c>
      <c r="C2377" s="198" t="s">
        <v>2003</v>
      </c>
      <c r="D2377" s="199" t="s">
        <v>25</v>
      </c>
      <c r="E2377" s="200" t="n">
        <v>0.03</v>
      </c>
      <c r="F2377" s="280" t="n">
        <v>16.08</v>
      </c>
      <c r="G2377" s="280" t="n">
        <v>0.48</v>
      </c>
    </row>
    <row r="2378" customFormat="false" ht="15" hidden="false" customHeight="false" outlineLevel="0" collapsed="false">
      <c r="A2378" s="198" t="s">
        <v>1040</v>
      </c>
      <c r="B2378" s="199" t="s">
        <v>1971</v>
      </c>
      <c r="C2378" s="198" t="s">
        <v>1206</v>
      </c>
      <c r="D2378" s="199" t="s">
        <v>25</v>
      </c>
      <c r="E2378" s="200" t="n">
        <v>0.03</v>
      </c>
      <c r="F2378" s="280" t="n">
        <v>20.83</v>
      </c>
      <c r="G2378" s="280" t="n">
        <v>0.62</v>
      </c>
    </row>
    <row r="2379" customFormat="false" ht="15" hidden="false" customHeight="false" outlineLevel="0" collapsed="false">
      <c r="A2379" s="202" t="s">
        <v>1043</v>
      </c>
      <c r="B2379" s="203" t="s">
        <v>2851</v>
      </c>
      <c r="C2379" s="202" t="s">
        <v>2852</v>
      </c>
      <c r="D2379" s="203" t="s">
        <v>152</v>
      </c>
      <c r="E2379" s="204" t="n">
        <v>1.19</v>
      </c>
      <c r="F2379" s="208" t="n">
        <v>2.07</v>
      </c>
      <c r="G2379" s="208" t="n">
        <v>2.46</v>
      </c>
    </row>
    <row r="2380" customFormat="false" ht="15" hidden="false" customHeight="false" outlineLevel="0" collapsed="false">
      <c r="A2380" s="202" t="s">
        <v>1043</v>
      </c>
      <c r="B2380" s="203" t="s">
        <v>2729</v>
      </c>
      <c r="C2380" s="202" t="s">
        <v>2730</v>
      </c>
      <c r="D2380" s="203" t="s">
        <v>7</v>
      </c>
      <c r="E2380" s="204" t="n">
        <v>0.009</v>
      </c>
      <c r="F2380" s="208" t="n">
        <v>3.77</v>
      </c>
      <c r="G2380" s="208" t="n">
        <v>0.03</v>
      </c>
    </row>
    <row r="2381" customFormat="false" ht="15" hidden="false" customHeight="false" outlineLevel="0" collapsed="false">
      <c r="A2381" s="193"/>
      <c r="B2381" s="194"/>
      <c r="C2381" s="193"/>
      <c r="D2381" s="193"/>
      <c r="E2381" s="195"/>
      <c r="F2381" s="193"/>
      <c r="G2381" s="193"/>
    </row>
    <row r="2382" customFormat="false" ht="15" hidden="false" customHeight="false" outlineLevel="0" collapsed="false">
      <c r="A2382" s="183" t="s">
        <v>2853</v>
      </c>
      <c r="B2382" s="184" t="s">
        <v>1028</v>
      </c>
      <c r="C2382" s="183" t="s">
        <v>1029</v>
      </c>
      <c r="D2382" s="184" t="s">
        <v>1030</v>
      </c>
      <c r="E2382" s="185" t="s">
        <v>1031</v>
      </c>
      <c r="F2382" s="209" t="s">
        <v>1032</v>
      </c>
      <c r="G2382" s="209" t="s">
        <v>1033</v>
      </c>
    </row>
    <row r="2383" customFormat="false" ht="15" hidden="false" customHeight="false" outlineLevel="0" collapsed="false">
      <c r="A2383" s="189" t="s">
        <v>1034</v>
      </c>
      <c r="B2383" s="190" t="s">
        <v>839</v>
      </c>
      <c r="C2383" s="189" t="s">
        <v>2854</v>
      </c>
      <c r="D2383" s="190" t="s">
        <v>152</v>
      </c>
      <c r="E2383" s="191" t="n">
        <v>1</v>
      </c>
      <c r="F2383" s="279" t="n">
        <v>5.9</v>
      </c>
      <c r="G2383" s="279" t="n">
        <v>5.9</v>
      </c>
    </row>
    <row r="2384" customFormat="false" ht="15" hidden="false" customHeight="false" outlineLevel="0" collapsed="false">
      <c r="A2384" s="198" t="s">
        <v>1040</v>
      </c>
      <c r="B2384" s="199" t="s">
        <v>2002</v>
      </c>
      <c r="C2384" s="198" t="s">
        <v>2003</v>
      </c>
      <c r="D2384" s="199" t="s">
        <v>25</v>
      </c>
      <c r="E2384" s="200" t="n">
        <v>0.04</v>
      </c>
      <c r="F2384" s="280" t="n">
        <v>16.08</v>
      </c>
      <c r="G2384" s="280" t="n">
        <v>0.64</v>
      </c>
    </row>
    <row r="2385" customFormat="false" ht="15" hidden="false" customHeight="false" outlineLevel="0" collapsed="false">
      <c r="A2385" s="198" t="s">
        <v>1040</v>
      </c>
      <c r="B2385" s="199" t="s">
        <v>1971</v>
      </c>
      <c r="C2385" s="198" t="s">
        <v>1206</v>
      </c>
      <c r="D2385" s="199" t="s">
        <v>25</v>
      </c>
      <c r="E2385" s="200" t="n">
        <v>0.04</v>
      </c>
      <c r="F2385" s="280" t="n">
        <v>20.83</v>
      </c>
      <c r="G2385" s="280" t="n">
        <v>0.83</v>
      </c>
    </row>
    <row r="2386" customFormat="false" ht="15" hidden="false" customHeight="false" outlineLevel="0" collapsed="false">
      <c r="A2386" s="202" t="s">
        <v>1043</v>
      </c>
      <c r="B2386" s="203" t="s">
        <v>2855</v>
      </c>
      <c r="C2386" s="202" t="s">
        <v>2856</v>
      </c>
      <c r="D2386" s="203" t="s">
        <v>152</v>
      </c>
      <c r="E2386" s="204" t="n">
        <v>1.19</v>
      </c>
      <c r="F2386" s="208" t="n">
        <v>3.7</v>
      </c>
      <c r="G2386" s="208" t="n">
        <v>4.4</v>
      </c>
    </row>
    <row r="2387" customFormat="false" ht="15" hidden="false" customHeight="false" outlineLevel="0" collapsed="false">
      <c r="A2387" s="202" t="s">
        <v>1043</v>
      </c>
      <c r="B2387" s="203" t="s">
        <v>2729</v>
      </c>
      <c r="C2387" s="202" t="s">
        <v>2730</v>
      </c>
      <c r="D2387" s="203" t="s">
        <v>7</v>
      </c>
      <c r="E2387" s="204" t="n">
        <v>0.009</v>
      </c>
      <c r="F2387" s="208" t="n">
        <v>3.77</v>
      </c>
      <c r="G2387" s="208" t="n">
        <v>0.03</v>
      </c>
    </row>
    <row r="2388" customFormat="false" ht="15" hidden="false" customHeight="false" outlineLevel="0" collapsed="false">
      <c r="A2388" s="193"/>
      <c r="B2388" s="194"/>
      <c r="C2388" s="193"/>
      <c r="D2388" s="193"/>
      <c r="E2388" s="195"/>
      <c r="F2388" s="193"/>
      <c r="G2388" s="193"/>
    </row>
    <row r="2389" customFormat="false" ht="15" hidden="false" customHeight="false" outlineLevel="0" collapsed="false">
      <c r="A2389" s="183" t="s">
        <v>2857</v>
      </c>
      <c r="B2389" s="184" t="s">
        <v>1028</v>
      </c>
      <c r="C2389" s="183" t="s">
        <v>1029</v>
      </c>
      <c r="D2389" s="184" t="s">
        <v>1030</v>
      </c>
      <c r="E2389" s="185" t="s">
        <v>1031</v>
      </c>
      <c r="F2389" s="209" t="s">
        <v>1032</v>
      </c>
      <c r="G2389" s="209" t="s">
        <v>1033</v>
      </c>
    </row>
    <row r="2390" customFormat="false" ht="15" hidden="false" customHeight="false" outlineLevel="0" collapsed="false">
      <c r="A2390" s="189" t="s">
        <v>1034</v>
      </c>
      <c r="B2390" s="190" t="s">
        <v>844</v>
      </c>
      <c r="C2390" s="189" t="s">
        <v>845</v>
      </c>
      <c r="D2390" s="190" t="s">
        <v>7</v>
      </c>
      <c r="E2390" s="191" t="n">
        <v>1</v>
      </c>
      <c r="F2390" s="279" t="n">
        <v>180.03</v>
      </c>
      <c r="G2390" s="279" t="n">
        <v>180.03</v>
      </c>
    </row>
    <row r="2391" customFormat="false" ht="15" hidden="false" customHeight="false" outlineLevel="0" collapsed="false">
      <c r="A2391" s="198" t="s">
        <v>1040</v>
      </c>
      <c r="B2391" s="199" t="s">
        <v>2858</v>
      </c>
      <c r="C2391" s="198" t="s">
        <v>2859</v>
      </c>
      <c r="D2391" s="199" t="s">
        <v>7</v>
      </c>
      <c r="E2391" s="200" t="n">
        <v>1</v>
      </c>
      <c r="F2391" s="280" t="n">
        <v>166.69</v>
      </c>
      <c r="G2391" s="280" t="n">
        <v>166.69</v>
      </c>
    </row>
    <row r="2392" customFormat="false" ht="15" hidden="false" customHeight="false" outlineLevel="0" collapsed="false">
      <c r="A2392" s="202" t="s">
        <v>1043</v>
      </c>
      <c r="B2392" s="203" t="s">
        <v>2860</v>
      </c>
      <c r="C2392" s="202" t="s">
        <v>2861</v>
      </c>
      <c r="D2392" s="203" t="s">
        <v>7</v>
      </c>
      <c r="E2392" s="204" t="n">
        <v>1</v>
      </c>
      <c r="F2392" s="208" t="n">
        <v>13.34</v>
      </c>
      <c r="G2392" s="208" t="n">
        <v>13.34</v>
      </c>
    </row>
    <row r="2393" customFormat="false" ht="15" hidden="false" customHeight="false" outlineLevel="0" collapsed="false">
      <c r="A2393" s="193"/>
      <c r="B2393" s="194"/>
      <c r="C2393" s="193"/>
      <c r="D2393" s="193"/>
      <c r="E2393" s="195"/>
      <c r="F2393" s="193"/>
      <c r="G2393" s="193"/>
    </row>
    <row r="2394" customFormat="false" ht="15" hidden="false" customHeight="false" outlineLevel="0" collapsed="false">
      <c r="A2394" s="183" t="s">
        <v>2862</v>
      </c>
      <c r="B2394" s="184" t="s">
        <v>1028</v>
      </c>
      <c r="C2394" s="183" t="s">
        <v>1029</v>
      </c>
      <c r="D2394" s="184" t="s">
        <v>1030</v>
      </c>
      <c r="E2394" s="185" t="s">
        <v>1031</v>
      </c>
      <c r="F2394" s="209" t="s">
        <v>1032</v>
      </c>
      <c r="G2394" s="209" t="s">
        <v>1033</v>
      </c>
    </row>
    <row r="2395" customFormat="false" ht="15" hidden="false" customHeight="false" outlineLevel="0" collapsed="false">
      <c r="A2395" s="189" t="s">
        <v>1034</v>
      </c>
      <c r="B2395" s="190" t="s">
        <v>847</v>
      </c>
      <c r="C2395" s="189" t="s">
        <v>848</v>
      </c>
      <c r="D2395" s="190" t="s">
        <v>7</v>
      </c>
      <c r="E2395" s="191" t="n">
        <v>1</v>
      </c>
      <c r="F2395" s="279" t="n">
        <v>36.64</v>
      </c>
      <c r="G2395" s="279" t="n">
        <v>36.64</v>
      </c>
    </row>
    <row r="2396" customFormat="false" ht="15" hidden="false" customHeight="false" outlineLevel="0" collapsed="false">
      <c r="A2396" s="198" t="s">
        <v>1040</v>
      </c>
      <c r="B2396" s="199" t="s">
        <v>2002</v>
      </c>
      <c r="C2396" s="198" t="s">
        <v>2003</v>
      </c>
      <c r="D2396" s="199" t="s">
        <v>25</v>
      </c>
      <c r="E2396" s="200" t="n">
        <v>0.5</v>
      </c>
      <c r="F2396" s="280" t="n">
        <v>16.08</v>
      </c>
      <c r="G2396" s="280" t="n">
        <v>8.04</v>
      </c>
    </row>
    <row r="2397" customFormat="false" ht="15" hidden="false" customHeight="false" outlineLevel="0" collapsed="false">
      <c r="A2397" s="198" t="s">
        <v>1040</v>
      </c>
      <c r="B2397" s="199" t="s">
        <v>1971</v>
      </c>
      <c r="C2397" s="198" t="s">
        <v>1206</v>
      </c>
      <c r="D2397" s="199" t="s">
        <v>25</v>
      </c>
      <c r="E2397" s="200" t="n">
        <v>0.5</v>
      </c>
      <c r="F2397" s="280" t="n">
        <v>20.83</v>
      </c>
      <c r="G2397" s="280" t="n">
        <v>10.41</v>
      </c>
    </row>
    <row r="2398" customFormat="false" ht="15" hidden="false" customHeight="false" outlineLevel="0" collapsed="false">
      <c r="A2398" s="202" t="s">
        <v>1043</v>
      </c>
      <c r="B2398" s="203" t="s">
        <v>3109</v>
      </c>
      <c r="C2398" s="202" t="s">
        <v>2864</v>
      </c>
      <c r="D2398" s="203" t="s">
        <v>7</v>
      </c>
      <c r="E2398" s="204" t="n">
        <v>1</v>
      </c>
      <c r="F2398" s="208" t="n">
        <v>8.29</v>
      </c>
      <c r="G2398" s="208" t="n">
        <v>8.29</v>
      </c>
    </row>
    <row r="2399" customFormat="false" ht="15" hidden="false" customHeight="false" outlineLevel="0" collapsed="false">
      <c r="A2399" s="202" t="s">
        <v>1043</v>
      </c>
      <c r="B2399" s="203" t="s">
        <v>3110</v>
      </c>
      <c r="C2399" s="202" t="s">
        <v>2865</v>
      </c>
      <c r="D2399" s="203" t="s">
        <v>7</v>
      </c>
      <c r="E2399" s="204" t="n">
        <v>1</v>
      </c>
      <c r="F2399" s="208" t="n">
        <v>9.9</v>
      </c>
      <c r="G2399" s="208" t="n">
        <v>9.9</v>
      </c>
    </row>
    <row r="2400" customFormat="false" ht="15" hidden="false" customHeight="false" outlineLevel="0" collapsed="false">
      <c r="A2400" s="193"/>
      <c r="B2400" s="194"/>
      <c r="C2400" s="193"/>
      <c r="D2400" s="193"/>
      <c r="E2400" s="195"/>
      <c r="F2400" s="193"/>
      <c r="G2400" s="193"/>
    </row>
    <row r="2401" customFormat="false" ht="15" hidden="false" customHeight="false" outlineLevel="0" collapsed="false">
      <c r="A2401" s="183" t="s">
        <v>2866</v>
      </c>
      <c r="B2401" s="184" t="s">
        <v>1028</v>
      </c>
      <c r="C2401" s="183" t="s">
        <v>1029</v>
      </c>
      <c r="D2401" s="184" t="s">
        <v>1030</v>
      </c>
      <c r="E2401" s="185" t="s">
        <v>1031</v>
      </c>
      <c r="F2401" s="209" t="s">
        <v>1032</v>
      </c>
      <c r="G2401" s="209" t="s">
        <v>1033</v>
      </c>
    </row>
    <row r="2402" customFormat="false" ht="15" hidden="false" customHeight="false" outlineLevel="0" collapsed="false">
      <c r="A2402" s="189" t="s">
        <v>1034</v>
      </c>
      <c r="B2402" s="190" t="s">
        <v>836</v>
      </c>
      <c r="C2402" s="189" t="s">
        <v>1135</v>
      </c>
      <c r="D2402" s="190" t="s">
        <v>152</v>
      </c>
      <c r="E2402" s="191" t="n">
        <v>1</v>
      </c>
      <c r="F2402" s="279" t="n">
        <v>3.59</v>
      </c>
      <c r="G2402" s="279" t="n">
        <v>3.59</v>
      </c>
    </row>
    <row r="2403" customFormat="false" ht="15" hidden="false" customHeight="false" outlineLevel="0" collapsed="false">
      <c r="A2403" s="198" t="s">
        <v>1040</v>
      </c>
      <c r="B2403" s="199" t="s">
        <v>2002</v>
      </c>
      <c r="C2403" s="198" t="s">
        <v>2003</v>
      </c>
      <c r="D2403" s="199" t="s">
        <v>25</v>
      </c>
      <c r="E2403" s="200" t="n">
        <v>0.03</v>
      </c>
      <c r="F2403" s="280" t="n">
        <v>16.08</v>
      </c>
      <c r="G2403" s="280" t="n">
        <v>0.48</v>
      </c>
    </row>
    <row r="2404" customFormat="false" ht="15" hidden="false" customHeight="false" outlineLevel="0" collapsed="false">
      <c r="A2404" s="198" t="s">
        <v>1040</v>
      </c>
      <c r="B2404" s="199" t="s">
        <v>1971</v>
      </c>
      <c r="C2404" s="198" t="s">
        <v>1206</v>
      </c>
      <c r="D2404" s="199" t="s">
        <v>25</v>
      </c>
      <c r="E2404" s="200" t="n">
        <v>0.03</v>
      </c>
      <c r="F2404" s="280" t="n">
        <v>20.83</v>
      </c>
      <c r="G2404" s="280" t="n">
        <v>0.62</v>
      </c>
    </row>
    <row r="2405" customFormat="false" ht="15" hidden="false" customHeight="false" outlineLevel="0" collapsed="false">
      <c r="A2405" s="202" t="s">
        <v>1043</v>
      </c>
      <c r="B2405" s="203" t="s">
        <v>2851</v>
      </c>
      <c r="C2405" s="202" t="s">
        <v>2852</v>
      </c>
      <c r="D2405" s="203" t="s">
        <v>152</v>
      </c>
      <c r="E2405" s="204" t="n">
        <v>1.19</v>
      </c>
      <c r="F2405" s="208" t="n">
        <v>2.07</v>
      </c>
      <c r="G2405" s="208" t="n">
        <v>2.46</v>
      </c>
    </row>
    <row r="2406" customFormat="false" ht="15" hidden="false" customHeight="false" outlineLevel="0" collapsed="false">
      <c r="A2406" s="202" t="s">
        <v>1043</v>
      </c>
      <c r="B2406" s="203" t="s">
        <v>2729</v>
      </c>
      <c r="C2406" s="202" t="s">
        <v>2730</v>
      </c>
      <c r="D2406" s="203" t="s">
        <v>7</v>
      </c>
      <c r="E2406" s="204" t="n">
        <v>0.009</v>
      </c>
      <c r="F2406" s="208" t="n">
        <v>3.77</v>
      </c>
      <c r="G2406" s="208" t="n">
        <v>0.03</v>
      </c>
    </row>
    <row r="2407" customFormat="false" ht="15" hidden="false" customHeight="false" outlineLevel="0" collapsed="false">
      <c r="A2407" s="193"/>
      <c r="B2407" s="194"/>
      <c r="C2407" s="193"/>
      <c r="D2407" s="193"/>
      <c r="E2407" s="195"/>
      <c r="F2407" s="193"/>
      <c r="G2407" s="193"/>
    </row>
    <row r="2408" customFormat="false" ht="15" hidden="false" customHeight="false" outlineLevel="0" collapsed="false">
      <c r="A2408" s="183" t="s">
        <v>2867</v>
      </c>
      <c r="B2408" s="184" t="s">
        <v>1028</v>
      </c>
      <c r="C2408" s="183" t="s">
        <v>1029</v>
      </c>
      <c r="D2408" s="184" t="s">
        <v>1030</v>
      </c>
      <c r="E2408" s="185" t="s">
        <v>1031</v>
      </c>
      <c r="F2408" s="209" t="s">
        <v>1032</v>
      </c>
      <c r="G2408" s="209" t="s">
        <v>1033</v>
      </c>
    </row>
    <row r="2409" customFormat="false" ht="15" hidden="false" customHeight="false" outlineLevel="0" collapsed="false">
      <c r="A2409" s="189" t="s">
        <v>1034</v>
      </c>
      <c r="B2409" s="190" t="s">
        <v>852</v>
      </c>
      <c r="C2409" s="189" t="s">
        <v>2868</v>
      </c>
      <c r="D2409" s="190" t="s">
        <v>7</v>
      </c>
      <c r="E2409" s="191" t="n">
        <v>1</v>
      </c>
      <c r="F2409" s="279" t="n">
        <v>30.23</v>
      </c>
      <c r="G2409" s="279" t="n">
        <v>30.23</v>
      </c>
    </row>
    <row r="2410" customFormat="false" ht="15" hidden="false" customHeight="false" outlineLevel="0" collapsed="false">
      <c r="A2410" s="198" t="s">
        <v>1040</v>
      </c>
      <c r="B2410" s="199" t="s">
        <v>2002</v>
      </c>
      <c r="C2410" s="198" t="s">
        <v>2003</v>
      </c>
      <c r="D2410" s="199" t="s">
        <v>25</v>
      </c>
      <c r="E2410" s="200" t="n">
        <v>0.16</v>
      </c>
      <c r="F2410" s="280" t="n">
        <v>16.08</v>
      </c>
      <c r="G2410" s="280" t="n">
        <v>2.57</v>
      </c>
    </row>
    <row r="2411" customFormat="false" ht="15" hidden="false" customHeight="false" outlineLevel="0" collapsed="false">
      <c r="A2411" s="198" t="s">
        <v>1040</v>
      </c>
      <c r="B2411" s="199" t="s">
        <v>1971</v>
      </c>
      <c r="C2411" s="198" t="s">
        <v>1206</v>
      </c>
      <c r="D2411" s="199" t="s">
        <v>25</v>
      </c>
      <c r="E2411" s="200" t="n">
        <v>0.16</v>
      </c>
      <c r="F2411" s="280" t="n">
        <v>20.83</v>
      </c>
      <c r="G2411" s="280" t="n">
        <v>3.33</v>
      </c>
    </row>
    <row r="2412" customFormat="false" ht="15" hidden="false" customHeight="false" outlineLevel="0" collapsed="false">
      <c r="A2412" s="202" t="s">
        <v>1043</v>
      </c>
      <c r="B2412" s="203" t="s">
        <v>2838</v>
      </c>
      <c r="C2412" s="202" t="s">
        <v>2839</v>
      </c>
      <c r="D2412" s="203" t="s">
        <v>7</v>
      </c>
      <c r="E2412" s="204" t="n">
        <v>1</v>
      </c>
      <c r="F2412" s="208" t="n">
        <v>13.17</v>
      </c>
      <c r="G2412" s="208" t="n">
        <v>13.17</v>
      </c>
    </row>
    <row r="2413" customFormat="false" ht="15" hidden="false" customHeight="false" outlineLevel="0" collapsed="false">
      <c r="A2413" s="202" t="s">
        <v>1043</v>
      </c>
      <c r="B2413" s="203" t="s">
        <v>2844</v>
      </c>
      <c r="C2413" s="202" t="s">
        <v>2845</v>
      </c>
      <c r="D2413" s="203" t="s">
        <v>7</v>
      </c>
      <c r="E2413" s="204" t="n">
        <v>1</v>
      </c>
      <c r="F2413" s="208" t="n">
        <v>1.68</v>
      </c>
      <c r="G2413" s="208" t="n">
        <v>1.68</v>
      </c>
    </row>
    <row r="2414" customFormat="false" ht="15" hidden="false" customHeight="false" outlineLevel="0" collapsed="false">
      <c r="A2414" s="202" t="s">
        <v>1043</v>
      </c>
      <c r="B2414" s="203" t="s">
        <v>2869</v>
      </c>
      <c r="C2414" s="202" t="s">
        <v>2870</v>
      </c>
      <c r="D2414" s="203" t="s">
        <v>7</v>
      </c>
      <c r="E2414" s="204" t="n">
        <v>1</v>
      </c>
      <c r="F2414" s="208" t="n">
        <v>6.54</v>
      </c>
      <c r="G2414" s="208" t="n">
        <v>6.54</v>
      </c>
    </row>
    <row r="2415" customFormat="false" ht="15" hidden="false" customHeight="false" outlineLevel="0" collapsed="false">
      <c r="A2415" s="202" t="s">
        <v>1043</v>
      </c>
      <c r="B2415" s="203" t="s">
        <v>2871</v>
      </c>
      <c r="C2415" s="202" t="s">
        <v>2872</v>
      </c>
      <c r="D2415" s="203" t="s">
        <v>1199</v>
      </c>
      <c r="E2415" s="204" t="n">
        <v>1</v>
      </c>
      <c r="F2415" s="208" t="n">
        <v>2.94</v>
      </c>
      <c r="G2415" s="208" t="n">
        <v>2.94</v>
      </c>
    </row>
    <row r="2416" customFormat="false" ht="15" hidden="false" customHeight="false" outlineLevel="0" collapsed="false">
      <c r="A2416" s="193"/>
      <c r="B2416" s="194"/>
      <c r="C2416" s="193"/>
      <c r="D2416" s="193"/>
      <c r="E2416" s="195"/>
      <c r="F2416" s="193"/>
      <c r="G2416" s="193"/>
    </row>
    <row r="2417" customFormat="false" ht="15" hidden="false" customHeight="false" outlineLevel="0" collapsed="false">
      <c r="A2417" s="183" t="s">
        <v>2873</v>
      </c>
      <c r="B2417" s="184" t="s">
        <v>1028</v>
      </c>
      <c r="C2417" s="183" t="s">
        <v>1029</v>
      </c>
      <c r="D2417" s="184" t="s">
        <v>1030</v>
      </c>
      <c r="E2417" s="185" t="s">
        <v>1031</v>
      </c>
      <c r="F2417" s="209" t="s">
        <v>1032</v>
      </c>
      <c r="G2417" s="209" t="s">
        <v>1033</v>
      </c>
    </row>
    <row r="2418" customFormat="false" ht="15" hidden="false" customHeight="false" outlineLevel="0" collapsed="false">
      <c r="A2418" s="189" t="s">
        <v>1034</v>
      </c>
      <c r="B2418" s="190" t="s">
        <v>855</v>
      </c>
      <c r="C2418" s="189" t="s">
        <v>2874</v>
      </c>
      <c r="D2418" s="190" t="s">
        <v>7</v>
      </c>
      <c r="E2418" s="191" t="n">
        <v>1</v>
      </c>
      <c r="F2418" s="279" t="n">
        <v>32.21</v>
      </c>
      <c r="G2418" s="279" t="n">
        <v>32.21</v>
      </c>
    </row>
    <row r="2419" customFormat="false" ht="15" hidden="false" customHeight="false" outlineLevel="0" collapsed="false">
      <c r="A2419" s="198" t="s">
        <v>1040</v>
      </c>
      <c r="B2419" s="199" t="s">
        <v>2002</v>
      </c>
      <c r="C2419" s="198" t="s">
        <v>2003</v>
      </c>
      <c r="D2419" s="199" t="s">
        <v>25</v>
      </c>
      <c r="E2419" s="200" t="n">
        <v>0.16</v>
      </c>
      <c r="F2419" s="280" t="n">
        <v>16.08</v>
      </c>
      <c r="G2419" s="280" t="n">
        <v>2.57</v>
      </c>
    </row>
    <row r="2420" customFormat="false" ht="15" hidden="false" customHeight="false" outlineLevel="0" collapsed="false">
      <c r="A2420" s="198" t="s">
        <v>1040</v>
      </c>
      <c r="B2420" s="199" t="s">
        <v>1971</v>
      </c>
      <c r="C2420" s="198" t="s">
        <v>1206</v>
      </c>
      <c r="D2420" s="199" t="s">
        <v>25</v>
      </c>
      <c r="E2420" s="200" t="n">
        <v>0.16</v>
      </c>
      <c r="F2420" s="280" t="n">
        <v>20.83</v>
      </c>
      <c r="G2420" s="280" t="n">
        <v>3.33</v>
      </c>
    </row>
    <row r="2421" customFormat="false" ht="15" hidden="false" customHeight="false" outlineLevel="0" collapsed="false">
      <c r="A2421" s="202" t="s">
        <v>1043</v>
      </c>
      <c r="B2421" s="203" t="s">
        <v>2838</v>
      </c>
      <c r="C2421" s="202" t="s">
        <v>2839</v>
      </c>
      <c r="D2421" s="203" t="s">
        <v>7</v>
      </c>
      <c r="E2421" s="204" t="n">
        <v>1</v>
      </c>
      <c r="F2421" s="208" t="n">
        <v>13.17</v>
      </c>
      <c r="G2421" s="208" t="n">
        <v>13.17</v>
      </c>
    </row>
    <row r="2422" customFormat="false" ht="15" hidden="false" customHeight="false" outlineLevel="0" collapsed="false">
      <c r="A2422" s="202" t="s">
        <v>1043</v>
      </c>
      <c r="B2422" s="203" t="s">
        <v>2844</v>
      </c>
      <c r="C2422" s="202" t="s">
        <v>2845</v>
      </c>
      <c r="D2422" s="203" t="s">
        <v>7</v>
      </c>
      <c r="E2422" s="204" t="n">
        <v>1</v>
      </c>
      <c r="F2422" s="208" t="n">
        <v>1.68</v>
      </c>
      <c r="G2422" s="208" t="n">
        <v>1.68</v>
      </c>
    </row>
    <row r="2423" customFormat="false" ht="15" hidden="false" customHeight="false" outlineLevel="0" collapsed="false">
      <c r="A2423" s="202" t="s">
        <v>1043</v>
      </c>
      <c r="B2423" s="203" t="s">
        <v>2875</v>
      </c>
      <c r="C2423" s="202" t="s">
        <v>2876</v>
      </c>
      <c r="D2423" s="203" t="s">
        <v>7</v>
      </c>
      <c r="E2423" s="204" t="n">
        <v>1</v>
      </c>
      <c r="F2423" s="208" t="n">
        <v>8.52</v>
      </c>
      <c r="G2423" s="208" t="n">
        <v>8.52</v>
      </c>
    </row>
    <row r="2424" customFormat="false" ht="15" hidden="false" customHeight="false" outlineLevel="0" collapsed="false">
      <c r="A2424" s="202" t="s">
        <v>1043</v>
      </c>
      <c r="B2424" s="203" t="s">
        <v>2871</v>
      </c>
      <c r="C2424" s="202" t="s">
        <v>2872</v>
      </c>
      <c r="D2424" s="203" t="s">
        <v>1199</v>
      </c>
      <c r="E2424" s="204" t="n">
        <v>1</v>
      </c>
      <c r="F2424" s="208" t="n">
        <v>2.94</v>
      </c>
      <c r="G2424" s="208" t="n">
        <v>2.94</v>
      </c>
    </row>
    <row r="2425" customFormat="false" ht="15" hidden="false" customHeight="false" outlineLevel="0" collapsed="false">
      <c r="A2425" s="193"/>
      <c r="B2425" s="194"/>
      <c r="C2425" s="193"/>
      <c r="D2425" s="193"/>
      <c r="E2425" s="195"/>
      <c r="F2425" s="193"/>
      <c r="G2425" s="193"/>
    </row>
    <row r="2426" customFormat="false" ht="15" hidden="false" customHeight="false" outlineLevel="0" collapsed="false">
      <c r="A2426" s="183" t="s">
        <v>2877</v>
      </c>
      <c r="B2426" s="184" t="s">
        <v>1028</v>
      </c>
      <c r="C2426" s="183" t="s">
        <v>1029</v>
      </c>
      <c r="D2426" s="184" t="s">
        <v>1030</v>
      </c>
      <c r="E2426" s="185" t="s">
        <v>1031</v>
      </c>
      <c r="F2426" s="209" t="s">
        <v>1032</v>
      </c>
      <c r="G2426" s="209" t="s">
        <v>1033</v>
      </c>
    </row>
    <row r="2427" customFormat="false" ht="15" hidden="false" customHeight="false" outlineLevel="0" collapsed="false">
      <c r="A2427" s="189" t="s">
        <v>1034</v>
      </c>
      <c r="B2427" s="190" t="s">
        <v>827</v>
      </c>
      <c r="C2427" s="189" t="s">
        <v>2831</v>
      </c>
      <c r="D2427" s="190" t="s">
        <v>152</v>
      </c>
      <c r="E2427" s="191" t="n">
        <v>1</v>
      </c>
      <c r="F2427" s="279" t="n">
        <v>21.43</v>
      </c>
      <c r="G2427" s="279" t="n">
        <v>21.43</v>
      </c>
    </row>
    <row r="2428" customFormat="false" ht="15" hidden="false" customHeight="false" outlineLevel="0" collapsed="false">
      <c r="A2428" s="198" t="s">
        <v>1040</v>
      </c>
      <c r="B2428" s="199" t="s">
        <v>2832</v>
      </c>
      <c r="C2428" s="198" t="s">
        <v>2833</v>
      </c>
      <c r="D2428" s="199" t="s">
        <v>7</v>
      </c>
      <c r="E2428" s="200" t="n">
        <v>0.3333</v>
      </c>
      <c r="F2428" s="280" t="n">
        <v>6.33</v>
      </c>
      <c r="G2428" s="280" t="n">
        <v>2.1</v>
      </c>
    </row>
    <row r="2429" customFormat="false" ht="15" hidden="false" customHeight="false" outlineLevel="0" collapsed="false">
      <c r="A2429" s="198" t="s">
        <v>1040</v>
      </c>
      <c r="B2429" s="199" t="s">
        <v>1123</v>
      </c>
      <c r="C2429" s="198" t="s">
        <v>1124</v>
      </c>
      <c r="D2429" s="199" t="s">
        <v>152</v>
      </c>
      <c r="E2429" s="200" t="n">
        <v>1</v>
      </c>
      <c r="F2429" s="280" t="n">
        <v>2.38</v>
      </c>
      <c r="G2429" s="280" t="n">
        <v>2.38</v>
      </c>
    </row>
    <row r="2430" customFormat="false" ht="15" hidden="false" customHeight="false" outlineLevel="0" collapsed="false">
      <c r="A2430" s="198" t="s">
        <v>1040</v>
      </c>
      <c r="B2430" s="199" t="s">
        <v>2002</v>
      </c>
      <c r="C2430" s="198" t="s">
        <v>2003</v>
      </c>
      <c r="D2430" s="199" t="s">
        <v>25</v>
      </c>
      <c r="E2430" s="200" t="n">
        <v>0.0824</v>
      </c>
      <c r="F2430" s="280" t="n">
        <v>16.08</v>
      </c>
      <c r="G2430" s="280" t="n">
        <v>1.32</v>
      </c>
    </row>
    <row r="2431" customFormat="false" ht="15" hidden="false" customHeight="false" outlineLevel="0" collapsed="false">
      <c r="A2431" s="198" t="s">
        <v>1040</v>
      </c>
      <c r="B2431" s="199" t="s">
        <v>1971</v>
      </c>
      <c r="C2431" s="198" t="s">
        <v>1206</v>
      </c>
      <c r="D2431" s="199" t="s">
        <v>25</v>
      </c>
      <c r="E2431" s="200" t="n">
        <v>0.0824</v>
      </c>
      <c r="F2431" s="280" t="n">
        <v>20.83</v>
      </c>
      <c r="G2431" s="280" t="n">
        <v>1.71</v>
      </c>
    </row>
    <row r="2432" customFormat="false" ht="15" hidden="false" customHeight="false" outlineLevel="0" collapsed="false">
      <c r="A2432" s="202" t="s">
        <v>1043</v>
      </c>
      <c r="B2432" s="203" t="s">
        <v>2834</v>
      </c>
      <c r="C2432" s="202" t="s">
        <v>2835</v>
      </c>
      <c r="D2432" s="203" t="s">
        <v>152</v>
      </c>
      <c r="E2432" s="204" t="n">
        <v>1.05</v>
      </c>
      <c r="F2432" s="208" t="n">
        <v>13.26</v>
      </c>
      <c r="G2432" s="208" t="n">
        <v>13.92</v>
      </c>
    </row>
    <row r="2433" customFormat="false" ht="15" hidden="false" customHeight="false" outlineLevel="0" collapsed="false">
      <c r="A2433" s="193"/>
      <c r="B2433" s="194"/>
      <c r="C2433" s="193"/>
      <c r="D2433" s="193"/>
      <c r="E2433" s="195"/>
      <c r="F2433" s="193"/>
      <c r="G2433" s="193"/>
    </row>
    <row r="2434" customFormat="false" ht="15" hidden="false" customHeight="false" outlineLevel="0" collapsed="false">
      <c r="A2434" s="183" t="s">
        <v>2878</v>
      </c>
      <c r="B2434" s="184" t="s">
        <v>1028</v>
      </c>
      <c r="C2434" s="183" t="s">
        <v>1029</v>
      </c>
      <c r="D2434" s="184" t="s">
        <v>1030</v>
      </c>
      <c r="E2434" s="185" t="s">
        <v>1031</v>
      </c>
      <c r="F2434" s="209" t="s">
        <v>1032</v>
      </c>
      <c r="G2434" s="209" t="s">
        <v>1033</v>
      </c>
    </row>
    <row r="2435" customFormat="false" ht="15" hidden="false" customHeight="false" outlineLevel="0" collapsed="false">
      <c r="A2435" s="189" t="s">
        <v>1034</v>
      </c>
      <c r="B2435" s="190" t="s">
        <v>859</v>
      </c>
      <c r="C2435" s="189" t="s">
        <v>2879</v>
      </c>
      <c r="D2435" s="190" t="s">
        <v>7</v>
      </c>
      <c r="E2435" s="191" t="n">
        <v>1</v>
      </c>
      <c r="F2435" s="279" t="n">
        <v>47.64</v>
      </c>
      <c r="G2435" s="279" t="n">
        <v>47.64</v>
      </c>
    </row>
    <row r="2436" customFormat="false" ht="15" hidden="false" customHeight="false" outlineLevel="0" collapsed="false">
      <c r="A2436" s="198" t="s">
        <v>1040</v>
      </c>
      <c r="B2436" s="199" t="s">
        <v>2002</v>
      </c>
      <c r="C2436" s="198" t="s">
        <v>2003</v>
      </c>
      <c r="D2436" s="199" t="s">
        <v>25</v>
      </c>
      <c r="E2436" s="200" t="n">
        <v>0.16</v>
      </c>
      <c r="F2436" s="280" t="n">
        <v>16.08</v>
      </c>
      <c r="G2436" s="280" t="n">
        <v>2.57</v>
      </c>
    </row>
    <row r="2437" customFormat="false" ht="15" hidden="false" customHeight="false" outlineLevel="0" collapsed="false">
      <c r="A2437" s="198" t="s">
        <v>1040</v>
      </c>
      <c r="B2437" s="199" t="s">
        <v>1971</v>
      </c>
      <c r="C2437" s="198" t="s">
        <v>1206</v>
      </c>
      <c r="D2437" s="199" t="s">
        <v>25</v>
      </c>
      <c r="E2437" s="200" t="n">
        <v>0.16</v>
      </c>
      <c r="F2437" s="280" t="n">
        <v>20.83</v>
      </c>
      <c r="G2437" s="280" t="n">
        <v>3.33</v>
      </c>
    </row>
    <row r="2438" customFormat="false" ht="15" hidden="false" customHeight="false" outlineLevel="0" collapsed="false">
      <c r="A2438" s="202" t="s">
        <v>1043</v>
      </c>
      <c r="B2438" s="203" t="s">
        <v>2838</v>
      </c>
      <c r="C2438" s="202" t="s">
        <v>2839</v>
      </c>
      <c r="D2438" s="203" t="s">
        <v>7</v>
      </c>
      <c r="E2438" s="204" t="n">
        <v>1</v>
      </c>
      <c r="F2438" s="208" t="n">
        <v>13.17</v>
      </c>
      <c r="G2438" s="208" t="n">
        <v>13.17</v>
      </c>
    </row>
    <row r="2439" customFormat="false" ht="15" hidden="false" customHeight="false" outlineLevel="0" collapsed="false">
      <c r="A2439" s="202" t="s">
        <v>1043</v>
      </c>
      <c r="B2439" s="203" t="s">
        <v>2880</v>
      </c>
      <c r="C2439" s="202" t="s">
        <v>2881</v>
      </c>
      <c r="D2439" s="203" t="s">
        <v>7</v>
      </c>
      <c r="E2439" s="204" t="n">
        <v>1</v>
      </c>
      <c r="F2439" s="208" t="n">
        <v>26.89</v>
      </c>
      <c r="G2439" s="208" t="n">
        <v>26.89</v>
      </c>
    </row>
    <row r="2440" customFormat="false" ht="15" hidden="false" customHeight="false" outlineLevel="0" collapsed="false">
      <c r="A2440" s="202" t="s">
        <v>1043</v>
      </c>
      <c r="B2440" s="203" t="s">
        <v>2844</v>
      </c>
      <c r="C2440" s="202" t="s">
        <v>2845</v>
      </c>
      <c r="D2440" s="203" t="s">
        <v>7</v>
      </c>
      <c r="E2440" s="204" t="n">
        <v>1</v>
      </c>
      <c r="F2440" s="208" t="n">
        <v>1.68</v>
      </c>
      <c r="G2440" s="208" t="n">
        <v>1.68</v>
      </c>
    </row>
    <row r="2441" customFormat="false" ht="15" hidden="false" customHeight="false" outlineLevel="0" collapsed="false">
      <c r="A2441" s="193"/>
      <c r="B2441" s="194"/>
      <c r="C2441" s="193"/>
      <c r="D2441" s="193"/>
      <c r="E2441" s="195"/>
      <c r="F2441" s="193"/>
      <c r="G2441" s="193"/>
    </row>
    <row r="2442" customFormat="false" ht="15" hidden="false" customHeight="false" outlineLevel="0" collapsed="false">
      <c r="A2442" s="183" t="s">
        <v>2882</v>
      </c>
      <c r="B2442" s="184" t="s">
        <v>1028</v>
      </c>
      <c r="C2442" s="183" t="s">
        <v>1029</v>
      </c>
      <c r="D2442" s="184" t="s">
        <v>1030</v>
      </c>
      <c r="E2442" s="185" t="s">
        <v>1031</v>
      </c>
      <c r="F2442" s="209" t="s">
        <v>1032</v>
      </c>
      <c r="G2442" s="209" t="s">
        <v>1033</v>
      </c>
    </row>
    <row r="2443" customFormat="false" ht="15" hidden="false" customHeight="false" outlineLevel="0" collapsed="false">
      <c r="A2443" s="189" t="s">
        <v>1034</v>
      </c>
      <c r="B2443" s="190" t="s">
        <v>862</v>
      </c>
      <c r="C2443" s="189" t="s">
        <v>2883</v>
      </c>
      <c r="D2443" s="190" t="s">
        <v>152</v>
      </c>
      <c r="E2443" s="191" t="n">
        <v>1</v>
      </c>
      <c r="F2443" s="279" t="n">
        <v>45.81</v>
      </c>
      <c r="G2443" s="279" t="n">
        <v>45.81</v>
      </c>
    </row>
    <row r="2444" customFormat="false" ht="15" hidden="false" customHeight="false" outlineLevel="0" collapsed="false">
      <c r="A2444" s="198" t="s">
        <v>1040</v>
      </c>
      <c r="B2444" s="199" t="s">
        <v>2884</v>
      </c>
      <c r="C2444" s="198" t="s">
        <v>2885</v>
      </c>
      <c r="D2444" s="199" t="s">
        <v>7</v>
      </c>
      <c r="E2444" s="200" t="n">
        <v>0.3333</v>
      </c>
      <c r="F2444" s="280" t="n">
        <v>11.55</v>
      </c>
      <c r="G2444" s="280" t="n">
        <v>3.84</v>
      </c>
    </row>
    <row r="2445" customFormat="false" ht="15" hidden="false" customHeight="false" outlineLevel="0" collapsed="false">
      <c r="A2445" s="198" t="s">
        <v>1040</v>
      </c>
      <c r="B2445" s="199" t="s">
        <v>1123</v>
      </c>
      <c r="C2445" s="198" t="s">
        <v>1124</v>
      </c>
      <c r="D2445" s="199" t="s">
        <v>152</v>
      </c>
      <c r="E2445" s="200" t="n">
        <v>1</v>
      </c>
      <c r="F2445" s="280" t="n">
        <v>2.38</v>
      </c>
      <c r="G2445" s="280" t="n">
        <v>2.38</v>
      </c>
    </row>
    <row r="2446" customFormat="false" ht="15" hidden="false" customHeight="false" outlineLevel="0" collapsed="false">
      <c r="A2446" s="198" t="s">
        <v>1040</v>
      </c>
      <c r="B2446" s="199" t="s">
        <v>2002</v>
      </c>
      <c r="C2446" s="198" t="s">
        <v>2003</v>
      </c>
      <c r="D2446" s="199" t="s">
        <v>25</v>
      </c>
      <c r="E2446" s="200" t="n">
        <v>0.135</v>
      </c>
      <c r="F2446" s="280" t="n">
        <v>16.08</v>
      </c>
      <c r="G2446" s="280" t="n">
        <v>2.17</v>
      </c>
    </row>
    <row r="2447" customFormat="false" ht="15" hidden="false" customHeight="false" outlineLevel="0" collapsed="false">
      <c r="A2447" s="198" t="s">
        <v>1040</v>
      </c>
      <c r="B2447" s="199" t="s">
        <v>1971</v>
      </c>
      <c r="C2447" s="198" t="s">
        <v>1206</v>
      </c>
      <c r="D2447" s="199" t="s">
        <v>25</v>
      </c>
      <c r="E2447" s="200" t="n">
        <v>0.135</v>
      </c>
      <c r="F2447" s="280" t="n">
        <v>20.83</v>
      </c>
      <c r="G2447" s="280" t="n">
        <v>2.81</v>
      </c>
    </row>
    <row r="2448" customFormat="false" ht="15" hidden="false" customHeight="false" outlineLevel="0" collapsed="false">
      <c r="A2448" s="202" t="s">
        <v>1043</v>
      </c>
      <c r="B2448" s="203" t="s">
        <v>2886</v>
      </c>
      <c r="C2448" s="202" t="s">
        <v>2887</v>
      </c>
      <c r="D2448" s="203" t="s">
        <v>152</v>
      </c>
      <c r="E2448" s="204" t="n">
        <v>1.05</v>
      </c>
      <c r="F2448" s="208" t="n">
        <v>32.97</v>
      </c>
      <c r="G2448" s="208" t="n">
        <v>34.61</v>
      </c>
    </row>
    <row r="2449" customFormat="false" ht="15" hidden="false" customHeight="false" outlineLevel="0" collapsed="false">
      <c r="A2449" s="193"/>
      <c r="B2449" s="194"/>
      <c r="C2449" s="193"/>
      <c r="D2449" s="193"/>
      <c r="E2449" s="195"/>
      <c r="F2449" s="193"/>
      <c r="G2449" s="193"/>
    </row>
    <row r="2450" customFormat="false" ht="15" hidden="false" customHeight="false" outlineLevel="0" collapsed="false">
      <c r="A2450" s="183" t="s">
        <v>2888</v>
      </c>
      <c r="B2450" s="184" t="s">
        <v>1028</v>
      </c>
      <c r="C2450" s="183" t="s">
        <v>1029</v>
      </c>
      <c r="D2450" s="184" t="s">
        <v>1030</v>
      </c>
      <c r="E2450" s="185" t="s">
        <v>1031</v>
      </c>
      <c r="F2450" s="209" t="s">
        <v>1032</v>
      </c>
      <c r="G2450" s="209" t="s">
        <v>1033</v>
      </c>
    </row>
    <row r="2451" customFormat="false" ht="15" hidden="false" customHeight="false" outlineLevel="0" collapsed="false">
      <c r="A2451" s="189" t="s">
        <v>1034</v>
      </c>
      <c r="B2451" s="190" t="s">
        <v>865</v>
      </c>
      <c r="C2451" s="189" t="s">
        <v>2889</v>
      </c>
      <c r="D2451" s="190" t="s">
        <v>152</v>
      </c>
      <c r="E2451" s="191" t="n">
        <v>1</v>
      </c>
      <c r="F2451" s="279" t="n">
        <v>26.8</v>
      </c>
      <c r="G2451" s="279" t="n">
        <v>26.8</v>
      </c>
    </row>
    <row r="2452" customFormat="false" ht="15" hidden="false" customHeight="false" outlineLevel="0" collapsed="false">
      <c r="A2452" s="198" t="s">
        <v>1040</v>
      </c>
      <c r="B2452" s="199" t="s">
        <v>2890</v>
      </c>
      <c r="C2452" s="198" t="s">
        <v>2891</v>
      </c>
      <c r="D2452" s="199" t="s">
        <v>7</v>
      </c>
      <c r="E2452" s="200" t="n">
        <v>0.3333</v>
      </c>
      <c r="F2452" s="280" t="n">
        <v>7.83</v>
      </c>
      <c r="G2452" s="280" t="n">
        <v>2.6</v>
      </c>
    </row>
    <row r="2453" customFormat="false" ht="15" hidden="false" customHeight="false" outlineLevel="0" collapsed="false">
      <c r="A2453" s="198" t="s">
        <v>1040</v>
      </c>
      <c r="B2453" s="199" t="s">
        <v>1123</v>
      </c>
      <c r="C2453" s="198" t="s">
        <v>1124</v>
      </c>
      <c r="D2453" s="199" t="s">
        <v>152</v>
      </c>
      <c r="E2453" s="200" t="n">
        <v>1</v>
      </c>
      <c r="F2453" s="280" t="n">
        <v>2.38</v>
      </c>
      <c r="G2453" s="280" t="n">
        <v>2.38</v>
      </c>
    </row>
    <row r="2454" customFormat="false" ht="15" hidden="false" customHeight="false" outlineLevel="0" collapsed="false">
      <c r="A2454" s="198" t="s">
        <v>1040</v>
      </c>
      <c r="B2454" s="199" t="s">
        <v>2002</v>
      </c>
      <c r="C2454" s="198" t="s">
        <v>2003</v>
      </c>
      <c r="D2454" s="199" t="s">
        <v>25</v>
      </c>
      <c r="E2454" s="200" t="n">
        <v>0.1044</v>
      </c>
      <c r="F2454" s="280" t="n">
        <v>16.08</v>
      </c>
      <c r="G2454" s="280" t="n">
        <v>1.67</v>
      </c>
    </row>
    <row r="2455" customFormat="false" ht="15" hidden="false" customHeight="false" outlineLevel="0" collapsed="false">
      <c r="A2455" s="198" t="s">
        <v>1040</v>
      </c>
      <c r="B2455" s="199" t="s">
        <v>1971</v>
      </c>
      <c r="C2455" s="198" t="s">
        <v>1206</v>
      </c>
      <c r="D2455" s="199" t="s">
        <v>25</v>
      </c>
      <c r="E2455" s="200" t="n">
        <v>0.1044</v>
      </c>
      <c r="F2455" s="280" t="n">
        <v>20.83</v>
      </c>
      <c r="G2455" s="280" t="n">
        <v>2.17</v>
      </c>
    </row>
    <row r="2456" customFormat="false" ht="15" hidden="false" customHeight="false" outlineLevel="0" collapsed="false">
      <c r="A2456" s="202" t="s">
        <v>1043</v>
      </c>
      <c r="B2456" s="203" t="s">
        <v>2892</v>
      </c>
      <c r="C2456" s="202" t="s">
        <v>2893</v>
      </c>
      <c r="D2456" s="203" t="s">
        <v>152</v>
      </c>
      <c r="E2456" s="204" t="n">
        <v>1.05</v>
      </c>
      <c r="F2456" s="208" t="n">
        <v>17.13</v>
      </c>
      <c r="G2456" s="208" t="n">
        <v>17.98</v>
      </c>
    </row>
    <row r="2457" customFormat="false" ht="15" hidden="false" customHeight="false" outlineLevel="0" collapsed="false">
      <c r="A2457" s="193"/>
      <c r="B2457" s="194"/>
      <c r="C2457" s="193"/>
      <c r="D2457" s="193"/>
      <c r="E2457" s="195"/>
      <c r="F2457" s="193"/>
      <c r="G2457" s="193"/>
    </row>
    <row r="2458" customFormat="false" ht="15" hidden="false" customHeight="false" outlineLevel="0" collapsed="false">
      <c r="A2458" s="183" t="s">
        <v>2894</v>
      </c>
      <c r="B2458" s="184" t="s">
        <v>1028</v>
      </c>
      <c r="C2458" s="183" t="s">
        <v>1029</v>
      </c>
      <c r="D2458" s="184" t="s">
        <v>1030</v>
      </c>
      <c r="E2458" s="185" t="s">
        <v>1031</v>
      </c>
      <c r="F2458" s="209" t="s">
        <v>1032</v>
      </c>
      <c r="G2458" s="209" t="s">
        <v>1033</v>
      </c>
    </row>
    <row r="2459" customFormat="false" ht="15" hidden="false" customHeight="false" outlineLevel="0" collapsed="false">
      <c r="A2459" s="189" t="s">
        <v>1034</v>
      </c>
      <c r="B2459" s="190" t="s">
        <v>824</v>
      </c>
      <c r="C2459" s="189" t="s">
        <v>825</v>
      </c>
      <c r="D2459" s="190" t="s">
        <v>152</v>
      </c>
      <c r="E2459" s="191" t="n">
        <v>1</v>
      </c>
      <c r="F2459" s="279" t="n">
        <v>61</v>
      </c>
      <c r="G2459" s="279" t="n">
        <v>61</v>
      </c>
    </row>
    <row r="2460" customFormat="false" ht="15" hidden="false" customHeight="false" outlineLevel="0" collapsed="false">
      <c r="A2460" s="198" t="s">
        <v>1040</v>
      </c>
      <c r="B2460" s="199" t="s">
        <v>1203</v>
      </c>
      <c r="C2460" s="198" t="s">
        <v>1204</v>
      </c>
      <c r="D2460" s="199" t="s">
        <v>1192</v>
      </c>
      <c r="E2460" s="200" t="n">
        <v>0.433925</v>
      </c>
      <c r="F2460" s="280" t="n">
        <v>15.95</v>
      </c>
      <c r="G2460" s="280" t="n">
        <v>6.92</v>
      </c>
    </row>
    <row r="2461" customFormat="false" ht="15" hidden="false" customHeight="false" outlineLevel="0" collapsed="false">
      <c r="A2461" s="198" t="s">
        <v>1040</v>
      </c>
      <c r="B2461" s="199" t="s">
        <v>1205</v>
      </c>
      <c r="C2461" s="198" t="s">
        <v>1206</v>
      </c>
      <c r="D2461" s="199" t="s">
        <v>1192</v>
      </c>
      <c r="E2461" s="200" t="n">
        <v>0.433925</v>
      </c>
      <c r="F2461" s="280" t="n">
        <v>20.7</v>
      </c>
      <c r="G2461" s="280" t="n">
        <v>8.98</v>
      </c>
    </row>
    <row r="2462" customFormat="false" ht="15" hidden="false" customHeight="false" outlineLevel="0" collapsed="false">
      <c r="A2462" s="198" t="s">
        <v>1040</v>
      </c>
      <c r="B2462" s="199" t="s">
        <v>2816</v>
      </c>
      <c r="C2462" s="198" t="s">
        <v>2817</v>
      </c>
      <c r="D2462" s="199" t="s">
        <v>152</v>
      </c>
      <c r="E2462" s="200" t="n">
        <v>1</v>
      </c>
      <c r="F2462" s="280" t="n">
        <v>10.23</v>
      </c>
      <c r="G2462" s="280" t="n">
        <v>10.23</v>
      </c>
    </row>
    <row r="2463" customFormat="false" ht="15" hidden="false" customHeight="false" outlineLevel="0" collapsed="false">
      <c r="A2463" s="202" t="s">
        <v>1043</v>
      </c>
      <c r="B2463" s="203" t="s">
        <v>2818</v>
      </c>
      <c r="C2463" s="202" t="s">
        <v>2819</v>
      </c>
      <c r="D2463" s="203" t="s">
        <v>1199</v>
      </c>
      <c r="E2463" s="204" t="n">
        <v>1.3333333</v>
      </c>
      <c r="F2463" s="208" t="n">
        <v>0.08</v>
      </c>
      <c r="G2463" s="208" t="n">
        <v>0.1</v>
      </c>
    </row>
    <row r="2464" customFormat="false" ht="15" hidden="false" customHeight="false" outlineLevel="0" collapsed="false">
      <c r="A2464" s="202" t="s">
        <v>1043</v>
      </c>
      <c r="B2464" s="203" t="s">
        <v>2820</v>
      </c>
      <c r="C2464" s="202" t="s">
        <v>2821</v>
      </c>
      <c r="D2464" s="203" t="s">
        <v>1199</v>
      </c>
      <c r="E2464" s="204" t="n">
        <v>1.3333333</v>
      </c>
      <c r="F2464" s="208" t="n">
        <v>0.22</v>
      </c>
      <c r="G2464" s="208" t="n">
        <v>0.29</v>
      </c>
    </row>
    <row r="2465" customFormat="false" ht="15" hidden="false" customHeight="false" outlineLevel="0" collapsed="false">
      <c r="A2465" s="202" t="s">
        <v>1043</v>
      </c>
      <c r="B2465" s="203" t="s">
        <v>2822</v>
      </c>
      <c r="C2465" s="202" t="s">
        <v>2823</v>
      </c>
      <c r="D2465" s="203" t="s">
        <v>1483</v>
      </c>
      <c r="E2465" s="204" t="n">
        <v>1.2</v>
      </c>
      <c r="F2465" s="208" t="n">
        <v>20.65</v>
      </c>
      <c r="G2465" s="208" t="n">
        <v>24.78</v>
      </c>
    </row>
    <row r="2466" customFormat="false" ht="15" hidden="false" customHeight="false" outlineLevel="0" collapsed="false">
      <c r="A2466" s="202" t="s">
        <v>1043</v>
      </c>
      <c r="B2466" s="203" t="s">
        <v>2824</v>
      </c>
      <c r="C2466" s="202" t="s">
        <v>2825</v>
      </c>
      <c r="D2466" s="203" t="s">
        <v>1199</v>
      </c>
      <c r="E2466" s="204" t="n">
        <v>1.3333333</v>
      </c>
      <c r="F2466" s="208" t="n">
        <v>0.11</v>
      </c>
      <c r="G2466" s="208" t="n">
        <v>0.14</v>
      </c>
    </row>
    <row r="2467" customFormat="false" ht="15" hidden="false" customHeight="false" outlineLevel="0" collapsed="false">
      <c r="A2467" s="202" t="s">
        <v>1043</v>
      </c>
      <c r="B2467" s="203" t="s">
        <v>2826</v>
      </c>
      <c r="C2467" s="202" t="s">
        <v>2827</v>
      </c>
      <c r="D2467" s="203" t="s">
        <v>1199</v>
      </c>
      <c r="E2467" s="204" t="n">
        <v>0.3333333</v>
      </c>
      <c r="F2467" s="208" t="n">
        <v>1.71</v>
      </c>
      <c r="G2467" s="208" t="n">
        <v>0.56</v>
      </c>
    </row>
    <row r="2468" customFormat="false" ht="15" hidden="false" customHeight="false" outlineLevel="0" collapsed="false">
      <c r="A2468" s="202" t="s">
        <v>1043</v>
      </c>
      <c r="B2468" s="203" t="s">
        <v>2828</v>
      </c>
      <c r="C2468" s="202" t="s">
        <v>2829</v>
      </c>
      <c r="D2468" s="203" t="s">
        <v>1483</v>
      </c>
      <c r="E2468" s="204" t="n">
        <v>1.2</v>
      </c>
      <c r="F2468" s="208" t="n">
        <v>7.5</v>
      </c>
      <c r="G2468" s="208" t="n">
        <v>9</v>
      </c>
    </row>
    <row r="2469" customFormat="false" ht="15" hidden="false" customHeight="false" outlineLevel="0" collapsed="false">
      <c r="A2469" s="193"/>
      <c r="B2469" s="194"/>
      <c r="C2469" s="193"/>
      <c r="D2469" s="193"/>
      <c r="E2469" s="195"/>
      <c r="F2469" s="193"/>
      <c r="G2469" s="193"/>
    </row>
    <row r="2470" customFormat="false" ht="15" hidden="false" customHeight="false" outlineLevel="0" collapsed="false">
      <c r="A2470" s="183" t="s">
        <v>2895</v>
      </c>
      <c r="B2470" s="184" t="s">
        <v>1028</v>
      </c>
      <c r="C2470" s="183" t="s">
        <v>1029</v>
      </c>
      <c r="D2470" s="184" t="s">
        <v>1030</v>
      </c>
      <c r="E2470" s="185" t="s">
        <v>1031</v>
      </c>
      <c r="F2470" s="209" t="s">
        <v>1032</v>
      </c>
      <c r="G2470" s="209" t="s">
        <v>1033</v>
      </c>
    </row>
    <row r="2471" customFormat="false" ht="15" hidden="false" customHeight="false" outlineLevel="0" collapsed="false">
      <c r="A2471" s="189" t="s">
        <v>1034</v>
      </c>
      <c r="B2471" s="190" t="s">
        <v>871</v>
      </c>
      <c r="C2471" s="189" t="s">
        <v>872</v>
      </c>
      <c r="D2471" s="190" t="s">
        <v>152</v>
      </c>
      <c r="E2471" s="191" t="n">
        <v>1</v>
      </c>
      <c r="F2471" s="279" t="n">
        <v>66.98</v>
      </c>
      <c r="G2471" s="279" t="n">
        <v>66.98</v>
      </c>
    </row>
    <row r="2472" customFormat="false" ht="15" hidden="false" customHeight="false" outlineLevel="0" collapsed="false">
      <c r="A2472" s="198" t="s">
        <v>1040</v>
      </c>
      <c r="B2472" s="199" t="s">
        <v>1203</v>
      </c>
      <c r="C2472" s="198" t="s">
        <v>1204</v>
      </c>
      <c r="D2472" s="199" t="s">
        <v>1192</v>
      </c>
      <c r="E2472" s="200" t="n">
        <v>0.5314009</v>
      </c>
      <c r="F2472" s="280" t="n">
        <v>15.95</v>
      </c>
      <c r="G2472" s="280" t="n">
        <v>8.47</v>
      </c>
    </row>
    <row r="2473" customFormat="false" ht="15" hidden="false" customHeight="false" outlineLevel="0" collapsed="false">
      <c r="A2473" s="198" t="s">
        <v>1040</v>
      </c>
      <c r="B2473" s="199" t="s">
        <v>1205</v>
      </c>
      <c r="C2473" s="198" t="s">
        <v>1206</v>
      </c>
      <c r="D2473" s="199" t="s">
        <v>1192</v>
      </c>
      <c r="E2473" s="200" t="n">
        <v>0.5314009</v>
      </c>
      <c r="F2473" s="280" t="n">
        <v>20.7</v>
      </c>
      <c r="G2473" s="280" t="n">
        <v>10.99</v>
      </c>
    </row>
    <row r="2474" customFormat="false" ht="15" hidden="false" customHeight="false" outlineLevel="0" collapsed="false">
      <c r="A2474" s="198" t="s">
        <v>1040</v>
      </c>
      <c r="B2474" s="199" t="s">
        <v>2896</v>
      </c>
      <c r="C2474" s="198" t="s">
        <v>2897</v>
      </c>
      <c r="D2474" s="199" t="s">
        <v>152</v>
      </c>
      <c r="E2474" s="200" t="n">
        <v>1</v>
      </c>
      <c r="F2474" s="280" t="n">
        <v>11.33</v>
      </c>
      <c r="G2474" s="280" t="n">
        <v>11.33</v>
      </c>
    </row>
    <row r="2475" customFormat="false" ht="15" hidden="false" customHeight="false" outlineLevel="0" collapsed="false">
      <c r="A2475" s="202" t="s">
        <v>1043</v>
      </c>
      <c r="B2475" s="203" t="s">
        <v>2818</v>
      </c>
      <c r="C2475" s="202" t="s">
        <v>2819</v>
      </c>
      <c r="D2475" s="203" t="s">
        <v>1199</v>
      </c>
      <c r="E2475" s="204" t="n">
        <v>2.6666666</v>
      </c>
      <c r="F2475" s="208" t="n">
        <v>0.08</v>
      </c>
      <c r="G2475" s="208" t="n">
        <v>0.21</v>
      </c>
    </row>
    <row r="2476" customFormat="false" ht="15" hidden="false" customHeight="false" outlineLevel="0" collapsed="false">
      <c r="A2476" s="202" t="s">
        <v>1043</v>
      </c>
      <c r="B2476" s="203" t="s">
        <v>2898</v>
      </c>
      <c r="C2476" s="202" t="s">
        <v>2899</v>
      </c>
      <c r="D2476" s="203" t="s">
        <v>1483</v>
      </c>
      <c r="E2476" s="204" t="n">
        <v>1.2</v>
      </c>
      <c r="F2476" s="208" t="n">
        <v>18.67</v>
      </c>
      <c r="G2476" s="208" t="n">
        <v>22.4</v>
      </c>
    </row>
    <row r="2477" customFormat="false" ht="15" hidden="false" customHeight="false" outlineLevel="0" collapsed="false">
      <c r="A2477" s="202" t="s">
        <v>1043</v>
      </c>
      <c r="B2477" s="203" t="s">
        <v>2820</v>
      </c>
      <c r="C2477" s="202" t="s">
        <v>2821</v>
      </c>
      <c r="D2477" s="203" t="s">
        <v>1199</v>
      </c>
      <c r="E2477" s="204" t="n">
        <v>2.6666666</v>
      </c>
      <c r="F2477" s="208" t="n">
        <v>0.22</v>
      </c>
      <c r="G2477" s="208" t="n">
        <v>0.58</v>
      </c>
    </row>
    <row r="2478" customFormat="false" ht="15" hidden="false" customHeight="false" outlineLevel="0" collapsed="false">
      <c r="A2478" s="202" t="s">
        <v>1043</v>
      </c>
      <c r="B2478" s="203" t="s">
        <v>2824</v>
      </c>
      <c r="C2478" s="202" t="s">
        <v>2825</v>
      </c>
      <c r="D2478" s="203" t="s">
        <v>1199</v>
      </c>
      <c r="E2478" s="204" t="n">
        <v>2.6666666</v>
      </c>
      <c r="F2478" s="208" t="n">
        <v>0.11</v>
      </c>
      <c r="G2478" s="208" t="n">
        <v>0.29</v>
      </c>
    </row>
    <row r="2479" customFormat="false" ht="15" hidden="false" customHeight="false" outlineLevel="0" collapsed="false">
      <c r="A2479" s="202" t="s">
        <v>1043</v>
      </c>
      <c r="B2479" s="203" t="s">
        <v>2900</v>
      </c>
      <c r="C2479" s="202" t="s">
        <v>2901</v>
      </c>
      <c r="D2479" s="203" t="s">
        <v>1199</v>
      </c>
      <c r="E2479" s="204" t="n">
        <v>2.6666666</v>
      </c>
      <c r="F2479" s="208" t="n">
        <v>1.3</v>
      </c>
      <c r="G2479" s="208" t="n">
        <v>3.46</v>
      </c>
    </row>
    <row r="2480" customFormat="false" ht="15" hidden="false" customHeight="false" outlineLevel="0" collapsed="false">
      <c r="A2480" s="202" t="s">
        <v>1043</v>
      </c>
      <c r="B2480" s="203" t="s">
        <v>2902</v>
      </c>
      <c r="C2480" s="202" t="s">
        <v>2903</v>
      </c>
      <c r="D2480" s="203" t="s">
        <v>1483</v>
      </c>
      <c r="E2480" s="204" t="n">
        <v>1.2</v>
      </c>
      <c r="F2480" s="208" t="n">
        <v>7.71</v>
      </c>
      <c r="G2480" s="208" t="n">
        <v>9.25</v>
      </c>
    </row>
    <row r="2481" customFormat="false" ht="15" hidden="false" customHeight="false" outlineLevel="0" collapsed="false">
      <c r="A2481" s="193"/>
      <c r="B2481" s="194"/>
      <c r="C2481" s="193"/>
      <c r="D2481" s="193"/>
      <c r="E2481" s="195"/>
      <c r="F2481" s="193"/>
      <c r="G2481" s="193"/>
    </row>
    <row r="2482" customFormat="false" ht="15" hidden="false" customHeight="false" outlineLevel="0" collapsed="false">
      <c r="A2482" s="183" t="s">
        <v>2904</v>
      </c>
      <c r="B2482" s="184" t="s">
        <v>1028</v>
      </c>
      <c r="C2482" s="183" t="s">
        <v>1029</v>
      </c>
      <c r="D2482" s="184" t="s">
        <v>1030</v>
      </c>
      <c r="E2482" s="185" t="s">
        <v>1031</v>
      </c>
      <c r="F2482" s="209" t="s">
        <v>1032</v>
      </c>
      <c r="G2482" s="209" t="s">
        <v>1033</v>
      </c>
    </row>
    <row r="2483" customFormat="false" ht="15" hidden="false" customHeight="false" outlineLevel="0" collapsed="false">
      <c r="A2483" s="189" t="s">
        <v>1034</v>
      </c>
      <c r="B2483" s="190" t="s">
        <v>827</v>
      </c>
      <c r="C2483" s="189" t="s">
        <v>2831</v>
      </c>
      <c r="D2483" s="190" t="s">
        <v>152</v>
      </c>
      <c r="E2483" s="191" t="n">
        <v>1</v>
      </c>
      <c r="F2483" s="279" t="n">
        <v>21.43</v>
      </c>
      <c r="G2483" s="279" t="n">
        <v>21.43</v>
      </c>
    </row>
    <row r="2484" customFormat="false" ht="15" hidden="false" customHeight="false" outlineLevel="0" collapsed="false">
      <c r="A2484" s="198" t="s">
        <v>1040</v>
      </c>
      <c r="B2484" s="199" t="s">
        <v>2832</v>
      </c>
      <c r="C2484" s="198" t="s">
        <v>2833</v>
      </c>
      <c r="D2484" s="199" t="s">
        <v>7</v>
      </c>
      <c r="E2484" s="200" t="n">
        <v>0.3333</v>
      </c>
      <c r="F2484" s="280" t="n">
        <v>6.33</v>
      </c>
      <c r="G2484" s="280" t="n">
        <v>2.1</v>
      </c>
    </row>
    <row r="2485" customFormat="false" ht="15" hidden="false" customHeight="false" outlineLevel="0" collapsed="false">
      <c r="A2485" s="198" t="s">
        <v>1040</v>
      </c>
      <c r="B2485" s="199" t="s">
        <v>1123</v>
      </c>
      <c r="C2485" s="198" t="s">
        <v>1124</v>
      </c>
      <c r="D2485" s="199" t="s">
        <v>152</v>
      </c>
      <c r="E2485" s="200" t="n">
        <v>1</v>
      </c>
      <c r="F2485" s="280" t="n">
        <v>2.38</v>
      </c>
      <c r="G2485" s="280" t="n">
        <v>2.38</v>
      </c>
    </row>
    <row r="2486" customFormat="false" ht="15" hidden="false" customHeight="false" outlineLevel="0" collapsed="false">
      <c r="A2486" s="198" t="s">
        <v>1040</v>
      </c>
      <c r="B2486" s="199" t="s">
        <v>2002</v>
      </c>
      <c r="C2486" s="198" t="s">
        <v>2003</v>
      </c>
      <c r="D2486" s="199" t="s">
        <v>25</v>
      </c>
      <c r="E2486" s="200" t="n">
        <v>0.0824</v>
      </c>
      <c r="F2486" s="280" t="n">
        <v>16.08</v>
      </c>
      <c r="G2486" s="280" t="n">
        <v>1.32</v>
      </c>
    </row>
    <row r="2487" customFormat="false" ht="15" hidden="false" customHeight="false" outlineLevel="0" collapsed="false">
      <c r="A2487" s="198" t="s">
        <v>1040</v>
      </c>
      <c r="B2487" s="199" t="s">
        <v>1971</v>
      </c>
      <c r="C2487" s="198" t="s">
        <v>1206</v>
      </c>
      <c r="D2487" s="199" t="s">
        <v>25</v>
      </c>
      <c r="E2487" s="200" t="n">
        <v>0.0824</v>
      </c>
      <c r="F2487" s="280" t="n">
        <v>20.83</v>
      </c>
      <c r="G2487" s="280" t="n">
        <v>1.71</v>
      </c>
    </row>
    <row r="2488" customFormat="false" ht="15" hidden="false" customHeight="false" outlineLevel="0" collapsed="false">
      <c r="A2488" s="202" t="s">
        <v>1043</v>
      </c>
      <c r="B2488" s="203" t="s">
        <v>2834</v>
      </c>
      <c r="C2488" s="202" t="s">
        <v>2835</v>
      </c>
      <c r="D2488" s="203" t="s">
        <v>152</v>
      </c>
      <c r="E2488" s="204" t="n">
        <v>1.05</v>
      </c>
      <c r="F2488" s="208" t="n">
        <v>13.26</v>
      </c>
      <c r="G2488" s="208" t="n">
        <v>13.92</v>
      </c>
    </row>
    <row r="2489" customFormat="false" ht="15" hidden="false" customHeight="false" outlineLevel="0" collapsed="false">
      <c r="A2489" s="193"/>
      <c r="B2489" s="194"/>
      <c r="C2489" s="193"/>
      <c r="D2489" s="193"/>
      <c r="E2489" s="195"/>
      <c r="F2489" s="193"/>
      <c r="G2489" s="193"/>
    </row>
    <row r="2490" customFormat="false" ht="15" hidden="false" customHeight="false" outlineLevel="0" collapsed="false">
      <c r="A2490" s="183" t="s">
        <v>2905</v>
      </c>
      <c r="B2490" s="184" t="s">
        <v>1028</v>
      </c>
      <c r="C2490" s="183" t="s">
        <v>1029</v>
      </c>
      <c r="D2490" s="184" t="s">
        <v>1030</v>
      </c>
      <c r="E2490" s="185" t="s">
        <v>1031</v>
      </c>
      <c r="F2490" s="209" t="s">
        <v>1032</v>
      </c>
      <c r="G2490" s="209" t="s">
        <v>1033</v>
      </c>
    </row>
    <row r="2491" customFormat="false" ht="15" hidden="false" customHeight="false" outlineLevel="0" collapsed="false">
      <c r="A2491" s="189" t="s">
        <v>1034</v>
      </c>
      <c r="B2491" s="190" t="s">
        <v>830</v>
      </c>
      <c r="C2491" s="189" t="s">
        <v>2837</v>
      </c>
      <c r="D2491" s="190" t="s">
        <v>7</v>
      </c>
      <c r="E2491" s="191" t="n">
        <v>1</v>
      </c>
      <c r="F2491" s="279" t="n">
        <v>31.91</v>
      </c>
      <c r="G2491" s="279" t="n">
        <v>31.91</v>
      </c>
    </row>
    <row r="2492" customFormat="false" ht="15" hidden="false" customHeight="false" outlineLevel="0" collapsed="false">
      <c r="A2492" s="198" t="s">
        <v>1040</v>
      </c>
      <c r="B2492" s="199" t="s">
        <v>2002</v>
      </c>
      <c r="C2492" s="198" t="s">
        <v>2003</v>
      </c>
      <c r="D2492" s="199" t="s">
        <v>25</v>
      </c>
      <c r="E2492" s="200" t="n">
        <v>0.16</v>
      </c>
      <c r="F2492" s="280" t="n">
        <v>16.08</v>
      </c>
      <c r="G2492" s="280" t="n">
        <v>2.57</v>
      </c>
    </row>
    <row r="2493" customFormat="false" ht="15" hidden="false" customHeight="false" outlineLevel="0" collapsed="false">
      <c r="A2493" s="198" t="s">
        <v>1040</v>
      </c>
      <c r="B2493" s="199" t="s">
        <v>1971</v>
      </c>
      <c r="C2493" s="198" t="s">
        <v>1206</v>
      </c>
      <c r="D2493" s="199" t="s">
        <v>25</v>
      </c>
      <c r="E2493" s="200" t="n">
        <v>0.16</v>
      </c>
      <c r="F2493" s="280" t="n">
        <v>20.83</v>
      </c>
      <c r="G2493" s="280" t="n">
        <v>3.33</v>
      </c>
    </row>
    <row r="2494" customFormat="false" ht="15" hidden="false" customHeight="false" outlineLevel="0" collapsed="false">
      <c r="A2494" s="202" t="s">
        <v>1043</v>
      </c>
      <c r="B2494" s="203" t="s">
        <v>2838</v>
      </c>
      <c r="C2494" s="202" t="s">
        <v>2839</v>
      </c>
      <c r="D2494" s="203" t="s">
        <v>7</v>
      </c>
      <c r="E2494" s="204" t="n">
        <v>1</v>
      </c>
      <c r="F2494" s="208" t="n">
        <v>13.17</v>
      </c>
      <c r="G2494" s="208" t="n">
        <v>13.17</v>
      </c>
    </row>
    <row r="2495" customFormat="false" ht="15" hidden="false" customHeight="false" outlineLevel="0" collapsed="false">
      <c r="A2495" s="202" t="s">
        <v>1043</v>
      </c>
      <c r="B2495" s="203" t="s">
        <v>2840</v>
      </c>
      <c r="C2495" s="202" t="s">
        <v>2841</v>
      </c>
      <c r="D2495" s="203" t="s">
        <v>7</v>
      </c>
      <c r="E2495" s="204" t="n">
        <v>1</v>
      </c>
      <c r="F2495" s="208" t="n">
        <v>7.44</v>
      </c>
      <c r="G2495" s="208" t="n">
        <v>7.44</v>
      </c>
    </row>
    <row r="2496" customFormat="false" ht="15" hidden="false" customHeight="false" outlineLevel="0" collapsed="false">
      <c r="A2496" s="202" t="s">
        <v>1043</v>
      </c>
      <c r="B2496" s="203" t="s">
        <v>2842</v>
      </c>
      <c r="C2496" s="202" t="s">
        <v>2843</v>
      </c>
      <c r="D2496" s="203" t="s">
        <v>7</v>
      </c>
      <c r="E2496" s="204" t="n">
        <v>1</v>
      </c>
      <c r="F2496" s="208" t="n">
        <v>3.72</v>
      </c>
      <c r="G2496" s="208" t="n">
        <v>3.72</v>
      </c>
    </row>
    <row r="2497" customFormat="false" ht="15" hidden="false" customHeight="false" outlineLevel="0" collapsed="false">
      <c r="A2497" s="202" t="s">
        <v>1043</v>
      </c>
      <c r="B2497" s="203" t="s">
        <v>2844</v>
      </c>
      <c r="C2497" s="202" t="s">
        <v>2845</v>
      </c>
      <c r="D2497" s="203" t="s">
        <v>7</v>
      </c>
      <c r="E2497" s="204" t="n">
        <v>1</v>
      </c>
      <c r="F2497" s="208" t="n">
        <v>1.68</v>
      </c>
      <c r="G2497" s="208" t="n">
        <v>1.68</v>
      </c>
    </row>
    <row r="2498" customFormat="false" ht="15" hidden="false" customHeight="false" outlineLevel="0" collapsed="false">
      <c r="A2498" s="193"/>
      <c r="B2498" s="194"/>
      <c r="C2498" s="193"/>
      <c r="D2498" s="193"/>
      <c r="E2498" s="195"/>
      <c r="F2498" s="193"/>
      <c r="G2498" s="193"/>
    </row>
    <row r="2499" customFormat="false" ht="15" hidden="false" customHeight="false" outlineLevel="0" collapsed="false">
      <c r="A2499" s="183" t="s">
        <v>2906</v>
      </c>
      <c r="B2499" s="184" t="s">
        <v>1028</v>
      </c>
      <c r="C2499" s="183" t="s">
        <v>1029</v>
      </c>
      <c r="D2499" s="184" t="s">
        <v>1030</v>
      </c>
      <c r="E2499" s="185" t="s">
        <v>1031</v>
      </c>
      <c r="F2499" s="209" t="s">
        <v>1032</v>
      </c>
      <c r="G2499" s="209" t="s">
        <v>1033</v>
      </c>
    </row>
    <row r="2500" customFormat="false" ht="15" hidden="false" customHeight="false" outlineLevel="0" collapsed="false">
      <c r="A2500" s="189" t="s">
        <v>1034</v>
      </c>
      <c r="B2500" s="190" t="s">
        <v>833</v>
      </c>
      <c r="C2500" s="189" t="s">
        <v>2847</v>
      </c>
      <c r="D2500" s="190" t="s">
        <v>7</v>
      </c>
      <c r="E2500" s="191" t="n">
        <v>1</v>
      </c>
      <c r="F2500" s="279" t="n">
        <v>33.99</v>
      </c>
      <c r="G2500" s="279" t="n">
        <v>33.99</v>
      </c>
    </row>
    <row r="2501" customFormat="false" ht="15" hidden="false" customHeight="false" outlineLevel="0" collapsed="false">
      <c r="A2501" s="198" t="s">
        <v>1040</v>
      </c>
      <c r="B2501" s="199" t="s">
        <v>2002</v>
      </c>
      <c r="C2501" s="198" t="s">
        <v>2003</v>
      </c>
      <c r="D2501" s="199" t="s">
        <v>25</v>
      </c>
      <c r="E2501" s="200" t="n">
        <v>0.16</v>
      </c>
      <c r="F2501" s="280" t="n">
        <v>16.08</v>
      </c>
      <c r="G2501" s="280" t="n">
        <v>2.57</v>
      </c>
    </row>
    <row r="2502" customFormat="false" ht="15" hidden="false" customHeight="false" outlineLevel="0" collapsed="false">
      <c r="A2502" s="198" t="s">
        <v>1040</v>
      </c>
      <c r="B2502" s="199" t="s">
        <v>1971</v>
      </c>
      <c r="C2502" s="198" t="s">
        <v>1206</v>
      </c>
      <c r="D2502" s="199" t="s">
        <v>25</v>
      </c>
      <c r="E2502" s="200" t="n">
        <v>0.16</v>
      </c>
      <c r="F2502" s="280" t="n">
        <v>20.83</v>
      </c>
      <c r="G2502" s="280" t="n">
        <v>3.33</v>
      </c>
    </row>
    <row r="2503" customFormat="false" ht="15" hidden="false" customHeight="false" outlineLevel="0" collapsed="false">
      <c r="A2503" s="202" t="s">
        <v>1043</v>
      </c>
      <c r="B2503" s="203" t="s">
        <v>2838</v>
      </c>
      <c r="C2503" s="202" t="s">
        <v>2839</v>
      </c>
      <c r="D2503" s="203" t="s">
        <v>7</v>
      </c>
      <c r="E2503" s="204" t="n">
        <v>1</v>
      </c>
      <c r="F2503" s="208" t="n">
        <v>13.17</v>
      </c>
      <c r="G2503" s="208" t="n">
        <v>13.17</v>
      </c>
    </row>
    <row r="2504" customFormat="false" ht="15" hidden="false" customHeight="false" outlineLevel="0" collapsed="false">
      <c r="A2504" s="202" t="s">
        <v>1043</v>
      </c>
      <c r="B2504" s="203" t="s">
        <v>2842</v>
      </c>
      <c r="C2504" s="202" t="s">
        <v>2843</v>
      </c>
      <c r="D2504" s="203" t="s">
        <v>7</v>
      </c>
      <c r="E2504" s="204" t="n">
        <v>1</v>
      </c>
      <c r="F2504" s="208" t="n">
        <v>3.72</v>
      </c>
      <c r="G2504" s="208" t="n">
        <v>3.72</v>
      </c>
    </row>
    <row r="2505" customFormat="false" ht="15" hidden="false" customHeight="false" outlineLevel="0" collapsed="false">
      <c r="A2505" s="202" t="s">
        <v>1043</v>
      </c>
      <c r="B2505" s="203" t="s">
        <v>2844</v>
      </c>
      <c r="C2505" s="202" t="s">
        <v>2845</v>
      </c>
      <c r="D2505" s="203" t="s">
        <v>7</v>
      </c>
      <c r="E2505" s="204" t="n">
        <v>1</v>
      </c>
      <c r="F2505" s="208" t="n">
        <v>1.68</v>
      </c>
      <c r="G2505" s="208" t="n">
        <v>1.68</v>
      </c>
    </row>
    <row r="2506" customFormat="false" ht="15" hidden="false" customHeight="false" outlineLevel="0" collapsed="false">
      <c r="A2506" s="202" t="s">
        <v>1043</v>
      </c>
      <c r="B2506" s="203" t="s">
        <v>2848</v>
      </c>
      <c r="C2506" s="202" t="s">
        <v>2849</v>
      </c>
      <c r="D2506" s="203" t="s">
        <v>7</v>
      </c>
      <c r="E2506" s="204" t="n">
        <v>1</v>
      </c>
      <c r="F2506" s="208" t="n">
        <v>9.52</v>
      </c>
      <c r="G2506" s="208" t="n">
        <v>9.52</v>
      </c>
    </row>
    <row r="2507" customFormat="false" ht="15" hidden="false" customHeight="false" outlineLevel="0" collapsed="false">
      <c r="A2507" s="193"/>
      <c r="B2507" s="194"/>
      <c r="C2507" s="193"/>
      <c r="D2507" s="193"/>
      <c r="E2507" s="195"/>
      <c r="F2507" s="193"/>
      <c r="G2507" s="193"/>
    </row>
    <row r="2508" customFormat="false" ht="15" hidden="false" customHeight="false" outlineLevel="0" collapsed="false">
      <c r="A2508" s="183" t="s">
        <v>2907</v>
      </c>
      <c r="B2508" s="184" t="s">
        <v>1028</v>
      </c>
      <c r="C2508" s="183" t="s">
        <v>1029</v>
      </c>
      <c r="D2508" s="184" t="s">
        <v>1030</v>
      </c>
      <c r="E2508" s="185" t="s">
        <v>1031</v>
      </c>
      <c r="F2508" s="209" t="s">
        <v>1032</v>
      </c>
      <c r="G2508" s="209" t="s">
        <v>1033</v>
      </c>
    </row>
    <row r="2509" customFormat="false" ht="15" hidden="false" customHeight="false" outlineLevel="0" collapsed="false">
      <c r="A2509" s="189" t="s">
        <v>1034</v>
      </c>
      <c r="B2509" s="190" t="s">
        <v>836</v>
      </c>
      <c r="C2509" s="189" t="s">
        <v>1135</v>
      </c>
      <c r="D2509" s="190" t="s">
        <v>152</v>
      </c>
      <c r="E2509" s="191" t="n">
        <v>1</v>
      </c>
      <c r="F2509" s="279" t="n">
        <v>3.59</v>
      </c>
      <c r="G2509" s="279" t="n">
        <v>3.59</v>
      </c>
    </row>
    <row r="2510" customFormat="false" ht="15" hidden="false" customHeight="false" outlineLevel="0" collapsed="false">
      <c r="A2510" s="198" t="s">
        <v>1040</v>
      </c>
      <c r="B2510" s="199" t="s">
        <v>2002</v>
      </c>
      <c r="C2510" s="198" t="s">
        <v>2003</v>
      </c>
      <c r="D2510" s="199" t="s">
        <v>25</v>
      </c>
      <c r="E2510" s="200" t="n">
        <v>0.03</v>
      </c>
      <c r="F2510" s="280" t="n">
        <v>16.08</v>
      </c>
      <c r="G2510" s="280" t="n">
        <v>0.48</v>
      </c>
    </row>
    <row r="2511" customFormat="false" ht="15" hidden="false" customHeight="false" outlineLevel="0" collapsed="false">
      <c r="A2511" s="198" t="s">
        <v>1040</v>
      </c>
      <c r="B2511" s="199" t="s">
        <v>1971</v>
      </c>
      <c r="C2511" s="198" t="s">
        <v>1206</v>
      </c>
      <c r="D2511" s="199" t="s">
        <v>25</v>
      </c>
      <c r="E2511" s="200" t="n">
        <v>0.03</v>
      </c>
      <c r="F2511" s="280" t="n">
        <v>20.83</v>
      </c>
      <c r="G2511" s="280" t="n">
        <v>0.62</v>
      </c>
    </row>
    <row r="2512" customFormat="false" ht="15" hidden="false" customHeight="false" outlineLevel="0" collapsed="false">
      <c r="A2512" s="202" t="s">
        <v>1043</v>
      </c>
      <c r="B2512" s="203" t="s">
        <v>2851</v>
      </c>
      <c r="C2512" s="202" t="s">
        <v>2852</v>
      </c>
      <c r="D2512" s="203" t="s">
        <v>152</v>
      </c>
      <c r="E2512" s="204" t="n">
        <v>1.19</v>
      </c>
      <c r="F2512" s="208" t="n">
        <v>2.07</v>
      </c>
      <c r="G2512" s="208" t="n">
        <v>2.46</v>
      </c>
    </row>
    <row r="2513" customFormat="false" ht="15" hidden="false" customHeight="false" outlineLevel="0" collapsed="false">
      <c r="A2513" s="202" t="s">
        <v>1043</v>
      </c>
      <c r="B2513" s="203" t="s">
        <v>2729</v>
      </c>
      <c r="C2513" s="202" t="s">
        <v>2730</v>
      </c>
      <c r="D2513" s="203" t="s">
        <v>7</v>
      </c>
      <c r="E2513" s="204" t="n">
        <v>0.009</v>
      </c>
      <c r="F2513" s="208" t="n">
        <v>3.77</v>
      </c>
      <c r="G2513" s="208" t="n">
        <v>0.03</v>
      </c>
    </row>
    <row r="2514" customFormat="false" ht="15" hidden="false" customHeight="false" outlineLevel="0" collapsed="false">
      <c r="A2514" s="193"/>
      <c r="B2514" s="194"/>
      <c r="C2514" s="193"/>
      <c r="D2514" s="193"/>
      <c r="E2514" s="195"/>
      <c r="F2514" s="193"/>
      <c r="G2514" s="193"/>
    </row>
    <row r="2515" customFormat="false" ht="15" hidden="false" customHeight="false" outlineLevel="0" collapsed="false">
      <c r="A2515" s="183" t="s">
        <v>2908</v>
      </c>
      <c r="B2515" s="184" t="s">
        <v>1028</v>
      </c>
      <c r="C2515" s="183" t="s">
        <v>1029</v>
      </c>
      <c r="D2515" s="184" t="s">
        <v>1030</v>
      </c>
      <c r="E2515" s="185" t="s">
        <v>1031</v>
      </c>
      <c r="F2515" s="209" t="s">
        <v>1032</v>
      </c>
      <c r="G2515" s="209" t="s">
        <v>1033</v>
      </c>
    </row>
    <row r="2516" customFormat="false" ht="15" hidden="false" customHeight="false" outlineLevel="0" collapsed="false">
      <c r="A2516" s="189" t="s">
        <v>1034</v>
      </c>
      <c r="B2516" s="190" t="s">
        <v>839</v>
      </c>
      <c r="C2516" s="189" t="s">
        <v>2854</v>
      </c>
      <c r="D2516" s="190" t="s">
        <v>152</v>
      </c>
      <c r="E2516" s="191" t="n">
        <v>1</v>
      </c>
      <c r="F2516" s="279" t="n">
        <v>5.9</v>
      </c>
      <c r="G2516" s="279" t="n">
        <v>5.9</v>
      </c>
    </row>
    <row r="2517" customFormat="false" ht="15" hidden="false" customHeight="false" outlineLevel="0" collapsed="false">
      <c r="A2517" s="198" t="s">
        <v>1040</v>
      </c>
      <c r="B2517" s="199" t="s">
        <v>2002</v>
      </c>
      <c r="C2517" s="198" t="s">
        <v>2003</v>
      </c>
      <c r="D2517" s="199" t="s">
        <v>25</v>
      </c>
      <c r="E2517" s="200" t="n">
        <v>0.04</v>
      </c>
      <c r="F2517" s="280" t="n">
        <v>16.08</v>
      </c>
      <c r="G2517" s="280" t="n">
        <v>0.64</v>
      </c>
    </row>
    <row r="2518" customFormat="false" ht="15" hidden="false" customHeight="false" outlineLevel="0" collapsed="false">
      <c r="A2518" s="198" t="s">
        <v>1040</v>
      </c>
      <c r="B2518" s="199" t="s">
        <v>1971</v>
      </c>
      <c r="C2518" s="198" t="s">
        <v>1206</v>
      </c>
      <c r="D2518" s="199" t="s">
        <v>25</v>
      </c>
      <c r="E2518" s="200" t="n">
        <v>0.04</v>
      </c>
      <c r="F2518" s="280" t="n">
        <v>20.83</v>
      </c>
      <c r="G2518" s="280" t="n">
        <v>0.83</v>
      </c>
    </row>
    <row r="2519" customFormat="false" ht="15" hidden="false" customHeight="false" outlineLevel="0" collapsed="false">
      <c r="A2519" s="202" t="s">
        <v>1043</v>
      </c>
      <c r="B2519" s="203" t="s">
        <v>2855</v>
      </c>
      <c r="C2519" s="202" t="s">
        <v>2856</v>
      </c>
      <c r="D2519" s="203" t="s">
        <v>152</v>
      </c>
      <c r="E2519" s="204" t="n">
        <v>1.19</v>
      </c>
      <c r="F2519" s="208" t="n">
        <v>3.7</v>
      </c>
      <c r="G2519" s="208" t="n">
        <v>4.4</v>
      </c>
    </row>
    <row r="2520" customFormat="false" ht="15" hidden="false" customHeight="false" outlineLevel="0" collapsed="false">
      <c r="A2520" s="202" t="s">
        <v>1043</v>
      </c>
      <c r="B2520" s="203" t="s">
        <v>2729</v>
      </c>
      <c r="C2520" s="202" t="s">
        <v>2730</v>
      </c>
      <c r="D2520" s="203" t="s">
        <v>7</v>
      </c>
      <c r="E2520" s="204" t="n">
        <v>0.009</v>
      </c>
      <c r="F2520" s="208" t="n">
        <v>3.77</v>
      </c>
      <c r="G2520" s="208" t="n">
        <v>0.03</v>
      </c>
    </row>
    <row r="2521" customFormat="false" ht="15" hidden="false" customHeight="false" outlineLevel="0" collapsed="false">
      <c r="A2521" s="193"/>
      <c r="B2521" s="194"/>
      <c r="C2521" s="193"/>
      <c r="D2521" s="193"/>
      <c r="E2521" s="195"/>
      <c r="F2521" s="193"/>
      <c r="G2521" s="193"/>
    </row>
    <row r="2522" customFormat="false" ht="15" hidden="false" customHeight="false" outlineLevel="0" collapsed="false">
      <c r="A2522" s="183" t="s">
        <v>2909</v>
      </c>
      <c r="B2522" s="184" t="s">
        <v>1028</v>
      </c>
      <c r="C2522" s="183" t="s">
        <v>1029</v>
      </c>
      <c r="D2522" s="184" t="s">
        <v>1030</v>
      </c>
      <c r="E2522" s="185" t="s">
        <v>1031</v>
      </c>
      <c r="F2522" s="209" t="s">
        <v>1032</v>
      </c>
      <c r="G2522" s="209" t="s">
        <v>1033</v>
      </c>
    </row>
    <row r="2523" customFormat="false" ht="15" hidden="false" customHeight="false" outlineLevel="0" collapsed="false">
      <c r="A2523" s="189" t="s">
        <v>1034</v>
      </c>
      <c r="B2523" s="190" t="s">
        <v>881</v>
      </c>
      <c r="C2523" s="189" t="s">
        <v>2910</v>
      </c>
      <c r="D2523" s="190" t="s">
        <v>152</v>
      </c>
      <c r="E2523" s="191" t="n">
        <v>1</v>
      </c>
      <c r="F2523" s="279" t="n">
        <v>8.09</v>
      </c>
      <c r="G2523" s="279" t="n">
        <v>8.09</v>
      </c>
    </row>
    <row r="2524" customFormat="false" ht="15" hidden="false" customHeight="false" outlineLevel="0" collapsed="false">
      <c r="A2524" s="198" t="s">
        <v>1040</v>
      </c>
      <c r="B2524" s="199" t="s">
        <v>2002</v>
      </c>
      <c r="C2524" s="198" t="s">
        <v>2003</v>
      </c>
      <c r="D2524" s="199" t="s">
        <v>25</v>
      </c>
      <c r="E2524" s="200" t="n">
        <v>0.052</v>
      </c>
      <c r="F2524" s="280" t="n">
        <v>16.08</v>
      </c>
      <c r="G2524" s="280" t="n">
        <v>0.83</v>
      </c>
    </row>
    <row r="2525" customFormat="false" ht="15" hidden="false" customHeight="false" outlineLevel="0" collapsed="false">
      <c r="A2525" s="198" t="s">
        <v>1040</v>
      </c>
      <c r="B2525" s="199" t="s">
        <v>1971</v>
      </c>
      <c r="C2525" s="198" t="s">
        <v>1206</v>
      </c>
      <c r="D2525" s="199" t="s">
        <v>25</v>
      </c>
      <c r="E2525" s="200" t="n">
        <v>0.052</v>
      </c>
      <c r="F2525" s="280" t="n">
        <v>20.83</v>
      </c>
      <c r="G2525" s="280" t="n">
        <v>1.08</v>
      </c>
    </row>
    <row r="2526" customFormat="false" ht="15" hidden="false" customHeight="false" outlineLevel="0" collapsed="false">
      <c r="A2526" s="202" t="s">
        <v>1043</v>
      </c>
      <c r="B2526" s="203" t="s">
        <v>2911</v>
      </c>
      <c r="C2526" s="202" t="s">
        <v>2912</v>
      </c>
      <c r="D2526" s="203" t="s">
        <v>152</v>
      </c>
      <c r="E2526" s="204" t="n">
        <v>1.19</v>
      </c>
      <c r="F2526" s="208" t="n">
        <v>5.17</v>
      </c>
      <c r="G2526" s="208" t="n">
        <v>6.15</v>
      </c>
    </row>
    <row r="2527" customFormat="false" ht="15" hidden="false" customHeight="false" outlineLevel="0" collapsed="false">
      <c r="A2527" s="202" t="s">
        <v>1043</v>
      </c>
      <c r="B2527" s="203" t="s">
        <v>2729</v>
      </c>
      <c r="C2527" s="202" t="s">
        <v>2730</v>
      </c>
      <c r="D2527" s="203" t="s">
        <v>7</v>
      </c>
      <c r="E2527" s="204" t="n">
        <v>0.009</v>
      </c>
      <c r="F2527" s="208" t="n">
        <v>3.77</v>
      </c>
      <c r="G2527" s="208" t="n">
        <v>0.03</v>
      </c>
    </row>
    <row r="2528" customFormat="false" ht="15" hidden="false" customHeight="false" outlineLevel="0" collapsed="false">
      <c r="A2528" s="193"/>
      <c r="B2528" s="194"/>
      <c r="C2528" s="193"/>
      <c r="D2528" s="193"/>
      <c r="E2528" s="195"/>
      <c r="F2528" s="193"/>
      <c r="G2528" s="193"/>
    </row>
    <row r="2529" customFormat="false" ht="15" hidden="false" customHeight="false" outlineLevel="0" collapsed="false">
      <c r="A2529" s="183" t="s">
        <v>2913</v>
      </c>
      <c r="B2529" s="184" t="s">
        <v>1028</v>
      </c>
      <c r="C2529" s="183" t="s">
        <v>1029</v>
      </c>
      <c r="D2529" s="184" t="s">
        <v>1030</v>
      </c>
      <c r="E2529" s="185" t="s">
        <v>1031</v>
      </c>
      <c r="F2529" s="209" t="s">
        <v>1032</v>
      </c>
      <c r="G2529" s="209" t="s">
        <v>1033</v>
      </c>
    </row>
    <row r="2530" customFormat="false" ht="15" hidden="false" customHeight="false" outlineLevel="0" collapsed="false">
      <c r="A2530" s="189" t="s">
        <v>1034</v>
      </c>
      <c r="B2530" s="190" t="s">
        <v>884</v>
      </c>
      <c r="C2530" s="189" t="s">
        <v>2914</v>
      </c>
      <c r="D2530" s="190" t="s">
        <v>152</v>
      </c>
      <c r="E2530" s="191" t="n">
        <v>1</v>
      </c>
      <c r="F2530" s="279" t="n">
        <v>9.43</v>
      </c>
      <c r="G2530" s="279" t="n">
        <v>9.43</v>
      </c>
    </row>
    <row r="2531" customFormat="false" ht="15" hidden="false" customHeight="false" outlineLevel="0" collapsed="false">
      <c r="A2531" s="198" t="s">
        <v>1040</v>
      </c>
      <c r="B2531" s="199" t="s">
        <v>2002</v>
      </c>
      <c r="C2531" s="198" t="s">
        <v>2003</v>
      </c>
      <c r="D2531" s="199" t="s">
        <v>25</v>
      </c>
      <c r="E2531" s="200" t="n">
        <v>0.009</v>
      </c>
      <c r="F2531" s="280" t="n">
        <v>16.08</v>
      </c>
      <c r="G2531" s="280" t="n">
        <v>0.14</v>
      </c>
    </row>
    <row r="2532" customFormat="false" ht="15" hidden="false" customHeight="false" outlineLevel="0" collapsed="false">
      <c r="A2532" s="198" t="s">
        <v>1040</v>
      </c>
      <c r="B2532" s="199" t="s">
        <v>1971</v>
      </c>
      <c r="C2532" s="198" t="s">
        <v>1206</v>
      </c>
      <c r="D2532" s="199" t="s">
        <v>25</v>
      </c>
      <c r="E2532" s="200" t="n">
        <v>0.009</v>
      </c>
      <c r="F2532" s="280" t="n">
        <v>20.83</v>
      </c>
      <c r="G2532" s="280" t="n">
        <v>0.18</v>
      </c>
    </row>
    <row r="2533" customFormat="false" ht="15" hidden="false" customHeight="false" outlineLevel="0" collapsed="false">
      <c r="A2533" s="202" t="s">
        <v>1043</v>
      </c>
      <c r="B2533" s="203" t="s">
        <v>2915</v>
      </c>
      <c r="C2533" s="202" t="s">
        <v>2916</v>
      </c>
      <c r="D2533" s="203" t="s">
        <v>152</v>
      </c>
      <c r="E2533" s="204" t="n">
        <v>1.027</v>
      </c>
      <c r="F2533" s="208" t="n">
        <v>8.85</v>
      </c>
      <c r="G2533" s="208" t="n">
        <v>9.08</v>
      </c>
    </row>
    <row r="2534" customFormat="false" ht="15" hidden="false" customHeight="false" outlineLevel="0" collapsed="false">
      <c r="A2534" s="202" t="s">
        <v>1043</v>
      </c>
      <c r="B2534" s="203" t="s">
        <v>2729</v>
      </c>
      <c r="C2534" s="202" t="s">
        <v>2730</v>
      </c>
      <c r="D2534" s="203" t="s">
        <v>7</v>
      </c>
      <c r="E2534" s="204" t="n">
        <v>0.01</v>
      </c>
      <c r="F2534" s="208" t="n">
        <v>3.77</v>
      </c>
      <c r="G2534" s="208" t="n">
        <v>0.03</v>
      </c>
    </row>
    <row r="2535" customFormat="false" ht="15" hidden="false" customHeight="false" outlineLevel="0" collapsed="false">
      <c r="A2535" s="193"/>
      <c r="B2535" s="194"/>
      <c r="C2535" s="193"/>
      <c r="D2535" s="193"/>
      <c r="E2535" s="195"/>
      <c r="F2535" s="193"/>
      <c r="G2535" s="193"/>
    </row>
    <row r="2536" customFormat="false" ht="15" hidden="false" customHeight="false" outlineLevel="0" collapsed="false">
      <c r="A2536" s="183" t="s">
        <v>2917</v>
      </c>
      <c r="B2536" s="184" t="s">
        <v>1028</v>
      </c>
      <c r="C2536" s="183" t="s">
        <v>1029</v>
      </c>
      <c r="D2536" s="184" t="s">
        <v>1030</v>
      </c>
      <c r="E2536" s="185" t="s">
        <v>1031</v>
      </c>
      <c r="F2536" s="209" t="s">
        <v>1032</v>
      </c>
      <c r="G2536" s="209" t="s">
        <v>1033</v>
      </c>
    </row>
    <row r="2537" customFormat="false" ht="15" hidden="false" customHeight="false" outlineLevel="0" collapsed="false">
      <c r="A2537" s="189" t="s">
        <v>1034</v>
      </c>
      <c r="B2537" s="190" t="s">
        <v>862</v>
      </c>
      <c r="C2537" s="189" t="s">
        <v>2883</v>
      </c>
      <c r="D2537" s="190" t="s">
        <v>152</v>
      </c>
      <c r="E2537" s="191" t="n">
        <v>1</v>
      </c>
      <c r="F2537" s="279" t="n">
        <v>45.81</v>
      </c>
      <c r="G2537" s="279" t="n">
        <v>45.81</v>
      </c>
    </row>
    <row r="2538" customFormat="false" ht="15" hidden="false" customHeight="false" outlineLevel="0" collapsed="false">
      <c r="A2538" s="198" t="s">
        <v>1040</v>
      </c>
      <c r="B2538" s="199" t="s">
        <v>2884</v>
      </c>
      <c r="C2538" s="198" t="s">
        <v>2885</v>
      </c>
      <c r="D2538" s="199" t="s">
        <v>7</v>
      </c>
      <c r="E2538" s="200" t="n">
        <v>0.3333</v>
      </c>
      <c r="F2538" s="280" t="n">
        <v>11.55</v>
      </c>
      <c r="G2538" s="280" t="n">
        <v>3.84</v>
      </c>
    </row>
    <row r="2539" customFormat="false" ht="15" hidden="false" customHeight="false" outlineLevel="0" collapsed="false">
      <c r="A2539" s="198" t="s">
        <v>1040</v>
      </c>
      <c r="B2539" s="199" t="s">
        <v>1123</v>
      </c>
      <c r="C2539" s="198" t="s">
        <v>1124</v>
      </c>
      <c r="D2539" s="199" t="s">
        <v>152</v>
      </c>
      <c r="E2539" s="200" t="n">
        <v>1</v>
      </c>
      <c r="F2539" s="280" t="n">
        <v>2.38</v>
      </c>
      <c r="G2539" s="280" t="n">
        <v>2.38</v>
      </c>
    </row>
    <row r="2540" customFormat="false" ht="15" hidden="false" customHeight="false" outlineLevel="0" collapsed="false">
      <c r="A2540" s="198" t="s">
        <v>1040</v>
      </c>
      <c r="B2540" s="199" t="s">
        <v>2002</v>
      </c>
      <c r="C2540" s="198" t="s">
        <v>2003</v>
      </c>
      <c r="D2540" s="199" t="s">
        <v>25</v>
      </c>
      <c r="E2540" s="200" t="n">
        <v>0.135</v>
      </c>
      <c r="F2540" s="280" t="n">
        <v>16.08</v>
      </c>
      <c r="G2540" s="280" t="n">
        <v>2.17</v>
      </c>
    </row>
    <row r="2541" customFormat="false" ht="15" hidden="false" customHeight="false" outlineLevel="0" collapsed="false">
      <c r="A2541" s="198" t="s">
        <v>1040</v>
      </c>
      <c r="B2541" s="199" t="s">
        <v>1971</v>
      </c>
      <c r="C2541" s="198" t="s">
        <v>1206</v>
      </c>
      <c r="D2541" s="199" t="s">
        <v>25</v>
      </c>
      <c r="E2541" s="200" t="n">
        <v>0.135</v>
      </c>
      <c r="F2541" s="280" t="n">
        <v>20.83</v>
      </c>
      <c r="G2541" s="280" t="n">
        <v>2.81</v>
      </c>
    </row>
    <row r="2542" customFormat="false" ht="15" hidden="false" customHeight="false" outlineLevel="0" collapsed="false">
      <c r="A2542" s="202" t="s">
        <v>1043</v>
      </c>
      <c r="B2542" s="203" t="s">
        <v>2886</v>
      </c>
      <c r="C2542" s="202" t="s">
        <v>2887</v>
      </c>
      <c r="D2542" s="203" t="s">
        <v>152</v>
      </c>
      <c r="E2542" s="204" t="n">
        <v>1.05</v>
      </c>
      <c r="F2542" s="208" t="n">
        <v>32.97</v>
      </c>
      <c r="G2542" s="208" t="n">
        <v>34.61</v>
      </c>
    </row>
    <row r="2543" customFormat="false" ht="15" hidden="false" customHeight="false" outlineLevel="0" collapsed="false">
      <c r="A2543" s="193"/>
      <c r="B2543" s="194"/>
      <c r="C2543" s="193"/>
      <c r="D2543" s="193"/>
      <c r="E2543" s="195"/>
      <c r="F2543" s="193"/>
      <c r="G2543" s="193"/>
    </row>
    <row r="2544" customFormat="false" ht="15" hidden="false" customHeight="false" outlineLevel="0" collapsed="false">
      <c r="A2544" s="183" t="s">
        <v>2918</v>
      </c>
      <c r="B2544" s="184" t="s">
        <v>1028</v>
      </c>
      <c r="C2544" s="183" t="s">
        <v>1029</v>
      </c>
      <c r="D2544" s="184" t="s">
        <v>1030</v>
      </c>
      <c r="E2544" s="185" t="s">
        <v>1031</v>
      </c>
      <c r="F2544" s="209" t="s">
        <v>1032</v>
      </c>
      <c r="G2544" s="209" t="s">
        <v>1033</v>
      </c>
    </row>
    <row r="2545" customFormat="false" ht="15" hidden="false" customHeight="false" outlineLevel="0" collapsed="false">
      <c r="A2545" s="189" t="s">
        <v>1034</v>
      </c>
      <c r="B2545" s="190" t="s">
        <v>888</v>
      </c>
      <c r="C2545" s="189" t="s">
        <v>2919</v>
      </c>
      <c r="D2545" s="190" t="s">
        <v>7</v>
      </c>
      <c r="E2545" s="191" t="n">
        <v>1</v>
      </c>
      <c r="F2545" s="279" t="n">
        <v>31.81</v>
      </c>
      <c r="G2545" s="279" t="n">
        <v>31.81</v>
      </c>
    </row>
    <row r="2546" customFormat="false" ht="15" hidden="false" customHeight="false" outlineLevel="0" collapsed="false">
      <c r="A2546" s="198" t="s">
        <v>1040</v>
      </c>
      <c r="B2546" s="199" t="s">
        <v>2002</v>
      </c>
      <c r="C2546" s="198" t="s">
        <v>2003</v>
      </c>
      <c r="D2546" s="199" t="s">
        <v>25</v>
      </c>
      <c r="E2546" s="200" t="n">
        <v>0.4967</v>
      </c>
      <c r="F2546" s="280" t="n">
        <v>16.08</v>
      </c>
      <c r="G2546" s="280" t="n">
        <v>7.98</v>
      </c>
    </row>
    <row r="2547" customFormat="false" ht="15" hidden="false" customHeight="false" outlineLevel="0" collapsed="false">
      <c r="A2547" s="198" t="s">
        <v>1040</v>
      </c>
      <c r="B2547" s="199" t="s">
        <v>1971</v>
      </c>
      <c r="C2547" s="198" t="s">
        <v>1206</v>
      </c>
      <c r="D2547" s="199" t="s">
        <v>25</v>
      </c>
      <c r="E2547" s="200" t="n">
        <v>0.4967</v>
      </c>
      <c r="F2547" s="280" t="n">
        <v>20.83</v>
      </c>
      <c r="G2547" s="280" t="n">
        <v>10.34</v>
      </c>
    </row>
    <row r="2548" customFormat="false" ht="15" hidden="false" customHeight="false" outlineLevel="0" collapsed="false">
      <c r="A2548" s="202" t="s">
        <v>1043</v>
      </c>
      <c r="B2548" s="203" t="s">
        <v>1741</v>
      </c>
      <c r="C2548" s="202" t="s">
        <v>1742</v>
      </c>
      <c r="D2548" s="203" t="s">
        <v>7</v>
      </c>
      <c r="E2548" s="204" t="n">
        <v>2</v>
      </c>
      <c r="F2548" s="208" t="n">
        <v>0.16</v>
      </c>
      <c r="G2548" s="208" t="n">
        <v>0.32</v>
      </c>
    </row>
    <row r="2549" customFormat="false" ht="15" hidden="false" customHeight="false" outlineLevel="0" collapsed="false">
      <c r="A2549" s="202" t="s">
        <v>1043</v>
      </c>
      <c r="B2549" s="203" t="s">
        <v>2838</v>
      </c>
      <c r="C2549" s="202" t="s">
        <v>2839</v>
      </c>
      <c r="D2549" s="203" t="s">
        <v>7</v>
      </c>
      <c r="E2549" s="204" t="n">
        <v>1</v>
      </c>
      <c r="F2549" s="208" t="n">
        <v>13.17</v>
      </c>
      <c r="G2549" s="208" t="n">
        <v>13.17</v>
      </c>
    </row>
    <row r="2550" customFormat="false" ht="15" hidden="false" customHeight="false" outlineLevel="0" collapsed="false">
      <c r="A2550" s="193"/>
      <c r="B2550" s="194"/>
      <c r="C2550" s="193"/>
      <c r="D2550" s="193"/>
      <c r="E2550" s="195"/>
      <c r="F2550" s="193"/>
      <c r="G2550" s="193"/>
    </row>
    <row r="2551" customFormat="false" ht="15" hidden="false" customHeight="false" outlineLevel="0" collapsed="false">
      <c r="A2551" s="183" t="s">
        <v>2920</v>
      </c>
      <c r="B2551" s="184" t="s">
        <v>1028</v>
      </c>
      <c r="C2551" s="183" t="s">
        <v>1029</v>
      </c>
      <c r="D2551" s="184" t="s">
        <v>1030</v>
      </c>
      <c r="E2551" s="185" t="s">
        <v>1031</v>
      </c>
      <c r="F2551" s="209" t="s">
        <v>1032</v>
      </c>
      <c r="G2551" s="209" t="s">
        <v>1033</v>
      </c>
    </row>
    <row r="2552" customFormat="false" ht="15" hidden="false" customHeight="false" outlineLevel="0" collapsed="false">
      <c r="A2552" s="189" t="s">
        <v>1034</v>
      </c>
      <c r="B2552" s="190" t="s">
        <v>844</v>
      </c>
      <c r="C2552" s="189" t="s">
        <v>845</v>
      </c>
      <c r="D2552" s="190" t="s">
        <v>7</v>
      </c>
      <c r="E2552" s="191" t="n">
        <v>1</v>
      </c>
      <c r="F2552" s="279" t="n">
        <v>180.03</v>
      </c>
      <c r="G2552" s="279" t="n">
        <v>180.03</v>
      </c>
    </row>
    <row r="2553" customFormat="false" ht="15" hidden="false" customHeight="false" outlineLevel="0" collapsed="false">
      <c r="A2553" s="198" t="s">
        <v>1040</v>
      </c>
      <c r="B2553" s="199" t="s">
        <v>2858</v>
      </c>
      <c r="C2553" s="198" t="s">
        <v>2859</v>
      </c>
      <c r="D2553" s="199" t="s">
        <v>7</v>
      </c>
      <c r="E2553" s="200" t="n">
        <v>1</v>
      </c>
      <c r="F2553" s="280" t="n">
        <v>166.69</v>
      </c>
      <c r="G2553" s="280" t="n">
        <v>166.69</v>
      </c>
    </row>
    <row r="2554" customFormat="false" ht="15" hidden="false" customHeight="false" outlineLevel="0" collapsed="false">
      <c r="A2554" s="202" t="s">
        <v>1043</v>
      </c>
      <c r="B2554" s="203" t="s">
        <v>2860</v>
      </c>
      <c r="C2554" s="202" t="s">
        <v>2861</v>
      </c>
      <c r="D2554" s="203" t="s">
        <v>7</v>
      </c>
      <c r="E2554" s="204" t="n">
        <v>1</v>
      </c>
      <c r="F2554" s="208" t="n">
        <v>13.34</v>
      </c>
      <c r="G2554" s="208" t="n">
        <v>13.34</v>
      </c>
    </row>
    <row r="2555" customFormat="false" ht="15" hidden="false" customHeight="false" outlineLevel="0" collapsed="false">
      <c r="A2555" s="193"/>
      <c r="B2555" s="194"/>
      <c r="C2555" s="193"/>
      <c r="D2555" s="193"/>
      <c r="E2555" s="195"/>
      <c r="F2555" s="193"/>
      <c r="G2555" s="193"/>
    </row>
    <row r="2556" customFormat="false" ht="15" hidden="false" customHeight="false" outlineLevel="0" collapsed="false">
      <c r="A2556" s="183" t="s">
        <v>2921</v>
      </c>
      <c r="B2556" s="184" t="s">
        <v>1028</v>
      </c>
      <c r="C2556" s="183" t="s">
        <v>1029</v>
      </c>
      <c r="D2556" s="184" t="s">
        <v>1030</v>
      </c>
      <c r="E2556" s="185" t="s">
        <v>1031</v>
      </c>
      <c r="F2556" s="209" t="s">
        <v>1032</v>
      </c>
      <c r="G2556" s="209" t="s">
        <v>1033</v>
      </c>
    </row>
    <row r="2557" customFormat="false" ht="15" hidden="false" customHeight="false" outlineLevel="0" collapsed="false">
      <c r="A2557" s="189" t="s">
        <v>1034</v>
      </c>
      <c r="B2557" s="190" t="s">
        <v>847</v>
      </c>
      <c r="C2557" s="189" t="s">
        <v>848</v>
      </c>
      <c r="D2557" s="190" t="s">
        <v>7</v>
      </c>
      <c r="E2557" s="191" t="n">
        <v>1</v>
      </c>
      <c r="F2557" s="279" t="n">
        <v>36.64</v>
      </c>
      <c r="G2557" s="279" t="n">
        <v>36.64</v>
      </c>
    </row>
    <row r="2558" customFormat="false" ht="15" hidden="false" customHeight="false" outlineLevel="0" collapsed="false">
      <c r="A2558" s="198" t="s">
        <v>1040</v>
      </c>
      <c r="B2558" s="199" t="s">
        <v>2002</v>
      </c>
      <c r="C2558" s="198" t="s">
        <v>2003</v>
      </c>
      <c r="D2558" s="199" t="s">
        <v>25</v>
      </c>
      <c r="E2558" s="200" t="n">
        <v>0.5</v>
      </c>
      <c r="F2558" s="280" t="n">
        <v>16.08</v>
      </c>
      <c r="G2558" s="280" t="n">
        <v>8.04</v>
      </c>
    </row>
    <row r="2559" customFormat="false" ht="15" hidden="false" customHeight="false" outlineLevel="0" collapsed="false">
      <c r="A2559" s="198" t="s">
        <v>1040</v>
      </c>
      <c r="B2559" s="199" t="s">
        <v>1971</v>
      </c>
      <c r="C2559" s="198" t="s">
        <v>1206</v>
      </c>
      <c r="D2559" s="199" t="s">
        <v>25</v>
      </c>
      <c r="E2559" s="200" t="n">
        <v>0.5</v>
      </c>
      <c r="F2559" s="280" t="n">
        <v>20.83</v>
      </c>
      <c r="G2559" s="280" t="n">
        <v>10.41</v>
      </c>
    </row>
    <row r="2560" customFormat="false" ht="15" hidden="false" customHeight="false" outlineLevel="0" collapsed="false">
      <c r="A2560" s="202" t="s">
        <v>1043</v>
      </c>
      <c r="B2560" s="203" t="s">
        <v>3109</v>
      </c>
      <c r="C2560" s="202" t="s">
        <v>2864</v>
      </c>
      <c r="D2560" s="203" t="s">
        <v>7</v>
      </c>
      <c r="E2560" s="204" t="n">
        <v>1</v>
      </c>
      <c r="F2560" s="208" t="n">
        <v>8.29</v>
      </c>
      <c r="G2560" s="208" t="n">
        <v>8.29</v>
      </c>
    </row>
    <row r="2561" customFormat="false" ht="15" hidden="false" customHeight="false" outlineLevel="0" collapsed="false">
      <c r="A2561" s="202" t="s">
        <v>1043</v>
      </c>
      <c r="B2561" s="203" t="s">
        <v>3110</v>
      </c>
      <c r="C2561" s="202" t="s">
        <v>2865</v>
      </c>
      <c r="D2561" s="203" t="s">
        <v>7</v>
      </c>
      <c r="E2561" s="204" t="n">
        <v>1</v>
      </c>
      <c r="F2561" s="208" t="n">
        <v>9.9</v>
      </c>
      <c r="G2561" s="208" t="n">
        <v>9.9</v>
      </c>
    </row>
    <row r="2562" customFormat="false" ht="15" hidden="false" customHeight="false" outlineLevel="0" collapsed="false">
      <c r="A2562" s="193"/>
      <c r="B2562" s="194"/>
      <c r="C2562" s="193"/>
      <c r="D2562" s="193"/>
      <c r="E2562" s="195"/>
      <c r="F2562" s="193"/>
      <c r="G2562" s="193"/>
    </row>
    <row r="2563" customFormat="false" ht="15" hidden="false" customHeight="false" outlineLevel="0" collapsed="false">
      <c r="A2563" s="183" t="s">
        <v>2922</v>
      </c>
      <c r="B2563" s="184" t="s">
        <v>1028</v>
      </c>
      <c r="C2563" s="183" t="s">
        <v>1029</v>
      </c>
      <c r="D2563" s="184" t="s">
        <v>1030</v>
      </c>
      <c r="E2563" s="185" t="s">
        <v>1031</v>
      </c>
      <c r="F2563" s="209" t="s">
        <v>1032</v>
      </c>
      <c r="G2563" s="209" t="s">
        <v>1033</v>
      </c>
    </row>
    <row r="2564" customFormat="false" ht="15" hidden="false" customHeight="false" outlineLevel="0" collapsed="false">
      <c r="A2564" s="189" t="s">
        <v>1034</v>
      </c>
      <c r="B2564" s="190" t="s">
        <v>836</v>
      </c>
      <c r="C2564" s="189" t="s">
        <v>1135</v>
      </c>
      <c r="D2564" s="190" t="s">
        <v>152</v>
      </c>
      <c r="E2564" s="191" t="n">
        <v>1</v>
      </c>
      <c r="F2564" s="279" t="n">
        <v>3.59</v>
      </c>
      <c r="G2564" s="279" t="n">
        <v>3.59</v>
      </c>
    </row>
    <row r="2565" customFormat="false" ht="15" hidden="false" customHeight="false" outlineLevel="0" collapsed="false">
      <c r="A2565" s="198" t="s">
        <v>1040</v>
      </c>
      <c r="B2565" s="199" t="s">
        <v>2002</v>
      </c>
      <c r="C2565" s="198" t="s">
        <v>2003</v>
      </c>
      <c r="D2565" s="199" t="s">
        <v>25</v>
      </c>
      <c r="E2565" s="200" t="n">
        <v>0.03</v>
      </c>
      <c r="F2565" s="280" t="n">
        <v>16.08</v>
      </c>
      <c r="G2565" s="280" t="n">
        <v>0.48</v>
      </c>
    </row>
    <row r="2566" customFormat="false" ht="15" hidden="false" customHeight="false" outlineLevel="0" collapsed="false">
      <c r="A2566" s="198" t="s">
        <v>1040</v>
      </c>
      <c r="B2566" s="199" t="s">
        <v>1971</v>
      </c>
      <c r="C2566" s="198" t="s">
        <v>1206</v>
      </c>
      <c r="D2566" s="199" t="s">
        <v>25</v>
      </c>
      <c r="E2566" s="200" t="n">
        <v>0.03</v>
      </c>
      <c r="F2566" s="280" t="n">
        <v>20.83</v>
      </c>
      <c r="G2566" s="280" t="n">
        <v>0.62</v>
      </c>
    </row>
    <row r="2567" customFormat="false" ht="15" hidden="false" customHeight="false" outlineLevel="0" collapsed="false">
      <c r="A2567" s="202" t="s">
        <v>1043</v>
      </c>
      <c r="B2567" s="203" t="s">
        <v>2851</v>
      </c>
      <c r="C2567" s="202" t="s">
        <v>2852</v>
      </c>
      <c r="D2567" s="203" t="s">
        <v>152</v>
      </c>
      <c r="E2567" s="204" t="n">
        <v>1.19</v>
      </c>
      <c r="F2567" s="208" t="n">
        <v>2.07</v>
      </c>
      <c r="G2567" s="208" t="n">
        <v>2.46</v>
      </c>
    </row>
    <row r="2568" customFormat="false" ht="15" hidden="false" customHeight="false" outlineLevel="0" collapsed="false">
      <c r="A2568" s="202" t="s">
        <v>1043</v>
      </c>
      <c r="B2568" s="203" t="s">
        <v>2729</v>
      </c>
      <c r="C2568" s="202" t="s">
        <v>2730</v>
      </c>
      <c r="D2568" s="203" t="s">
        <v>7</v>
      </c>
      <c r="E2568" s="204" t="n">
        <v>0.009</v>
      </c>
      <c r="F2568" s="208" t="n">
        <v>3.77</v>
      </c>
      <c r="G2568" s="208" t="n">
        <v>0.03</v>
      </c>
    </row>
    <row r="2569" customFormat="false" ht="15" hidden="false" customHeight="false" outlineLevel="0" collapsed="false">
      <c r="A2569" s="193"/>
      <c r="B2569" s="194"/>
      <c r="C2569" s="193"/>
      <c r="D2569" s="193"/>
      <c r="E2569" s="195"/>
      <c r="F2569" s="193"/>
      <c r="G2569" s="193"/>
    </row>
    <row r="2570" customFormat="false" ht="15" hidden="false" customHeight="false" outlineLevel="0" collapsed="false">
      <c r="A2570" s="183" t="s">
        <v>2923</v>
      </c>
      <c r="B2570" s="184" t="s">
        <v>1028</v>
      </c>
      <c r="C2570" s="183" t="s">
        <v>1029</v>
      </c>
      <c r="D2570" s="184" t="s">
        <v>1030</v>
      </c>
      <c r="E2570" s="185" t="s">
        <v>1031</v>
      </c>
      <c r="F2570" s="209" t="s">
        <v>1032</v>
      </c>
      <c r="G2570" s="209" t="s">
        <v>1033</v>
      </c>
    </row>
    <row r="2571" customFormat="false" ht="15" hidden="false" customHeight="false" outlineLevel="0" collapsed="false">
      <c r="A2571" s="189" t="s">
        <v>1034</v>
      </c>
      <c r="B2571" s="190" t="s">
        <v>852</v>
      </c>
      <c r="C2571" s="189" t="s">
        <v>2868</v>
      </c>
      <c r="D2571" s="190" t="s">
        <v>7</v>
      </c>
      <c r="E2571" s="191" t="n">
        <v>1</v>
      </c>
      <c r="F2571" s="279" t="n">
        <v>30.23</v>
      </c>
      <c r="G2571" s="279" t="n">
        <v>30.23</v>
      </c>
    </row>
    <row r="2572" customFormat="false" ht="15" hidden="false" customHeight="false" outlineLevel="0" collapsed="false">
      <c r="A2572" s="198" t="s">
        <v>1040</v>
      </c>
      <c r="B2572" s="199" t="s">
        <v>2002</v>
      </c>
      <c r="C2572" s="198" t="s">
        <v>2003</v>
      </c>
      <c r="D2572" s="199" t="s">
        <v>25</v>
      </c>
      <c r="E2572" s="200" t="n">
        <v>0.16</v>
      </c>
      <c r="F2572" s="280" t="n">
        <v>16.08</v>
      </c>
      <c r="G2572" s="280" t="n">
        <v>2.57</v>
      </c>
    </row>
    <row r="2573" customFormat="false" ht="15" hidden="false" customHeight="false" outlineLevel="0" collapsed="false">
      <c r="A2573" s="198" t="s">
        <v>1040</v>
      </c>
      <c r="B2573" s="199" t="s">
        <v>1971</v>
      </c>
      <c r="C2573" s="198" t="s">
        <v>1206</v>
      </c>
      <c r="D2573" s="199" t="s">
        <v>25</v>
      </c>
      <c r="E2573" s="200" t="n">
        <v>0.16</v>
      </c>
      <c r="F2573" s="280" t="n">
        <v>20.83</v>
      </c>
      <c r="G2573" s="280" t="n">
        <v>3.33</v>
      </c>
    </row>
    <row r="2574" customFormat="false" ht="15" hidden="false" customHeight="false" outlineLevel="0" collapsed="false">
      <c r="A2574" s="202" t="s">
        <v>1043</v>
      </c>
      <c r="B2574" s="203" t="s">
        <v>2838</v>
      </c>
      <c r="C2574" s="202" t="s">
        <v>2839</v>
      </c>
      <c r="D2574" s="203" t="s">
        <v>7</v>
      </c>
      <c r="E2574" s="204" t="n">
        <v>1</v>
      </c>
      <c r="F2574" s="208" t="n">
        <v>13.17</v>
      </c>
      <c r="G2574" s="208" t="n">
        <v>13.17</v>
      </c>
    </row>
    <row r="2575" customFormat="false" ht="15" hidden="false" customHeight="false" outlineLevel="0" collapsed="false">
      <c r="A2575" s="202" t="s">
        <v>1043</v>
      </c>
      <c r="B2575" s="203" t="s">
        <v>2844</v>
      </c>
      <c r="C2575" s="202" t="s">
        <v>2845</v>
      </c>
      <c r="D2575" s="203" t="s">
        <v>7</v>
      </c>
      <c r="E2575" s="204" t="n">
        <v>1</v>
      </c>
      <c r="F2575" s="208" t="n">
        <v>1.68</v>
      </c>
      <c r="G2575" s="208" t="n">
        <v>1.68</v>
      </c>
    </row>
    <row r="2576" customFormat="false" ht="15" hidden="false" customHeight="false" outlineLevel="0" collapsed="false">
      <c r="A2576" s="202" t="s">
        <v>1043</v>
      </c>
      <c r="B2576" s="203" t="s">
        <v>2869</v>
      </c>
      <c r="C2576" s="202" t="s">
        <v>2870</v>
      </c>
      <c r="D2576" s="203" t="s">
        <v>7</v>
      </c>
      <c r="E2576" s="204" t="n">
        <v>1</v>
      </c>
      <c r="F2576" s="208" t="n">
        <v>6.54</v>
      </c>
      <c r="G2576" s="208" t="n">
        <v>6.54</v>
      </c>
    </row>
    <row r="2577" customFormat="false" ht="15" hidden="false" customHeight="false" outlineLevel="0" collapsed="false">
      <c r="A2577" s="202" t="s">
        <v>1043</v>
      </c>
      <c r="B2577" s="203" t="s">
        <v>2871</v>
      </c>
      <c r="C2577" s="202" t="s">
        <v>2872</v>
      </c>
      <c r="D2577" s="203" t="s">
        <v>1199</v>
      </c>
      <c r="E2577" s="204" t="n">
        <v>1</v>
      </c>
      <c r="F2577" s="208" t="n">
        <v>2.94</v>
      </c>
      <c r="G2577" s="208" t="n">
        <v>2.94</v>
      </c>
    </row>
    <row r="2578" customFormat="false" ht="15" hidden="false" customHeight="false" outlineLevel="0" collapsed="false">
      <c r="A2578" s="193"/>
      <c r="B2578" s="194"/>
      <c r="C2578" s="193"/>
      <c r="D2578" s="193"/>
      <c r="E2578" s="195"/>
      <c r="F2578" s="193"/>
      <c r="G2578" s="193"/>
    </row>
    <row r="2579" customFormat="false" ht="15" hidden="false" customHeight="false" outlineLevel="0" collapsed="false">
      <c r="A2579" s="183" t="s">
        <v>2924</v>
      </c>
      <c r="B2579" s="184" t="s">
        <v>1028</v>
      </c>
      <c r="C2579" s="183" t="s">
        <v>1029</v>
      </c>
      <c r="D2579" s="184" t="s">
        <v>1030</v>
      </c>
      <c r="E2579" s="185" t="s">
        <v>1031</v>
      </c>
      <c r="F2579" s="209" t="s">
        <v>1032</v>
      </c>
      <c r="G2579" s="209" t="s">
        <v>1033</v>
      </c>
    </row>
    <row r="2580" customFormat="false" ht="15" hidden="false" customHeight="false" outlineLevel="0" collapsed="false">
      <c r="A2580" s="189" t="s">
        <v>1034</v>
      </c>
      <c r="B2580" s="190" t="s">
        <v>855</v>
      </c>
      <c r="C2580" s="189" t="s">
        <v>2874</v>
      </c>
      <c r="D2580" s="190" t="s">
        <v>7</v>
      </c>
      <c r="E2580" s="191" t="n">
        <v>1</v>
      </c>
      <c r="F2580" s="279" t="n">
        <v>32.21</v>
      </c>
      <c r="G2580" s="279" t="n">
        <v>32.21</v>
      </c>
    </row>
    <row r="2581" customFormat="false" ht="15" hidden="false" customHeight="false" outlineLevel="0" collapsed="false">
      <c r="A2581" s="198" t="s">
        <v>1040</v>
      </c>
      <c r="B2581" s="199" t="s">
        <v>2002</v>
      </c>
      <c r="C2581" s="198" t="s">
        <v>2003</v>
      </c>
      <c r="D2581" s="199" t="s">
        <v>25</v>
      </c>
      <c r="E2581" s="200" t="n">
        <v>0.16</v>
      </c>
      <c r="F2581" s="280" t="n">
        <v>16.08</v>
      </c>
      <c r="G2581" s="280" t="n">
        <v>2.57</v>
      </c>
    </row>
    <row r="2582" customFormat="false" ht="15" hidden="false" customHeight="false" outlineLevel="0" collapsed="false">
      <c r="A2582" s="198" t="s">
        <v>1040</v>
      </c>
      <c r="B2582" s="199" t="s">
        <v>1971</v>
      </c>
      <c r="C2582" s="198" t="s">
        <v>1206</v>
      </c>
      <c r="D2582" s="199" t="s">
        <v>25</v>
      </c>
      <c r="E2582" s="200" t="n">
        <v>0.16</v>
      </c>
      <c r="F2582" s="280" t="n">
        <v>20.83</v>
      </c>
      <c r="G2582" s="280" t="n">
        <v>3.33</v>
      </c>
    </row>
    <row r="2583" customFormat="false" ht="15" hidden="false" customHeight="false" outlineLevel="0" collapsed="false">
      <c r="A2583" s="202" t="s">
        <v>1043</v>
      </c>
      <c r="B2583" s="203" t="s">
        <v>2838</v>
      </c>
      <c r="C2583" s="202" t="s">
        <v>2839</v>
      </c>
      <c r="D2583" s="203" t="s">
        <v>7</v>
      </c>
      <c r="E2583" s="204" t="n">
        <v>1</v>
      </c>
      <c r="F2583" s="208" t="n">
        <v>13.17</v>
      </c>
      <c r="G2583" s="208" t="n">
        <v>13.17</v>
      </c>
    </row>
    <row r="2584" customFormat="false" ht="15" hidden="false" customHeight="false" outlineLevel="0" collapsed="false">
      <c r="A2584" s="202" t="s">
        <v>1043</v>
      </c>
      <c r="B2584" s="203" t="s">
        <v>2844</v>
      </c>
      <c r="C2584" s="202" t="s">
        <v>2845</v>
      </c>
      <c r="D2584" s="203" t="s">
        <v>7</v>
      </c>
      <c r="E2584" s="204" t="n">
        <v>1</v>
      </c>
      <c r="F2584" s="208" t="n">
        <v>1.68</v>
      </c>
      <c r="G2584" s="208" t="n">
        <v>1.68</v>
      </c>
    </row>
    <row r="2585" customFormat="false" ht="15" hidden="false" customHeight="false" outlineLevel="0" collapsed="false">
      <c r="A2585" s="202" t="s">
        <v>1043</v>
      </c>
      <c r="B2585" s="203" t="s">
        <v>2875</v>
      </c>
      <c r="C2585" s="202" t="s">
        <v>2876</v>
      </c>
      <c r="D2585" s="203" t="s">
        <v>7</v>
      </c>
      <c r="E2585" s="204" t="n">
        <v>1</v>
      </c>
      <c r="F2585" s="208" t="n">
        <v>8.52</v>
      </c>
      <c r="G2585" s="208" t="n">
        <v>8.52</v>
      </c>
    </row>
    <row r="2586" customFormat="false" ht="15" hidden="false" customHeight="false" outlineLevel="0" collapsed="false">
      <c r="A2586" s="202" t="s">
        <v>1043</v>
      </c>
      <c r="B2586" s="203" t="s">
        <v>2871</v>
      </c>
      <c r="C2586" s="202" t="s">
        <v>2872</v>
      </c>
      <c r="D2586" s="203" t="s">
        <v>1199</v>
      </c>
      <c r="E2586" s="204" t="n">
        <v>1</v>
      </c>
      <c r="F2586" s="208" t="n">
        <v>2.94</v>
      </c>
      <c r="G2586" s="208" t="n">
        <v>2.94</v>
      </c>
    </row>
    <row r="2587" customFormat="false" ht="15" hidden="false" customHeight="false" outlineLevel="0" collapsed="false">
      <c r="A2587" s="193"/>
      <c r="B2587" s="194"/>
      <c r="C2587" s="193"/>
      <c r="D2587" s="193"/>
      <c r="E2587" s="195"/>
      <c r="F2587" s="193"/>
      <c r="G2587" s="193"/>
    </row>
    <row r="2588" customFormat="false" ht="15" hidden="false" customHeight="false" outlineLevel="0" collapsed="false">
      <c r="A2588" s="183" t="s">
        <v>2925</v>
      </c>
      <c r="B2588" s="184" t="s">
        <v>1028</v>
      </c>
      <c r="C2588" s="183" t="s">
        <v>1029</v>
      </c>
      <c r="D2588" s="184" t="s">
        <v>1030</v>
      </c>
      <c r="E2588" s="185" t="s">
        <v>1031</v>
      </c>
      <c r="F2588" s="209" t="s">
        <v>1032</v>
      </c>
      <c r="G2588" s="209" t="s">
        <v>1033</v>
      </c>
    </row>
    <row r="2589" customFormat="false" ht="15" hidden="false" customHeight="false" outlineLevel="0" collapsed="false">
      <c r="A2589" s="189" t="s">
        <v>1034</v>
      </c>
      <c r="B2589" s="190" t="s">
        <v>827</v>
      </c>
      <c r="C2589" s="189" t="s">
        <v>2831</v>
      </c>
      <c r="D2589" s="190" t="s">
        <v>152</v>
      </c>
      <c r="E2589" s="191" t="n">
        <v>1</v>
      </c>
      <c r="F2589" s="279" t="n">
        <v>21.43</v>
      </c>
      <c r="G2589" s="279" t="n">
        <v>21.43</v>
      </c>
    </row>
    <row r="2590" customFormat="false" ht="15" hidden="false" customHeight="false" outlineLevel="0" collapsed="false">
      <c r="A2590" s="198" t="s">
        <v>1040</v>
      </c>
      <c r="B2590" s="199" t="s">
        <v>2832</v>
      </c>
      <c r="C2590" s="198" t="s">
        <v>2833</v>
      </c>
      <c r="D2590" s="199" t="s">
        <v>7</v>
      </c>
      <c r="E2590" s="200" t="n">
        <v>0.3333</v>
      </c>
      <c r="F2590" s="280" t="n">
        <v>6.33</v>
      </c>
      <c r="G2590" s="280" t="n">
        <v>2.1</v>
      </c>
    </row>
    <row r="2591" customFormat="false" ht="15" hidden="false" customHeight="false" outlineLevel="0" collapsed="false">
      <c r="A2591" s="198" t="s">
        <v>1040</v>
      </c>
      <c r="B2591" s="199" t="s">
        <v>1123</v>
      </c>
      <c r="C2591" s="198" t="s">
        <v>1124</v>
      </c>
      <c r="D2591" s="199" t="s">
        <v>152</v>
      </c>
      <c r="E2591" s="200" t="n">
        <v>1</v>
      </c>
      <c r="F2591" s="280" t="n">
        <v>2.38</v>
      </c>
      <c r="G2591" s="280" t="n">
        <v>2.38</v>
      </c>
    </row>
    <row r="2592" customFormat="false" ht="15" hidden="false" customHeight="false" outlineLevel="0" collapsed="false">
      <c r="A2592" s="198" t="s">
        <v>1040</v>
      </c>
      <c r="B2592" s="199" t="s">
        <v>2002</v>
      </c>
      <c r="C2592" s="198" t="s">
        <v>2003</v>
      </c>
      <c r="D2592" s="199" t="s">
        <v>25</v>
      </c>
      <c r="E2592" s="200" t="n">
        <v>0.0824</v>
      </c>
      <c r="F2592" s="280" t="n">
        <v>16.08</v>
      </c>
      <c r="G2592" s="280" t="n">
        <v>1.32</v>
      </c>
    </row>
    <row r="2593" customFormat="false" ht="15" hidden="false" customHeight="false" outlineLevel="0" collapsed="false">
      <c r="A2593" s="198" t="s">
        <v>1040</v>
      </c>
      <c r="B2593" s="199" t="s">
        <v>1971</v>
      </c>
      <c r="C2593" s="198" t="s">
        <v>1206</v>
      </c>
      <c r="D2593" s="199" t="s">
        <v>25</v>
      </c>
      <c r="E2593" s="200" t="n">
        <v>0.0824</v>
      </c>
      <c r="F2593" s="280" t="n">
        <v>20.83</v>
      </c>
      <c r="G2593" s="280" t="n">
        <v>1.71</v>
      </c>
    </row>
    <row r="2594" customFormat="false" ht="15" hidden="false" customHeight="false" outlineLevel="0" collapsed="false">
      <c r="A2594" s="202" t="s">
        <v>1043</v>
      </c>
      <c r="B2594" s="203" t="s">
        <v>2834</v>
      </c>
      <c r="C2594" s="202" t="s">
        <v>2835</v>
      </c>
      <c r="D2594" s="203" t="s">
        <v>152</v>
      </c>
      <c r="E2594" s="204" t="n">
        <v>1.05</v>
      </c>
      <c r="F2594" s="208" t="n">
        <v>13.26</v>
      </c>
      <c r="G2594" s="208" t="n">
        <v>13.92</v>
      </c>
    </row>
    <row r="2595" customFormat="false" ht="15" hidden="false" customHeight="false" outlineLevel="0" collapsed="false">
      <c r="A2595" s="193"/>
      <c r="B2595" s="194"/>
      <c r="C2595" s="193"/>
      <c r="D2595" s="193"/>
      <c r="E2595" s="195"/>
      <c r="F2595" s="193"/>
      <c r="G2595" s="193"/>
    </row>
    <row r="2596" customFormat="false" ht="15" hidden="false" customHeight="false" outlineLevel="0" collapsed="false">
      <c r="A2596" s="183" t="s">
        <v>2926</v>
      </c>
      <c r="B2596" s="184" t="s">
        <v>1028</v>
      </c>
      <c r="C2596" s="183" t="s">
        <v>1029</v>
      </c>
      <c r="D2596" s="184" t="s">
        <v>1030</v>
      </c>
      <c r="E2596" s="185" t="s">
        <v>1031</v>
      </c>
      <c r="F2596" s="209" t="s">
        <v>1032</v>
      </c>
      <c r="G2596" s="209" t="s">
        <v>1033</v>
      </c>
    </row>
    <row r="2597" customFormat="false" ht="15" hidden="false" customHeight="false" outlineLevel="0" collapsed="false">
      <c r="A2597" s="189" t="s">
        <v>1034</v>
      </c>
      <c r="B2597" s="190" t="s">
        <v>827</v>
      </c>
      <c r="C2597" s="189" t="s">
        <v>2831</v>
      </c>
      <c r="D2597" s="190" t="s">
        <v>152</v>
      </c>
      <c r="E2597" s="191" t="n">
        <v>1</v>
      </c>
      <c r="F2597" s="279" t="n">
        <v>21.43</v>
      </c>
      <c r="G2597" s="279" t="n">
        <v>21.43</v>
      </c>
    </row>
    <row r="2598" customFormat="false" ht="15" hidden="false" customHeight="false" outlineLevel="0" collapsed="false">
      <c r="A2598" s="198" t="s">
        <v>1040</v>
      </c>
      <c r="B2598" s="199" t="s">
        <v>2832</v>
      </c>
      <c r="C2598" s="198" t="s">
        <v>2833</v>
      </c>
      <c r="D2598" s="199" t="s">
        <v>7</v>
      </c>
      <c r="E2598" s="200" t="n">
        <v>0.3333</v>
      </c>
      <c r="F2598" s="280" t="n">
        <v>6.33</v>
      </c>
      <c r="G2598" s="280" t="n">
        <v>2.1</v>
      </c>
    </row>
    <row r="2599" customFormat="false" ht="15" hidden="false" customHeight="false" outlineLevel="0" collapsed="false">
      <c r="A2599" s="198" t="s">
        <v>1040</v>
      </c>
      <c r="B2599" s="199" t="s">
        <v>1123</v>
      </c>
      <c r="C2599" s="198" t="s">
        <v>1124</v>
      </c>
      <c r="D2599" s="199" t="s">
        <v>152</v>
      </c>
      <c r="E2599" s="200" t="n">
        <v>1</v>
      </c>
      <c r="F2599" s="280" t="n">
        <v>2.38</v>
      </c>
      <c r="G2599" s="280" t="n">
        <v>2.38</v>
      </c>
    </row>
    <row r="2600" customFormat="false" ht="15" hidden="false" customHeight="false" outlineLevel="0" collapsed="false">
      <c r="A2600" s="198" t="s">
        <v>1040</v>
      </c>
      <c r="B2600" s="199" t="s">
        <v>2002</v>
      </c>
      <c r="C2600" s="198" t="s">
        <v>2003</v>
      </c>
      <c r="D2600" s="199" t="s">
        <v>25</v>
      </c>
      <c r="E2600" s="200" t="n">
        <v>0.0824</v>
      </c>
      <c r="F2600" s="280" t="n">
        <v>16.08</v>
      </c>
      <c r="G2600" s="280" t="n">
        <v>1.32</v>
      </c>
    </row>
    <row r="2601" customFormat="false" ht="15" hidden="false" customHeight="false" outlineLevel="0" collapsed="false">
      <c r="A2601" s="198" t="s">
        <v>1040</v>
      </c>
      <c r="B2601" s="199" t="s">
        <v>1971</v>
      </c>
      <c r="C2601" s="198" t="s">
        <v>1206</v>
      </c>
      <c r="D2601" s="199" t="s">
        <v>25</v>
      </c>
      <c r="E2601" s="200" t="n">
        <v>0.0824</v>
      </c>
      <c r="F2601" s="280" t="n">
        <v>20.83</v>
      </c>
      <c r="G2601" s="280" t="n">
        <v>1.71</v>
      </c>
    </row>
    <row r="2602" customFormat="false" ht="15" hidden="false" customHeight="false" outlineLevel="0" collapsed="false">
      <c r="A2602" s="202" t="s">
        <v>1043</v>
      </c>
      <c r="B2602" s="203" t="s">
        <v>2834</v>
      </c>
      <c r="C2602" s="202" t="s">
        <v>2835</v>
      </c>
      <c r="D2602" s="203" t="s">
        <v>152</v>
      </c>
      <c r="E2602" s="204" t="n">
        <v>1.05</v>
      </c>
      <c r="F2602" s="208" t="n">
        <v>13.26</v>
      </c>
      <c r="G2602" s="208" t="n">
        <v>13.92</v>
      </c>
    </row>
    <row r="2603" customFormat="false" ht="15" hidden="false" customHeight="false" outlineLevel="0" collapsed="false">
      <c r="A2603" s="193"/>
      <c r="B2603" s="194"/>
      <c r="C2603" s="193"/>
      <c r="D2603" s="193"/>
      <c r="E2603" s="195"/>
      <c r="F2603" s="193"/>
      <c r="G2603" s="193"/>
    </row>
    <row r="2604" customFormat="false" ht="15" hidden="false" customHeight="false" outlineLevel="0" collapsed="false">
      <c r="A2604" s="183" t="s">
        <v>2927</v>
      </c>
      <c r="B2604" s="184" t="s">
        <v>1028</v>
      </c>
      <c r="C2604" s="183" t="s">
        <v>1029</v>
      </c>
      <c r="D2604" s="184" t="s">
        <v>1030</v>
      </c>
      <c r="E2604" s="185" t="s">
        <v>1031</v>
      </c>
      <c r="F2604" s="209" t="s">
        <v>1032</v>
      </c>
      <c r="G2604" s="209" t="s">
        <v>1033</v>
      </c>
    </row>
    <row r="2605" customFormat="false" ht="15" hidden="false" customHeight="false" outlineLevel="0" collapsed="false">
      <c r="A2605" s="189" t="s">
        <v>1034</v>
      </c>
      <c r="B2605" s="190" t="s">
        <v>830</v>
      </c>
      <c r="C2605" s="189" t="s">
        <v>2837</v>
      </c>
      <c r="D2605" s="190" t="s">
        <v>7</v>
      </c>
      <c r="E2605" s="191" t="n">
        <v>1</v>
      </c>
      <c r="F2605" s="279" t="n">
        <v>31.91</v>
      </c>
      <c r="G2605" s="279" t="n">
        <v>31.91</v>
      </c>
    </row>
    <row r="2606" customFormat="false" ht="15" hidden="false" customHeight="false" outlineLevel="0" collapsed="false">
      <c r="A2606" s="198" t="s">
        <v>1040</v>
      </c>
      <c r="B2606" s="199" t="s">
        <v>2002</v>
      </c>
      <c r="C2606" s="198" t="s">
        <v>2003</v>
      </c>
      <c r="D2606" s="199" t="s">
        <v>25</v>
      </c>
      <c r="E2606" s="200" t="n">
        <v>0.16</v>
      </c>
      <c r="F2606" s="280" t="n">
        <v>16.08</v>
      </c>
      <c r="G2606" s="280" t="n">
        <v>2.57</v>
      </c>
    </row>
    <row r="2607" customFormat="false" ht="15" hidden="false" customHeight="false" outlineLevel="0" collapsed="false">
      <c r="A2607" s="198" t="s">
        <v>1040</v>
      </c>
      <c r="B2607" s="199" t="s">
        <v>1971</v>
      </c>
      <c r="C2607" s="198" t="s">
        <v>1206</v>
      </c>
      <c r="D2607" s="199" t="s">
        <v>25</v>
      </c>
      <c r="E2607" s="200" t="n">
        <v>0.16</v>
      </c>
      <c r="F2607" s="280" t="n">
        <v>20.83</v>
      </c>
      <c r="G2607" s="280" t="n">
        <v>3.33</v>
      </c>
    </row>
    <row r="2608" customFormat="false" ht="15" hidden="false" customHeight="false" outlineLevel="0" collapsed="false">
      <c r="A2608" s="202" t="s">
        <v>1043</v>
      </c>
      <c r="B2608" s="203" t="s">
        <v>2838</v>
      </c>
      <c r="C2608" s="202" t="s">
        <v>2839</v>
      </c>
      <c r="D2608" s="203" t="s">
        <v>7</v>
      </c>
      <c r="E2608" s="204" t="n">
        <v>1</v>
      </c>
      <c r="F2608" s="208" t="n">
        <v>13.17</v>
      </c>
      <c r="G2608" s="208" t="n">
        <v>13.17</v>
      </c>
    </row>
    <row r="2609" customFormat="false" ht="15" hidden="false" customHeight="false" outlineLevel="0" collapsed="false">
      <c r="A2609" s="202" t="s">
        <v>1043</v>
      </c>
      <c r="B2609" s="203" t="s">
        <v>2840</v>
      </c>
      <c r="C2609" s="202" t="s">
        <v>2841</v>
      </c>
      <c r="D2609" s="203" t="s">
        <v>7</v>
      </c>
      <c r="E2609" s="204" t="n">
        <v>1</v>
      </c>
      <c r="F2609" s="208" t="n">
        <v>7.44</v>
      </c>
      <c r="G2609" s="208" t="n">
        <v>7.44</v>
      </c>
    </row>
    <row r="2610" customFormat="false" ht="15" hidden="false" customHeight="false" outlineLevel="0" collapsed="false">
      <c r="A2610" s="202" t="s">
        <v>1043</v>
      </c>
      <c r="B2610" s="203" t="s">
        <v>2842</v>
      </c>
      <c r="C2610" s="202" t="s">
        <v>2843</v>
      </c>
      <c r="D2610" s="203" t="s">
        <v>7</v>
      </c>
      <c r="E2610" s="204" t="n">
        <v>1</v>
      </c>
      <c r="F2610" s="208" t="n">
        <v>3.72</v>
      </c>
      <c r="G2610" s="208" t="n">
        <v>3.72</v>
      </c>
    </row>
    <row r="2611" customFormat="false" ht="15" hidden="false" customHeight="false" outlineLevel="0" collapsed="false">
      <c r="A2611" s="202" t="s">
        <v>1043</v>
      </c>
      <c r="B2611" s="203" t="s">
        <v>2844</v>
      </c>
      <c r="C2611" s="202" t="s">
        <v>2845</v>
      </c>
      <c r="D2611" s="203" t="s">
        <v>7</v>
      </c>
      <c r="E2611" s="204" t="n">
        <v>1</v>
      </c>
      <c r="F2611" s="208" t="n">
        <v>1.68</v>
      </c>
      <c r="G2611" s="208" t="n">
        <v>1.68</v>
      </c>
    </row>
    <row r="2612" customFormat="false" ht="15" hidden="false" customHeight="false" outlineLevel="0" collapsed="false">
      <c r="A2612" s="193"/>
      <c r="B2612" s="194"/>
      <c r="C2612" s="193"/>
      <c r="D2612" s="193"/>
      <c r="E2612" s="195"/>
      <c r="F2612" s="193"/>
      <c r="G2612" s="193"/>
    </row>
    <row r="2613" customFormat="false" ht="15" hidden="false" customHeight="false" outlineLevel="0" collapsed="false">
      <c r="A2613" s="183" t="s">
        <v>2928</v>
      </c>
      <c r="B2613" s="184" t="s">
        <v>1028</v>
      </c>
      <c r="C2613" s="183" t="s">
        <v>1029</v>
      </c>
      <c r="D2613" s="184" t="s">
        <v>1030</v>
      </c>
      <c r="E2613" s="185" t="s">
        <v>1031</v>
      </c>
      <c r="F2613" s="209" t="s">
        <v>1032</v>
      </c>
      <c r="G2613" s="209" t="s">
        <v>1033</v>
      </c>
    </row>
    <row r="2614" customFormat="false" ht="15" hidden="false" customHeight="false" outlineLevel="0" collapsed="false">
      <c r="A2614" s="189" t="s">
        <v>1034</v>
      </c>
      <c r="B2614" s="190" t="s">
        <v>836</v>
      </c>
      <c r="C2614" s="189" t="s">
        <v>1135</v>
      </c>
      <c r="D2614" s="190" t="s">
        <v>152</v>
      </c>
      <c r="E2614" s="191" t="n">
        <v>1</v>
      </c>
      <c r="F2614" s="279" t="n">
        <v>3.59</v>
      </c>
      <c r="G2614" s="279" t="n">
        <v>3.59</v>
      </c>
    </row>
    <row r="2615" customFormat="false" ht="15" hidden="false" customHeight="false" outlineLevel="0" collapsed="false">
      <c r="A2615" s="198" t="s">
        <v>1040</v>
      </c>
      <c r="B2615" s="199" t="s">
        <v>2002</v>
      </c>
      <c r="C2615" s="198" t="s">
        <v>2003</v>
      </c>
      <c r="D2615" s="199" t="s">
        <v>25</v>
      </c>
      <c r="E2615" s="200" t="n">
        <v>0.03</v>
      </c>
      <c r="F2615" s="280" t="n">
        <v>16.08</v>
      </c>
      <c r="G2615" s="280" t="n">
        <v>0.48</v>
      </c>
    </row>
    <row r="2616" customFormat="false" ht="15" hidden="false" customHeight="false" outlineLevel="0" collapsed="false">
      <c r="A2616" s="198" t="s">
        <v>1040</v>
      </c>
      <c r="B2616" s="199" t="s">
        <v>1971</v>
      </c>
      <c r="C2616" s="198" t="s">
        <v>1206</v>
      </c>
      <c r="D2616" s="199" t="s">
        <v>25</v>
      </c>
      <c r="E2616" s="200" t="n">
        <v>0.03</v>
      </c>
      <c r="F2616" s="280" t="n">
        <v>20.83</v>
      </c>
      <c r="G2616" s="280" t="n">
        <v>0.62</v>
      </c>
    </row>
    <row r="2617" customFormat="false" ht="15" hidden="false" customHeight="false" outlineLevel="0" collapsed="false">
      <c r="A2617" s="202" t="s">
        <v>1043</v>
      </c>
      <c r="B2617" s="203" t="s">
        <v>2851</v>
      </c>
      <c r="C2617" s="202" t="s">
        <v>2852</v>
      </c>
      <c r="D2617" s="203" t="s">
        <v>152</v>
      </c>
      <c r="E2617" s="204" t="n">
        <v>1.19</v>
      </c>
      <c r="F2617" s="208" t="n">
        <v>2.07</v>
      </c>
      <c r="G2617" s="208" t="n">
        <v>2.46</v>
      </c>
    </row>
    <row r="2618" customFormat="false" ht="15" hidden="false" customHeight="false" outlineLevel="0" collapsed="false">
      <c r="A2618" s="202" t="s">
        <v>1043</v>
      </c>
      <c r="B2618" s="203" t="s">
        <v>2729</v>
      </c>
      <c r="C2618" s="202" t="s">
        <v>2730</v>
      </c>
      <c r="D2618" s="203" t="s">
        <v>7</v>
      </c>
      <c r="E2618" s="204" t="n">
        <v>0.009</v>
      </c>
      <c r="F2618" s="208" t="n">
        <v>3.77</v>
      </c>
      <c r="G2618" s="208" t="n">
        <v>0.03</v>
      </c>
    </row>
    <row r="2619" customFormat="false" ht="15" hidden="false" customHeight="false" outlineLevel="0" collapsed="false">
      <c r="A2619" s="193"/>
      <c r="B2619" s="194"/>
      <c r="C2619" s="193"/>
      <c r="D2619" s="193"/>
      <c r="E2619" s="195"/>
      <c r="F2619" s="193"/>
      <c r="G2619" s="193"/>
    </row>
    <row r="2620" customFormat="false" ht="15" hidden="false" customHeight="false" outlineLevel="0" collapsed="false">
      <c r="A2620" s="183" t="s">
        <v>2929</v>
      </c>
      <c r="B2620" s="184" t="s">
        <v>1028</v>
      </c>
      <c r="C2620" s="183" t="s">
        <v>1029</v>
      </c>
      <c r="D2620" s="184" t="s">
        <v>1030</v>
      </c>
      <c r="E2620" s="185" t="s">
        <v>1031</v>
      </c>
      <c r="F2620" s="209" t="s">
        <v>1032</v>
      </c>
      <c r="G2620" s="209" t="s">
        <v>1033</v>
      </c>
    </row>
    <row r="2621" customFormat="false" ht="15" hidden="false" customHeight="false" outlineLevel="0" collapsed="false">
      <c r="A2621" s="189" t="s">
        <v>1034</v>
      </c>
      <c r="B2621" s="190" t="s">
        <v>778</v>
      </c>
      <c r="C2621" s="189" t="s">
        <v>2771</v>
      </c>
      <c r="D2621" s="190" t="s">
        <v>7</v>
      </c>
      <c r="E2621" s="191" t="n">
        <v>1</v>
      </c>
      <c r="F2621" s="279" t="n">
        <v>98.97</v>
      </c>
      <c r="G2621" s="279" t="n">
        <v>98.97</v>
      </c>
    </row>
    <row r="2622" customFormat="false" ht="15" hidden="false" customHeight="false" outlineLevel="0" collapsed="false">
      <c r="A2622" s="198" t="s">
        <v>1040</v>
      </c>
      <c r="B2622" s="199" t="s">
        <v>2002</v>
      </c>
      <c r="C2622" s="198" t="s">
        <v>2003</v>
      </c>
      <c r="D2622" s="199" t="s">
        <v>25</v>
      </c>
      <c r="E2622" s="200" t="n">
        <v>0.1325</v>
      </c>
      <c r="F2622" s="280" t="n">
        <v>16.08</v>
      </c>
      <c r="G2622" s="280" t="n">
        <v>2.13</v>
      </c>
    </row>
    <row r="2623" customFormat="false" ht="15" hidden="false" customHeight="false" outlineLevel="0" collapsed="false">
      <c r="A2623" s="198" t="s">
        <v>1040</v>
      </c>
      <c r="B2623" s="199" t="s">
        <v>1971</v>
      </c>
      <c r="C2623" s="198" t="s">
        <v>1206</v>
      </c>
      <c r="D2623" s="199" t="s">
        <v>25</v>
      </c>
      <c r="E2623" s="200" t="n">
        <v>0.1325</v>
      </c>
      <c r="F2623" s="280" t="n">
        <v>20.83</v>
      </c>
      <c r="G2623" s="280" t="n">
        <v>2.75</v>
      </c>
    </row>
    <row r="2624" customFormat="false" ht="15" hidden="false" customHeight="false" outlineLevel="0" collapsed="false">
      <c r="A2624" s="202" t="s">
        <v>1043</v>
      </c>
      <c r="B2624" s="203" t="s">
        <v>2772</v>
      </c>
      <c r="C2624" s="202" t="s">
        <v>2773</v>
      </c>
      <c r="D2624" s="203" t="s">
        <v>7</v>
      </c>
      <c r="E2624" s="204" t="n">
        <v>1</v>
      </c>
      <c r="F2624" s="208" t="n">
        <v>91.17</v>
      </c>
      <c r="G2624" s="208" t="n">
        <v>91.17</v>
      </c>
    </row>
    <row r="2625" customFormat="false" ht="15" hidden="false" customHeight="false" outlineLevel="0" collapsed="false">
      <c r="A2625" s="202" t="s">
        <v>1043</v>
      </c>
      <c r="B2625" s="203" t="s">
        <v>2767</v>
      </c>
      <c r="C2625" s="202" t="s">
        <v>2768</v>
      </c>
      <c r="D2625" s="203" t="s">
        <v>7</v>
      </c>
      <c r="E2625" s="204" t="n">
        <v>2</v>
      </c>
      <c r="F2625" s="208" t="n">
        <v>1.46</v>
      </c>
      <c r="G2625" s="208" t="n">
        <v>2.92</v>
      </c>
    </row>
    <row r="2626" customFormat="false" ht="15" hidden="false" customHeight="false" outlineLevel="0" collapsed="false">
      <c r="A2626" s="193"/>
      <c r="B2626" s="194"/>
      <c r="C2626" s="193"/>
      <c r="D2626" s="193"/>
      <c r="E2626" s="195"/>
      <c r="F2626" s="193"/>
      <c r="G2626" s="193"/>
    </row>
    <row r="2627" customFormat="false" ht="15" hidden="false" customHeight="false" outlineLevel="0" collapsed="false">
      <c r="A2627" s="183" t="s">
        <v>2930</v>
      </c>
      <c r="B2627" s="184" t="s">
        <v>1028</v>
      </c>
      <c r="C2627" s="183" t="s">
        <v>1029</v>
      </c>
      <c r="D2627" s="184" t="s">
        <v>1030</v>
      </c>
      <c r="E2627" s="185" t="s">
        <v>1031</v>
      </c>
      <c r="F2627" s="209" t="s">
        <v>1032</v>
      </c>
      <c r="G2627" s="209" t="s">
        <v>1033</v>
      </c>
    </row>
    <row r="2628" customFormat="false" ht="15" hidden="false" customHeight="false" outlineLevel="0" collapsed="false">
      <c r="A2628" s="189" t="s">
        <v>1034</v>
      </c>
      <c r="B2628" s="190" t="s">
        <v>794</v>
      </c>
      <c r="C2628" s="189" t="s">
        <v>2788</v>
      </c>
      <c r="D2628" s="190" t="s">
        <v>7</v>
      </c>
      <c r="E2628" s="191" t="n">
        <v>1</v>
      </c>
      <c r="F2628" s="279" t="n">
        <v>123.41</v>
      </c>
      <c r="G2628" s="279" t="n">
        <v>123.41</v>
      </c>
    </row>
    <row r="2629" customFormat="false" ht="15" hidden="false" customHeight="false" outlineLevel="0" collapsed="false">
      <c r="A2629" s="198" t="s">
        <v>1040</v>
      </c>
      <c r="B2629" s="199" t="s">
        <v>2002</v>
      </c>
      <c r="C2629" s="198" t="s">
        <v>2003</v>
      </c>
      <c r="D2629" s="199" t="s">
        <v>25</v>
      </c>
      <c r="E2629" s="200" t="n">
        <v>0.1988</v>
      </c>
      <c r="F2629" s="280" t="n">
        <v>16.08</v>
      </c>
      <c r="G2629" s="280" t="n">
        <v>3.19</v>
      </c>
    </row>
    <row r="2630" customFormat="false" ht="15" hidden="false" customHeight="false" outlineLevel="0" collapsed="false">
      <c r="A2630" s="198" t="s">
        <v>1040</v>
      </c>
      <c r="B2630" s="199" t="s">
        <v>1971</v>
      </c>
      <c r="C2630" s="198" t="s">
        <v>1206</v>
      </c>
      <c r="D2630" s="199" t="s">
        <v>25</v>
      </c>
      <c r="E2630" s="200" t="n">
        <v>0.1988</v>
      </c>
      <c r="F2630" s="280" t="n">
        <v>20.83</v>
      </c>
      <c r="G2630" s="280" t="n">
        <v>4.14</v>
      </c>
    </row>
    <row r="2631" customFormat="false" ht="15" hidden="false" customHeight="false" outlineLevel="0" collapsed="false">
      <c r="A2631" s="202" t="s">
        <v>1043</v>
      </c>
      <c r="B2631" s="203" t="s">
        <v>2783</v>
      </c>
      <c r="C2631" s="202" t="s">
        <v>2784</v>
      </c>
      <c r="D2631" s="203" t="s">
        <v>7</v>
      </c>
      <c r="E2631" s="204" t="n">
        <v>1</v>
      </c>
      <c r="F2631" s="208" t="n">
        <v>111.7</v>
      </c>
      <c r="G2631" s="208" t="n">
        <v>111.7</v>
      </c>
    </row>
    <row r="2632" customFormat="false" ht="15" hidden="false" customHeight="false" outlineLevel="0" collapsed="false">
      <c r="A2632" s="202" t="s">
        <v>1043</v>
      </c>
      <c r="B2632" s="203" t="s">
        <v>2767</v>
      </c>
      <c r="C2632" s="202" t="s">
        <v>2768</v>
      </c>
      <c r="D2632" s="203" t="s">
        <v>7</v>
      </c>
      <c r="E2632" s="204" t="n">
        <v>3</v>
      </c>
      <c r="F2632" s="208" t="n">
        <v>1.46</v>
      </c>
      <c r="G2632" s="208" t="n">
        <v>4.38</v>
      </c>
    </row>
    <row r="2633" customFormat="false" ht="15" hidden="false" customHeight="false" outlineLevel="0" collapsed="false">
      <c r="A2633" s="193"/>
      <c r="B2633" s="194"/>
      <c r="C2633" s="193"/>
      <c r="D2633" s="193"/>
      <c r="E2633" s="195"/>
      <c r="F2633" s="193"/>
      <c r="G2633" s="193"/>
    </row>
    <row r="2634" customFormat="false" ht="15" hidden="false" customHeight="false" outlineLevel="0" collapsed="false">
      <c r="A2634" s="183" t="s">
        <v>2931</v>
      </c>
      <c r="B2634" s="184" t="s">
        <v>1028</v>
      </c>
      <c r="C2634" s="183" t="s">
        <v>1029</v>
      </c>
      <c r="D2634" s="184" t="s">
        <v>1030</v>
      </c>
      <c r="E2634" s="185" t="s">
        <v>1031</v>
      </c>
      <c r="F2634" s="209" t="s">
        <v>1032</v>
      </c>
      <c r="G2634" s="209" t="s">
        <v>1033</v>
      </c>
    </row>
    <row r="2635" customFormat="false" ht="15" hidden="false" customHeight="false" outlineLevel="0" collapsed="false">
      <c r="A2635" s="189" t="s">
        <v>1034</v>
      </c>
      <c r="B2635" s="190" t="s">
        <v>836</v>
      </c>
      <c r="C2635" s="189" t="s">
        <v>1135</v>
      </c>
      <c r="D2635" s="190" t="s">
        <v>152</v>
      </c>
      <c r="E2635" s="191" t="n">
        <v>1</v>
      </c>
      <c r="F2635" s="279" t="n">
        <v>3.59</v>
      </c>
      <c r="G2635" s="279" t="n">
        <v>3.59</v>
      </c>
    </row>
    <row r="2636" customFormat="false" ht="15" hidden="false" customHeight="false" outlineLevel="0" collapsed="false">
      <c r="A2636" s="198" t="s">
        <v>1040</v>
      </c>
      <c r="B2636" s="199" t="s">
        <v>2002</v>
      </c>
      <c r="C2636" s="198" t="s">
        <v>2003</v>
      </c>
      <c r="D2636" s="199" t="s">
        <v>25</v>
      </c>
      <c r="E2636" s="200" t="n">
        <v>0.03</v>
      </c>
      <c r="F2636" s="280" t="n">
        <v>16.08</v>
      </c>
      <c r="G2636" s="280" t="n">
        <v>0.48</v>
      </c>
    </row>
    <row r="2637" customFormat="false" ht="15" hidden="false" customHeight="false" outlineLevel="0" collapsed="false">
      <c r="A2637" s="198" t="s">
        <v>1040</v>
      </c>
      <c r="B2637" s="199" t="s">
        <v>1971</v>
      </c>
      <c r="C2637" s="198" t="s">
        <v>1206</v>
      </c>
      <c r="D2637" s="199" t="s">
        <v>25</v>
      </c>
      <c r="E2637" s="200" t="n">
        <v>0.03</v>
      </c>
      <c r="F2637" s="280" t="n">
        <v>20.83</v>
      </c>
      <c r="G2637" s="280" t="n">
        <v>0.62</v>
      </c>
    </row>
    <row r="2638" customFormat="false" ht="15" hidden="false" customHeight="false" outlineLevel="0" collapsed="false">
      <c r="A2638" s="202" t="s">
        <v>1043</v>
      </c>
      <c r="B2638" s="203" t="s">
        <v>2851</v>
      </c>
      <c r="C2638" s="202" t="s">
        <v>2852</v>
      </c>
      <c r="D2638" s="203" t="s">
        <v>152</v>
      </c>
      <c r="E2638" s="204" t="n">
        <v>1.19</v>
      </c>
      <c r="F2638" s="208" t="n">
        <v>2.07</v>
      </c>
      <c r="G2638" s="208" t="n">
        <v>2.46</v>
      </c>
    </row>
    <row r="2639" customFormat="false" ht="15" hidden="false" customHeight="false" outlineLevel="0" collapsed="false">
      <c r="A2639" s="202" t="s">
        <v>1043</v>
      </c>
      <c r="B2639" s="203" t="s">
        <v>2729</v>
      </c>
      <c r="C2639" s="202" t="s">
        <v>2730</v>
      </c>
      <c r="D2639" s="203" t="s">
        <v>7</v>
      </c>
      <c r="E2639" s="204" t="n">
        <v>0.009</v>
      </c>
      <c r="F2639" s="208" t="n">
        <v>3.77</v>
      </c>
      <c r="G2639" s="208" t="n">
        <v>0.03</v>
      </c>
    </row>
    <row r="2640" customFormat="false" ht="15" hidden="false" customHeight="false" outlineLevel="0" collapsed="false">
      <c r="A2640" s="193"/>
      <c r="B2640" s="194"/>
      <c r="C2640" s="193"/>
      <c r="D2640" s="193"/>
      <c r="E2640" s="195"/>
      <c r="F2640" s="193"/>
      <c r="G2640" s="193"/>
    </row>
    <row r="2641" customFormat="false" ht="15" hidden="false" customHeight="false" outlineLevel="0" collapsed="false">
      <c r="A2641" s="183" t="s">
        <v>2932</v>
      </c>
      <c r="B2641" s="184" t="s">
        <v>1028</v>
      </c>
      <c r="C2641" s="183" t="s">
        <v>1029</v>
      </c>
      <c r="D2641" s="184" t="s">
        <v>1030</v>
      </c>
      <c r="E2641" s="185" t="s">
        <v>1031</v>
      </c>
      <c r="F2641" s="209" t="s">
        <v>1032</v>
      </c>
      <c r="G2641" s="209" t="s">
        <v>1033</v>
      </c>
    </row>
    <row r="2642" customFormat="false" ht="15" hidden="false" customHeight="false" outlineLevel="0" collapsed="false">
      <c r="A2642" s="189" t="s">
        <v>1034</v>
      </c>
      <c r="B2642" s="190" t="s">
        <v>2933</v>
      </c>
      <c r="C2642" s="189" t="s">
        <v>2934</v>
      </c>
      <c r="D2642" s="190" t="s">
        <v>152</v>
      </c>
      <c r="E2642" s="191" t="n">
        <v>1</v>
      </c>
      <c r="F2642" s="279" t="n">
        <v>13.51</v>
      </c>
      <c r="G2642" s="279" t="n">
        <v>13.51</v>
      </c>
    </row>
    <row r="2643" customFormat="false" ht="15" hidden="false" customHeight="false" outlineLevel="0" collapsed="false">
      <c r="A2643" s="198" t="s">
        <v>1040</v>
      </c>
      <c r="B2643" s="199" t="s">
        <v>2002</v>
      </c>
      <c r="C2643" s="198" t="s">
        <v>2003</v>
      </c>
      <c r="D2643" s="199" t="s">
        <v>25</v>
      </c>
      <c r="E2643" s="200" t="n">
        <v>0.107</v>
      </c>
      <c r="F2643" s="280" t="n">
        <v>16.08</v>
      </c>
      <c r="G2643" s="280" t="n">
        <v>1.72</v>
      </c>
    </row>
    <row r="2644" customFormat="false" ht="15" hidden="false" customHeight="false" outlineLevel="0" collapsed="false">
      <c r="A2644" s="198" t="s">
        <v>1040</v>
      </c>
      <c r="B2644" s="199" t="s">
        <v>1971</v>
      </c>
      <c r="C2644" s="198" t="s">
        <v>1206</v>
      </c>
      <c r="D2644" s="199" t="s">
        <v>25</v>
      </c>
      <c r="E2644" s="200" t="n">
        <v>0.107</v>
      </c>
      <c r="F2644" s="280" t="n">
        <v>20.83</v>
      </c>
      <c r="G2644" s="280" t="n">
        <v>2.22</v>
      </c>
    </row>
    <row r="2645" customFormat="false" ht="15" hidden="false" customHeight="false" outlineLevel="0" collapsed="false">
      <c r="A2645" s="202" t="s">
        <v>1043</v>
      </c>
      <c r="B2645" s="203" t="s">
        <v>1289</v>
      </c>
      <c r="C2645" s="202" t="s">
        <v>1290</v>
      </c>
      <c r="D2645" s="203" t="s">
        <v>65</v>
      </c>
      <c r="E2645" s="204" t="n">
        <v>0.002</v>
      </c>
      <c r="F2645" s="208" t="n">
        <v>26.9</v>
      </c>
      <c r="G2645" s="208" t="n">
        <v>0.05</v>
      </c>
    </row>
    <row r="2646" customFormat="false" ht="15" hidden="false" customHeight="false" outlineLevel="0" collapsed="false">
      <c r="A2646" s="202" t="s">
        <v>1043</v>
      </c>
      <c r="B2646" s="203" t="s">
        <v>2935</v>
      </c>
      <c r="C2646" s="202" t="s">
        <v>2936</v>
      </c>
      <c r="D2646" s="203" t="s">
        <v>152</v>
      </c>
      <c r="E2646" s="204" t="n">
        <v>1.1</v>
      </c>
      <c r="F2646" s="208" t="n">
        <v>8.66</v>
      </c>
      <c r="G2646" s="208" t="n">
        <v>9.52</v>
      </c>
    </row>
    <row r="2647" customFormat="false" ht="15" hidden="false" customHeight="false" outlineLevel="0" collapsed="false">
      <c r="A2647" s="193"/>
      <c r="B2647" s="194"/>
      <c r="C2647" s="193"/>
      <c r="D2647" s="193"/>
      <c r="E2647" s="195"/>
      <c r="F2647" s="193"/>
      <c r="G2647" s="193"/>
    </row>
    <row r="2648" customFormat="false" ht="15" hidden="false" customHeight="false" outlineLevel="0" collapsed="false">
      <c r="A2648" s="183" t="s">
        <v>2937</v>
      </c>
      <c r="B2648" s="184" t="s">
        <v>1028</v>
      </c>
      <c r="C2648" s="183" t="s">
        <v>1029</v>
      </c>
      <c r="D2648" s="184" t="s">
        <v>1030</v>
      </c>
      <c r="E2648" s="185" t="s">
        <v>1031</v>
      </c>
      <c r="F2648" s="209" t="s">
        <v>1032</v>
      </c>
      <c r="G2648" s="209" t="s">
        <v>1033</v>
      </c>
    </row>
    <row r="2649" customFormat="false" ht="15" hidden="false" customHeight="false" outlineLevel="0" collapsed="false">
      <c r="A2649" s="189" t="s">
        <v>1034</v>
      </c>
      <c r="B2649" s="190" t="s">
        <v>915</v>
      </c>
      <c r="C2649" s="189" t="s">
        <v>916</v>
      </c>
      <c r="D2649" s="190" t="s">
        <v>7</v>
      </c>
      <c r="E2649" s="191" t="n">
        <v>1</v>
      </c>
      <c r="F2649" s="279" t="n">
        <v>132</v>
      </c>
      <c r="G2649" s="279" t="n">
        <v>132</v>
      </c>
    </row>
    <row r="2650" customFormat="false" ht="15" hidden="false" customHeight="false" outlineLevel="0" collapsed="false">
      <c r="A2650" s="198" t="s">
        <v>1040</v>
      </c>
      <c r="B2650" s="199" t="s">
        <v>2002</v>
      </c>
      <c r="C2650" s="198" t="s">
        <v>2003</v>
      </c>
      <c r="D2650" s="199" t="s">
        <v>25</v>
      </c>
      <c r="E2650" s="200" t="n">
        <v>0.3955</v>
      </c>
      <c r="F2650" s="280" t="n">
        <v>16.08</v>
      </c>
      <c r="G2650" s="280" t="n">
        <v>6.35</v>
      </c>
    </row>
    <row r="2651" customFormat="false" ht="15" hidden="false" customHeight="false" outlineLevel="0" collapsed="false">
      <c r="A2651" s="198" t="s">
        <v>1040</v>
      </c>
      <c r="B2651" s="199" t="s">
        <v>1971</v>
      </c>
      <c r="C2651" s="198" t="s">
        <v>1206</v>
      </c>
      <c r="D2651" s="199" t="s">
        <v>25</v>
      </c>
      <c r="E2651" s="200" t="n">
        <v>0.3955</v>
      </c>
      <c r="F2651" s="280" t="n">
        <v>20.83</v>
      </c>
      <c r="G2651" s="280" t="n">
        <v>8.23</v>
      </c>
    </row>
    <row r="2652" customFormat="false" ht="15" hidden="false" customHeight="false" outlineLevel="0" collapsed="false">
      <c r="A2652" s="202" t="s">
        <v>1043</v>
      </c>
      <c r="B2652" s="203" t="s">
        <v>2938</v>
      </c>
      <c r="C2652" s="202" t="s">
        <v>2939</v>
      </c>
      <c r="D2652" s="203" t="s">
        <v>7</v>
      </c>
      <c r="E2652" s="204" t="n">
        <v>1</v>
      </c>
      <c r="F2652" s="208" t="n">
        <v>106.42</v>
      </c>
      <c r="G2652" s="208" t="n">
        <v>106.42</v>
      </c>
    </row>
    <row r="2653" customFormat="false" ht="15" hidden="false" customHeight="false" outlineLevel="0" collapsed="false">
      <c r="A2653" s="202" t="s">
        <v>1043</v>
      </c>
      <c r="B2653" s="203" t="s">
        <v>2940</v>
      </c>
      <c r="C2653" s="202" t="s">
        <v>2941</v>
      </c>
      <c r="D2653" s="203" t="s">
        <v>7</v>
      </c>
      <c r="E2653" s="204" t="n">
        <v>1</v>
      </c>
      <c r="F2653" s="208" t="n">
        <v>11</v>
      </c>
      <c r="G2653" s="208" t="n">
        <v>11</v>
      </c>
    </row>
    <row r="2654" customFormat="false" ht="15" hidden="false" customHeight="false" outlineLevel="0" collapsed="false">
      <c r="A2654" s="193"/>
      <c r="B2654" s="194"/>
      <c r="C2654" s="193"/>
      <c r="D2654" s="193"/>
      <c r="E2654" s="195"/>
      <c r="F2654" s="193"/>
      <c r="G2654" s="193"/>
    </row>
    <row r="2655" customFormat="false" ht="15" hidden="false" customHeight="false" outlineLevel="0" collapsed="false">
      <c r="A2655" s="183" t="s">
        <v>2942</v>
      </c>
      <c r="B2655" s="184" t="s">
        <v>1028</v>
      </c>
      <c r="C2655" s="183" t="s">
        <v>1029</v>
      </c>
      <c r="D2655" s="184" t="s">
        <v>1030</v>
      </c>
      <c r="E2655" s="185" t="s">
        <v>1031</v>
      </c>
      <c r="F2655" s="209" t="s">
        <v>1032</v>
      </c>
      <c r="G2655" s="209" t="s">
        <v>1033</v>
      </c>
    </row>
    <row r="2656" customFormat="false" ht="15" hidden="false" customHeight="false" outlineLevel="0" collapsed="false">
      <c r="A2656" s="189" t="s">
        <v>1034</v>
      </c>
      <c r="B2656" s="190" t="s">
        <v>918</v>
      </c>
      <c r="C2656" s="189" t="s">
        <v>2943</v>
      </c>
      <c r="D2656" s="190" t="s">
        <v>1202</v>
      </c>
      <c r="E2656" s="191" t="n">
        <v>1</v>
      </c>
      <c r="F2656" s="279" t="n">
        <v>168.05</v>
      </c>
      <c r="G2656" s="279" t="n">
        <v>168.05</v>
      </c>
    </row>
    <row r="2657" customFormat="false" ht="15" hidden="false" customHeight="false" outlineLevel="0" collapsed="false">
      <c r="A2657" s="198" t="s">
        <v>1040</v>
      </c>
      <c r="B2657" s="199" t="s">
        <v>1203</v>
      </c>
      <c r="C2657" s="198" t="s">
        <v>1204</v>
      </c>
      <c r="D2657" s="199" t="s">
        <v>1192</v>
      </c>
      <c r="E2657" s="200" t="n">
        <v>1.5</v>
      </c>
      <c r="F2657" s="280" t="n">
        <v>15.95</v>
      </c>
      <c r="G2657" s="280" t="n">
        <v>23.92</v>
      </c>
    </row>
    <row r="2658" customFormat="false" ht="15" hidden="false" customHeight="false" outlineLevel="0" collapsed="false">
      <c r="A2658" s="198" t="s">
        <v>1040</v>
      </c>
      <c r="B2658" s="199" t="s">
        <v>1205</v>
      </c>
      <c r="C2658" s="198" t="s">
        <v>1206</v>
      </c>
      <c r="D2658" s="199" t="s">
        <v>1192</v>
      </c>
      <c r="E2658" s="200" t="n">
        <v>1.5</v>
      </c>
      <c r="F2658" s="280" t="n">
        <v>20.7</v>
      </c>
      <c r="G2658" s="280" t="n">
        <v>31.05</v>
      </c>
    </row>
    <row r="2659" customFormat="false" ht="15" hidden="false" customHeight="false" outlineLevel="0" collapsed="false">
      <c r="A2659" s="202" t="s">
        <v>1043</v>
      </c>
      <c r="B2659" s="203" t="s">
        <v>2944</v>
      </c>
      <c r="C2659" s="202" t="s">
        <v>2945</v>
      </c>
      <c r="D2659" s="203" t="s">
        <v>1202</v>
      </c>
      <c r="E2659" s="204" t="n">
        <v>1</v>
      </c>
      <c r="F2659" s="208" t="n">
        <v>113.08</v>
      </c>
      <c r="G2659" s="208" t="n">
        <v>113.08</v>
      </c>
    </row>
    <row r="2660" customFormat="false" ht="15" hidden="false" customHeight="false" outlineLevel="0" collapsed="false">
      <c r="A2660" s="193"/>
      <c r="B2660" s="194"/>
      <c r="C2660" s="193"/>
      <c r="D2660" s="193"/>
      <c r="E2660" s="195"/>
      <c r="F2660" s="193"/>
      <c r="G2660" s="193"/>
    </row>
    <row r="2661" customFormat="false" ht="15" hidden="false" customHeight="false" outlineLevel="0" collapsed="false">
      <c r="A2661" s="183" t="s">
        <v>2946</v>
      </c>
      <c r="B2661" s="184" t="s">
        <v>1028</v>
      </c>
      <c r="C2661" s="183" t="s">
        <v>1029</v>
      </c>
      <c r="D2661" s="184" t="s">
        <v>1030</v>
      </c>
      <c r="E2661" s="185" t="s">
        <v>1031</v>
      </c>
      <c r="F2661" s="209" t="s">
        <v>1032</v>
      </c>
      <c r="G2661" s="209" t="s">
        <v>1033</v>
      </c>
    </row>
    <row r="2662" customFormat="false" ht="15" hidden="false" customHeight="false" outlineLevel="0" collapsed="false">
      <c r="A2662" s="189" t="s">
        <v>1034</v>
      </c>
      <c r="B2662" s="190" t="s">
        <v>921</v>
      </c>
      <c r="C2662" s="189" t="s">
        <v>922</v>
      </c>
      <c r="D2662" s="190" t="s">
        <v>7</v>
      </c>
      <c r="E2662" s="191" t="n">
        <v>1</v>
      </c>
      <c r="F2662" s="279" t="n">
        <v>88.44</v>
      </c>
      <c r="G2662" s="279" t="n">
        <v>88.44</v>
      </c>
    </row>
    <row r="2663" customFormat="false" ht="15" hidden="false" customHeight="false" outlineLevel="0" collapsed="false">
      <c r="A2663" s="198" t="s">
        <v>1040</v>
      </c>
      <c r="B2663" s="199" t="s">
        <v>1203</v>
      </c>
      <c r="C2663" s="198" t="s">
        <v>1204</v>
      </c>
      <c r="D2663" s="199" t="s">
        <v>1192</v>
      </c>
      <c r="E2663" s="200" t="n">
        <v>0.4888889</v>
      </c>
      <c r="F2663" s="280" t="n">
        <v>15.95</v>
      </c>
      <c r="G2663" s="280" t="n">
        <v>7.79</v>
      </c>
    </row>
    <row r="2664" customFormat="false" ht="15" hidden="false" customHeight="false" outlineLevel="0" collapsed="false">
      <c r="A2664" s="198" t="s">
        <v>1040</v>
      </c>
      <c r="B2664" s="199" t="s">
        <v>1205</v>
      </c>
      <c r="C2664" s="198" t="s">
        <v>1206</v>
      </c>
      <c r="D2664" s="199" t="s">
        <v>1192</v>
      </c>
      <c r="E2664" s="200" t="n">
        <v>0.4888889</v>
      </c>
      <c r="F2664" s="280" t="n">
        <v>20.7</v>
      </c>
      <c r="G2664" s="280" t="n">
        <v>10.12</v>
      </c>
    </row>
    <row r="2665" customFormat="false" ht="15" hidden="false" customHeight="false" outlineLevel="0" collapsed="false">
      <c r="A2665" s="202" t="s">
        <v>1043</v>
      </c>
      <c r="B2665" s="203" t="s">
        <v>2947</v>
      </c>
      <c r="C2665" s="202" t="s">
        <v>2948</v>
      </c>
      <c r="D2665" s="203" t="s">
        <v>1199</v>
      </c>
      <c r="E2665" s="204" t="n">
        <v>1</v>
      </c>
      <c r="F2665" s="208" t="n">
        <v>70.53</v>
      </c>
      <c r="G2665" s="208" t="n">
        <v>70.53</v>
      </c>
    </row>
    <row r="2666" customFormat="false" ht="15" hidden="false" customHeight="false" outlineLevel="0" collapsed="false">
      <c r="A2666" s="193"/>
      <c r="B2666" s="194"/>
      <c r="C2666" s="193"/>
      <c r="D2666" s="193"/>
      <c r="E2666" s="195"/>
      <c r="F2666" s="193"/>
      <c r="G2666" s="193"/>
    </row>
    <row r="2667" customFormat="false" ht="15" hidden="false" customHeight="false" outlineLevel="0" collapsed="false">
      <c r="A2667" s="183" t="s">
        <v>2949</v>
      </c>
      <c r="B2667" s="184" t="s">
        <v>1028</v>
      </c>
      <c r="C2667" s="183" t="s">
        <v>1029</v>
      </c>
      <c r="D2667" s="184" t="s">
        <v>1030</v>
      </c>
      <c r="E2667" s="185" t="s">
        <v>1031</v>
      </c>
      <c r="F2667" s="209" t="s">
        <v>1032</v>
      </c>
      <c r="G2667" s="209" t="s">
        <v>1033</v>
      </c>
    </row>
    <row r="2668" customFormat="false" ht="15" hidden="false" customHeight="false" outlineLevel="0" collapsed="false">
      <c r="A2668" s="189" t="s">
        <v>1034</v>
      </c>
      <c r="B2668" s="190" t="s">
        <v>924</v>
      </c>
      <c r="C2668" s="189" t="s">
        <v>925</v>
      </c>
      <c r="D2668" s="190" t="s">
        <v>7</v>
      </c>
      <c r="E2668" s="191" t="n">
        <v>1</v>
      </c>
      <c r="F2668" s="279" t="n">
        <v>48.28</v>
      </c>
      <c r="G2668" s="279" t="n">
        <v>48.28</v>
      </c>
    </row>
    <row r="2669" customFormat="false" ht="15" hidden="false" customHeight="false" outlineLevel="0" collapsed="false">
      <c r="A2669" s="198" t="s">
        <v>1040</v>
      </c>
      <c r="B2669" s="199" t="s">
        <v>1971</v>
      </c>
      <c r="C2669" s="198" t="s">
        <v>1206</v>
      </c>
      <c r="D2669" s="199" t="s">
        <v>25</v>
      </c>
      <c r="E2669" s="200" t="n">
        <v>0.5</v>
      </c>
      <c r="F2669" s="280" t="n">
        <v>20.83</v>
      </c>
      <c r="G2669" s="280" t="n">
        <v>10.41</v>
      </c>
    </row>
    <row r="2670" customFormat="false" ht="15" hidden="false" customHeight="false" outlineLevel="0" collapsed="false">
      <c r="A2670" s="198" t="s">
        <v>1040</v>
      </c>
      <c r="B2670" s="199" t="s">
        <v>2002</v>
      </c>
      <c r="C2670" s="198" t="s">
        <v>2003</v>
      </c>
      <c r="D2670" s="199" t="s">
        <v>25</v>
      </c>
      <c r="E2670" s="200" t="n">
        <v>0.5</v>
      </c>
      <c r="F2670" s="280" t="n">
        <v>16.08</v>
      </c>
      <c r="G2670" s="280" t="n">
        <v>8.04</v>
      </c>
    </row>
    <row r="2671" customFormat="false" ht="15" hidden="false" customHeight="false" outlineLevel="0" collapsed="false">
      <c r="A2671" s="202" t="s">
        <v>1043</v>
      </c>
      <c r="B2671" s="203" t="s">
        <v>2950</v>
      </c>
      <c r="C2671" s="202" t="s">
        <v>2951</v>
      </c>
      <c r="D2671" s="203" t="s">
        <v>7</v>
      </c>
      <c r="E2671" s="204" t="n">
        <v>1</v>
      </c>
      <c r="F2671" s="208" t="n">
        <v>29.83</v>
      </c>
      <c r="G2671" s="208" t="n">
        <v>29.83</v>
      </c>
    </row>
    <row r="2672" customFormat="false" ht="15" hidden="false" customHeight="false" outlineLevel="0" collapsed="false">
      <c r="A2672" s="193"/>
      <c r="B2672" s="194"/>
      <c r="C2672" s="193"/>
      <c r="D2672" s="193"/>
      <c r="E2672" s="195"/>
      <c r="F2672" s="193"/>
      <c r="G2672" s="193"/>
    </row>
    <row r="2673" customFormat="false" ht="15" hidden="false" customHeight="false" outlineLevel="0" collapsed="false">
      <c r="A2673" s="183" t="s">
        <v>2952</v>
      </c>
      <c r="B2673" s="184" t="s">
        <v>1028</v>
      </c>
      <c r="C2673" s="183" t="s">
        <v>1029</v>
      </c>
      <c r="D2673" s="184" t="s">
        <v>1030</v>
      </c>
      <c r="E2673" s="185" t="s">
        <v>1031</v>
      </c>
      <c r="F2673" s="209" t="s">
        <v>1032</v>
      </c>
      <c r="G2673" s="209" t="s">
        <v>1033</v>
      </c>
    </row>
    <row r="2674" customFormat="false" ht="15" hidden="false" customHeight="false" outlineLevel="0" collapsed="false">
      <c r="A2674" s="189" t="s">
        <v>1034</v>
      </c>
      <c r="B2674" s="190" t="s">
        <v>927</v>
      </c>
      <c r="C2674" s="189" t="s">
        <v>2953</v>
      </c>
      <c r="D2674" s="190" t="s">
        <v>152</v>
      </c>
      <c r="E2674" s="191" t="n">
        <v>1</v>
      </c>
      <c r="F2674" s="279" t="n">
        <v>49.14</v>
      </c>
      <c r="G2674" s="279" t="n">
        <v>49.14</v>
      </c>
    </row>
    <row r="2675" customFormat="false" ht="15" hidden="false" customHeight="false" outlineLevel="0" collapsed="false">
      <c r="A2675" s="198" t="s">
        <v>1040</v>
      </c>
      <c r="B2675" s="199" t="s">
        <v>2954</v>
      </c>
      <c r="C2675" s="198" t="s">
        <v>2955</v>
      </c>
      <c r="D2675" s="199" t="s">
        <v>7</v>
      </c>
      <c r="E2675" s="200" t="n">
        <v>0.5</v>
      </c>
      <c r="F2675" s="280" t="n">
        <v>20.33</v>
      </c>
      <c r="G2675" s="280" t="n">
        <v>10.16</v>
      </c>
    </row>
    <row r="2676" customFormat="false" ht="15" hidden="false" customHeight="false" outlineLevel="0" collapsed="false">
      <c r="A2676" s="198" t="s">
        <v>1040</v>
      </c>
      <c r="B2676" s="199" t="s">
        <v>2002</v>
      </c>
      <c r="C2676" s="198" t="s">
        <v>2003</v>
      </c>
      <c r="D2676" s="199" t="s">
        <v>25</v>
      </c>
      <c r="E2676" s="200" t="n">
        <v>0.2533</v>
      </c>
      <c r="F2676" s="280" t="n">
        <v>16.08</v>
      </c>
      <c r="G2676" s="280" t="n">
        <v>4.07</v>
      </c>
    </row>
    <row r="2677" customFormat="false" ht="15" hidden="false" customHeight="false" outlineLevel="0" collapsed="false">
      <c r="A2677" s="198" t="s">
        <v>1040</v>
      </c>
      <c r="B2677" s="199" t="s">
        <v>1971</v>
      </c>
      <c r="C2677" s="198" t="s">
        <v>1206</v>
      </c>
      <c r="D2677" s="199" t="s">
        <v>25</v>
      </c>
      <c r="E2677" s="200" t="n">
        <v>0.2533</v>
      </c>
      <c r="F2677" s="280" t="n">
        <v>20.83</v>
      </c>
      <c r="G2677" s="280" t="n">
        <v>5.27</v>
      </c>
    </row>
    <row r="2678" customFormat="false" ht="15" hidden="false" customHeight="false" outlineLevel="0" collapsed="false">
      <c r="A2678" s="202" t="s">
        <v>1043</v>
      </c>
      <c r="B2678" s="203" t="s">
        <v>2956</v>
      </c>
      <c r="C2678" s="202" t="s">
        <v>2957</v>
      </c>
      <c r="D2678" s="203" t="s">
        <v>152</v>
      </c>
      <c r="E2678" s="204" t="n">
        <v>1.05</v>
      </c>
      <c r="F2678" s="208" t="n">
        <v>28.23</v>
      </c>
      <c r="G2678" s="208" t="n">
        <v>29.64</v>
      </c>
    </row>
    <row r="2679" customFormat="false" ht="15" hidden="false" customHeight="false" outlineLevel="0" collapsed="false">
      <c r="A2679" s="193"/>
      <c r="B2679" s="194"/>
      <c r="C2679" s="193"/>
      <c r="D2679" s="193"/>
      <c r="E2679" s="195"/>
      <c r="F2679" s="193"/>
      <c r="G2679" s="193"/>
    </row>
    <row r="2680" customFormat="false" ht="15" hidden="false" customHeight="false" outlineLevel="0" collapsed="false">
      <c r="A2680" s="183" t="s">
        <v>2958</v>
      </c>
      <c r="B2680" s="184" t="s">
        <v>1028</v>
      </c>
      <c r="C2680" s="183" t="s">
        <v>1029</v>
      </c>
      <c r="D2680" s="184" t="s">
        <v>1030</v>
      </c>
      <c r="E2680" s="185" t="s">
        <v>1031</v>
      </c>
      <c r="F2680" s="209" t="s">
        <v>1032</v>
      </c>
      <c r="G2680" s="209" t="s">
        <v>1033</v>
      </c>
    </row>
    <row r="2681" customFormat="false" ht="15" hidden="false" customHeight="false" outlineLevel="0" collapsed="false">
      <c r="A2681" s="189" t="s">
        <v>1034</v>
      </c>
      <c r="B2681" s="190" t="s">
        <v>930</v>
      </c>
      <c r="C2681" s="189" t="s">
        <v>2959</v>
      </c>
      <c r="D2681" s="190" t="s">
        <v>152</v>
      </c>
      <c r="E2681" s="191" t="n">
        <v>1</v>
      </c>
      <c r="F2681" s="279" t="n">
        <v>44.48</v>
      </c>
      <c r="G2681" s="279" t="n">
        <v>44.48</v>
      </c>
    </row>
    <row r="2682" customFormat="false" ht="15" hidden="false" customHeight="false" outlineLevel="0" collapsed="false">
      <c r="A2682" s="198" t="s">
        <v>1040</v>
      </c>
      <c r="B2682" s="199" t="s">
        <v>2002</v>
      </c>
      <c r="C2682" s="198" t="s">
        <v>2003</v>
      </c>
      <c r="D2682" s="199" t="s">
        <v>25</v>
      </c>
      <c r="E2682" s="200" t="n">
        <v>0.0337</v>
      </c>
      <c r="F2682" s="280" t="n">
        <v>16.08</v>
      </c>
      <c r="G2682" s="280" t="n">
        <v>0.54</v>
      </c>
    </row>
    <row r="2683" customFormat="false" ht="15" hidden="false" customHeight="false" outlineLevel="0" collapsed="false">
      <c r="A2683" s="198" t="s">
        <v>1040</v>
      </c>
      <c r="B2683" s="199" t="s">
        <v>1971</v>
      </c>
      <c r="C2683" s="198" t="s">
        <v>1206</v>
      </c>
      <c r="D2683" s="199" t="s">
        <v>25</v>
      </c>
      <c r="E2683" s="200" t="n">
        <v>0.0337</v>
      </c>
      <c r="F2683" s="280" t="n">
        <v>20.83</v>
      </c>
      <c r="G2683" s="280" t="n">
        <v>0.7</v>
      </c>
    </row>
    <row r="2684" customFormat="false" ht="15" hidden="false" customHeight="false" outlineLevel="0" collapsed="false">
      <c r="A2684" s="202" t="s">
        <v>1043</v>
      </c>
      <c r="B2684" s="203" t="s">
        <v>2960</v>
      </c>
      <c r="C2684" s="202" t="s">
        <v>2961</v>
      </c>
      <c r="D2684" s="203" t="s">
        <v>152</v>
      </c>
      <c r="E2684" s="204" t="n">
        <v>1.1</v>
      </c>
      <c r="F2684" s="208" t="n">
        <v>39.31</v>
      </c>
      <c r="G2684" s="208" t="n">
        <v>43.24</v>
      </c>
    </row>
    <row r="2685" customFormat="false" ht="15" hidden="false" customHeight="false" outlineLevel="0" collapsed="false">
      <c r="A2685" s="193"/>
      <c r="B2685" s="194"/>
      <c r="C2685" s="193"/>
      <c r="D2685" s="193"/>
      <c r="E2685" s="195"/>
      <c r="F2685" s="193"/>
      <c r="G2685" s="193"/>
    </row>
    <row r="2686" customFormat="false" ht="15" hidden="false" customHeight="false" outlineLevel="0" collapsed="false">
      <c r="A2686" s="183" t="s">
        <v>2962</v>
      </c>
      <c r="B2686" s="184" t="s">
        <v>1028</v>
      </c>
      <c r="C2686" s="183" t="s">
        <v>1029</v>
      </c>
      <c r="D2686" s="184" t="s">
        <v>1030</v>
      </c>
      <c r="E2686" s="185" t="s">
        <v>1031</v>
      </c>
      <c r="F2686" s="209" t="s">
        <v>1032</v>
      </c>
      <c r="G2686" s="209" t="s">
        <v>1033</v>
      </c>
    </row>
    <row r="2687" customFormat="false" ht="15" hidden="false" customHeight="false" outlineLevel="0" collapsed="false">
      <c r="A2687" s="189" t="s">
        <v>1034</v>
      </c>
      <c r="B2687" s="190" t="s">
        <v>933</v>
      </c>
      <c r="C2687" s="189" t="s">
        <v>2963</v>
      </c>
      <c r="D2687" s="190" t="s">
        <v>7</v>
      </c>
      <c r="E2687" s="191" t="n">
        <v>1</v>
      </c>
      <c r="F2687" s="279" t="n">
        <v>52.91</v>
      </c>
      <c r="G2687" s="279" t="n">
        <v>52.91</v>
      </c>
    </row>
    <row r="2688" customFormat="false" ht="15" hidden="false" customHeight="false" outlineLevel="0" collapsed="false">
      <c r="A2688" s="198" t="s">
        <v>1040</v>
      </c>
      <c r="B2688" s="199" t="s">
        <v>1125</v>
      </c>
      <c r="C2688" s="198" t="s">
        <v>1126</v>
      </c>
      <c r="D2688" s="199" t="s">
        <v>152</v>
      </c>
      <c r="E2688" s="200" t="n">
        <v>3</v>
      </c>
      <c r="F2688" s="280" t="n">
        <v>1.2</v>
      </c>
      <c r="G2688" s="280" t="n">
        <v>3.6</v>
      </c>
    </row>
    <row r="2689" customFormat="false" ht="15" hidden="false" customHeight="false" outlineLevel="0" collapsed="false">
      <c r="A2689" s="198" t="s">
        <v>1040</v>
      </c>
      <c r="B2689" s="199" t="s">
        <v>2002</v>
      </c>
      <c r="C2689" s="198" t="s">
        <v>2003</v>
      </c>
      <c r="D2689" s="199" t="s">
        <v>25</v>
      </c>
      <c r="E2689" s="200" t="n">
        <v>0.7632</v>
      </c>
      <c r="F2689" s="280" t="n">
        <v>16.08</v>
      </c>
      <c r="G2689" s="280" t="n">
        <v>12.27</v>
      </c>
    </row>
    <row r="2690" customFormat="false" ht="15" hidden="false" customHeight="false" outlineLevel="0" collapsed="false">
      <c r="A2690" s="198" t="s">
        <v>1040</v>
      </c>
      <c r="B2690" s="199" t="s">
        <v>1971</v>
      </c>
      <c r="C2690" s="198" t="s">
        <v>1206</v>
      </c>
      <c r="D2690" s="199" t="s">
        <v>25</v>
      </c>
      <c r="E2690" s="200" t="n">
        <v>0.7632</v>
      </c>
      <c r="F2690" s="280" t="n">
        <v>20.83</v>
      </c>
      <c r="G2690" s="280" t="n">
        <v>15.89</v>
      </c>
    </row>
    <row r="2691" customFormat="false" ht="15" hidden="false" customHeight="false" outlineLevel="0" collapsed="false">
      <c r="A2691" s="202" t="s">
        <v>1043</v>
      </c>
      <c r="B2691" s="203" t="s">
        <v>2964</v>
      </c>
      <c r="C2691" s="202" t="s">
        <v>2965</v>
      </c>
      <c r="D2691" s="203" t="s">
        <v>152</v>
      </c>
      <c r="E2691" s="204" t="n">
        <v>3</v>
      </c>
      <c r="F2691" s="208" t="n">
        <v>7.05</v>
      </c>
      <c r="G2691" s="208" t="n">
        <v>21.15</v>
      </c>
    </row>
    <row r="2692" customFormat="false" ht="15" hidden="false" customHeight="false" outlineLevel="0" collapsed="false">
      <c r="A2692" s="193"/>
      <c r="B2692" s="194"/>
      <c r="C2692" s="193"/>
      <c r="D2692" s="193"/>
      <c r="E2692" s="195"/>
      <c r="F2692" s="193"/>
      <c r="G2692" s="193"/>
    </row>
    <row r="2693" customFormat="false" ht="15" hidden="false" customHeight="false" outlineLevel="0" collapsed="false">
      <c r="A2693" s="183" t="s">
        <v>2966</v>
      </c>
      <c r="B2693" s="184" t="s">
        <v>1028</v>
      </c>
      <c r="C2693" s="183" t="s">
        <v>1029</v>
      </c>
      <c r="D2693" s="184" t="s">
        <v>1030</v>
      </c>
      <c r="E2693" s="185" t="s">
        <v>1031</v>
      </c>
      <c r="F2693" s="209" t="s">
        <v>1032</v>
      </c>
      <c r="G2693" s="209" t="s">
        <v>1033</v>
      </c>
    </row>
    <row r="2694" customFormat="false" ht="15" hidden="false" customHeight="false" outlineLevel="0" collapsed="false">
      <c r="A2694" s="189" t="s">
        <v>1034</v>
      </c>
      <c r="B2694" s="190" t="s">
        <v>2967</v>
      </c>
      <c r="C2694" s="189" t="s">
        <v>939</v>
      </c>
      <c r="D2694" s="190" t="s">
        <v>152</v>
      </c>
      <c r="E2694" s="191" t="n">
        <v>1</v>
      </c>
      <c r="F2694" s="279" t="n">
        <v>271.59</v>
      </c>
      <c r="G2694" s="279" t="n">
        <v>271.59</v>
      </c>
    </row>
    <row r="2695" customFormat="false" ht="15" hidden="false" customHeight="false" outlineLevel="0" collapsed="false">
      <c r="A2695" s="198" t="s">
        <v>1040</v>
      </c>
      <c r="B2695" s="199" t="s">
        <v>1190</v>
      </c>
      <c r="C2695" s="198" t="s">
        <v>1191</v>
      </c>
      <c r="D2695" s="199" t="s">
        <v>1192</v>
      </c>
      <c r="E2695" s="200" t="n">
        <v>0.85</v>
      </c>
      <c r="F2695" s="280" t="n">
        <v>15.3</v>
      </c>
      <c r="G2695" s="280" t="n">
        <v>13</v>
      </c>
    </row>
    <row r="2696" customFormat="false" ht="15" hidden="false" customHeight="false" outlineLevel="0" collapsed="false">
      <c r="A2696" s="198" t="s">
        <v>1040</v>
      </c>
      <c r="B2696" s="199" t="s">
        <v>1193</v>
      </c>
      <c r="C2696" s="198" t="s">
        <v>1194</v>
      </c>
      <c r="D2696" s="199" t="s">
        <v>1192</v>
      </c>
      <c r="E2696" s="200" t="n">
        <v>0.85</v>
      </c>
      <c r="F2696" s="280" t="n">
        <v>19.87</v>
      </c>
      <c r="G2696" s="280" t="n">
        <v>16.88</v>
      </c>
    </row>
    <row r="2697" customFormat="false" ht="15" hidden="false" customHeight="false" outlineLevel="0" collapsed="false">
      <c r="A2697" s="202" t="s">
        <v>1043</v>
      </c>
      <c r="B2697" s="203" t="s">
        <v>2968</v>
      </c>
      <c r="C2697" s="202" t="s">
        <v>2969</v>
      </c>
      <c r="D2697" s="203" t="s">
        <v>1202</v>
      </c>
      <c r="E2697" s="204" t="n">
        <v>0.0016</v>
      </c>
      <c r="F2697" s="208" t="n">
        <v>8.55</v>
      </c>
      <c r="G2697" s="208" t="n">
        <v>0.01</v>
      </c>
    </row>
    <row r="2698" customFormat="false" ht="15" hidden="false" customHeight="false" outlineLevel="0" collapsed="false">
      <c r="A2698" s="202" t="s">
        <v>1043</v>
      </c>
      <c r="B2698" s="203" t="s">
        <v>2970</v>
      </c>
      <c r="C2698" s="202" t="s">
        <v>2971</v>
      </c>
      <c r="D2698" s="203" t="s">
        <v>1260</v>
      </c>
      <c r="E2698" s="204" t="n">
        <v>0.013</v>
      </c>
      <c r="F2698" s="208" t="n">
        <v>64.61</v>
      </c>
      <c r="G2698" s="208" t="n">
        <v>0.83</v>
      </c>
    </row>
    <row r="2699" customFormat="false" ht="15" hidden="false" customHeight="false" outlineLevel="0" collapsed="false">
      <c r="A2699" s="202" t="s">
        <v>1043</v>
      </c>
      <c r="B2699" s="203" t="s">
        <v>2972</v>
      </c>
      <c r="C2699" s="202" t="s">
        <v>2973</v>
      </c>
      <c r="D2699" s="203" t="s">
        <v>1483</v>
      </c>
      <c r="E2699" s="204" t="n">
        <v>1.5</v>
      </c>
      <c r="F2699" s="208" t="n">
        <v>160.58</v>
      </c>
      <c r="G2699" s="208" t="n">
        <v>240.87</v>
      </c>
    </row>
    <row r="2700" customFormat="false" ht="15" hidden="false" customHeight="false" outlineLevel="0" collapsed="false">
      <c r="A2700" s="193"/>
      <c r="B2700" s="194"/>
      <c r="C2700" s="193"/>
      <c r="D2700" s="193"/>
      <c r="E2700" s="195"/>
      <c r="F2700" s="193"/>
      <c r="G2700" s="193"/>
    </row>
    <row r="2701" customFormat="false" ht="15" hidden="false" customHeight="false" outlineLevel="0" collapsed="false">
      <c r="A2701" s="183" t="s">
        <v>2974</v>
      </c>
      <c r="B2701" s="184" t="s">
        <v>1028</v>
      </c>
      <c r="C2701" s="183" t="s">
        <v>1029</v>
      </c>
      <c r="D2701" s="184" t="s">
        <v>1030</v>
      </c>
      <c r="E2701" s="185" t="s">
        <v>1031</v>
      </c>
      <c r="F2701" s="209" t="s">
        <v>1032</v>
      </c>
      <c r="G2701" s="209" t="s">
        <v>1033</v>
      </c>
    </row>
    <row r="2702" customFormat="false" ht="15" hidden="false" customHeight="false" outlineLevel="0" collapsed="false">
      <c r="A2702" s="189" t="s">
        <v>1034</v>
      </c>
      <c r="B2702" s="190" t="s">
        <v>2975</v>
      </c>
      <c r="C2702" s="189" t="s">
        <v>942</v>
      </c>
      <c r="D2702" s="190" t="s">
        <v>152</v>
      </c>
      <c r="E2702" s="191" t="n">
        <v>1</v>
      </c>
      <c r="F2702" s="279" t="n">
        <v>152.91</v>
      </c>
      <c r="G2702" s="279" t="n">
        <v>152.91</v>
      </c>
    </row>
    <row r="2703" customFormat="false" ht="15" hidden="false" customHeight="false" outlineLevel="0" collapsed="false">
      <c r="A2703" s="198" t="s">
        <v>1040</v>
      </c>
      <c r="B2703" s="199" t="s">
        <v>1190</v>
      </c>
      <c r="C2703" s="198" t="s">
        <v>1191</v>
      </c>
      <c r="D2703" s="199" t="s">
        <v>1192</v>
      </c>
      <c r="E2703" s="200" t="n">
        <v>0.75</v>
      </c>
      <c r="F2703" s="280" t="n">
        <v>15.3</v>
      </c>
      <c r="G2703" s="280" t="n">
        <v>11.47</v>
      </c>
    </row>
    <row r="2704" customFormat="false" ht="15" hidden="false" customHeight="false" outlineLevel="0" collapsed="false">
      <c r="A2704" s="198" t="s">
        <v>1040</v>
      </c>
      <c r="B2704" s="199" t="s">
        <v>1193</v>
      </c>
      <c r="C2704" s="198" t="s">
        <v>1194</v>
      </c>
      <c r="D2704" s="199" t="s">
        <v>1192</v>
      </c>
      <c r="E2704" s="200" t="n">
        <v>0.75</v>
      </c>
      <c r="F2704" s="280" t="n">
        <v>19.87</v>
      </c>
      <c r="G2704" s="280" t="n">
        <v>14.9</v>
      </c>
    </row>
    <row r="2705" customFormat="false" ht="15" hidden="false" customHeight="false" outlineLevel="0" collapsed="false">
      <c r="A2705" s="202" t="s">
        <v>1043</v>
      </c>
      <c r="B2705" s="203" t="s">
        <v>2968</v>
      </c>
      <c r="C2705" s="202" t="s">
        <v>2969</v>
      </c>
      <c r="D2705" s="203" t="s">
        <v>1202</v>
      </c>
      <c r="E2705" s="204" t="n">
        <v>0.0006</v>
      </c>
      <c r="F2705" s="208" t="n">
        <v>8.55</v>
      </c>
      <c r="G2705" s="208" t="n">
        <v>0</v>
      </c>
    </row>
    <row r="2706" customFormat="false" ht="15" hidden="false" customHeight="false" outlineLevel="0" collapsed="false">
      <c r="A2706" s="202" t="s">
        <v>1043</v>
      </c>
      <c r="B2706" s="203" t="s">
        <v>2970</v>
      </c>
      <c r="C2706" s="202" t="s">
        <v>2971</v>
      </c>
      <c r="D2706" s="203" t="s">
        <v>1260</v>
      </c>
      <c r="E2706" s="204" t="n">
        <v>0.005</v>
      </c>
      <c r="F2706" s="208" t="n">
        <v>64.61</v>
      </c>
      <c r="G2706" s="208" t="n">
        <v>0.32</v>
      </c>
    </row>
    <row r="2707" customFormat="false" ht="15" hidden="false" customHeight="false" outlineLevel="0" collapsed="false">
      <c r="A2707" s="202" t="s">
        <v>1043</v>
      </c>
      <c r="B2707" s="203" t="s">
        <v>2976</v>
      </c>
      <c r="C2707" s="202" t="s">
        <v>2977</v>
      </c>
      <c r="D2707" s="203" t="s">
        <v>1483</v>
      </c>
      <c r="E2707" s="204" t="n">
        <v>1.6</v>
      </c>
      <c r="F2707" s="208" t="n">
        <v>78.89</v>
      </c>
      <c r="G2707" s="208" t="n">
        <v>126.22</v>
      </c>
    </row>
    <row r="2708" customFormat="false" ht="15" hidden="false" customHeight="false" outlineLevel="0" collapsed="false">
      <c r="A2708" s="193"/>
      <c r="B2708" s="194"/>
      <c r="C2708" s="193"/>
      <c r="D2708" s="193"/>
      <c r="E2708" s="195"/>
      <c r="F2708" s="193"/>
      <c r="G2708" s="193"/>
    </row>
    <row r="2709" customFormat="false" ht="15" hidden="false" customHeight="false" outlineLevel="0" collapsed="false">
      <c r="A2709" s="183" t="s">
        <v>2978</v>
      </c>
      <c r="B2709" s="184" t="s">
        <v>1028</v>
      </c>
      <c r="C2709" s="183" t="s">
        <v>1029</v>
      </c>
      <c r="D2709" s="184" t="s">
        <v>1030</v>
      </c>
      <c r="E2709" s="185" t="s">
        <v>1031</v>
      </c>
      <c r="F2709" s="209" t="s">
        <v>1032</v>
      </c>
      <c r="G2709" s="209" t="s">
        <v>1033</v>
      </c>
    </row>
    <row r="2710" customFormat="false" ht="15" hidden="false" customHeight="false" outlineLevel="0" collapsed="false">
      <c r="A2710" s="189" t="s">
        <v>1034</v>
      </c>
      <c r="B2710" s="190" t="s">
        <v>2979</v>
      </c>
      <c r="C2710" s="189" t="s">
        <v>945</v>
      </c>
      <c r="D2710" s="190" t="s">
        <v>152</v>
      </c>
      <c r="E2710" s="191" t="n">
        <v>1</v>
      </c>
      <c r="F2710" s="279" t="n">
        <v>240.11</v>
      </c>
      <c r="G2710" s="279" t="n">
        <v>240.11</v>
      </c>
    </row>
    <row r="2711" customFormat="false" ht="15" hidden="false" customHeight="false" outlineLevel="0" collapsed="false">
      <c r="A2711" s="198" t="s">
        <v>1040</v>
      </c>
      <c r="B2711" s="199" t="s">
        <v>1190</v>
      </c>
      <c r="C2711" s="198" t="s">
        <v>1191</v>
      </c>
      <c r="D2711" s="199" t="s">
        <v>1192</v>
      </c>
      <c r="E2711" s="200" t="n">
        <v>0.85</v>
      </c>
      <c r="F2711" s="280" t="n">
        <v>15.3</v>
      </c>
      <c r="G2711" s="280" t="n">
        <v>13</v>
      </c>
    </row>
    <row r="2712" customFormat="false" ht="15" hidden="false" customHeight="false" outlineLevel="0" collapsed="false">
      <c r="A2712" s="198" t="s">
        <v>1040</v>
      </c>
      <c r="B2712" s="199" t="s">
        <v>1193</v>
      </c>
      <c r="C2712" s="198" t="s">
        <v>1194</v>
      </c>
      <c r="D2712" s="199" t="s">
        <v>1192</v>
      </c>
      <c r="E2712" s="200" t="n">
        <v>0.85</v>
      </c>
      <c r="F2712" s="280" t="n">
        <v>19.87</v>
      </c>
      <c r="G2712" s="280" t="n">
        <v>16.88</v>
      </c>
    </row>
    <row r="2713" customFormat="false" ht="15" hidden="false" customHeight="false" outlineLevel="0" collapsed="false">
      <c r="A2713" s="202" t="s">
        <v>1043</v>
      </c>
      <c r="B2713" s="203" t="s">
        <v>2968</v>
      </c>
      <c r="C2713" s="202" t="s">
        <v>2969</v>
      </c>
      <c r="D2713" s="203" t="s">
        <v>1202</v>
      </c>
      <c r="E2713" s="204" t="n">
        <v>0.0008</v>
      </c>
      <c r="F2713" s="208" t="n">
        <v>8.55</v>
      </c>
      <c r="G2713" s="208" t="n">
        <v>0</v>
      </c>
    </row>
    <row r="2714" customFormat="false" ht="15" hidden="false" customHeight="false" outlineLevel="0" collapsed="false">
      <c r="A2714" s="202" t="s">
        <v>1043</v>
      </c>
      <c r="B2714" s="203" t="s">
        <v>2970</v>
      </c>
      <c r="C2714" s="202" t="s">
        <v>2971</v>
      </c>
      <c r="D2714" s="203" t="s">
        <v>1260</v>
      </c>
      <c r="E2714" s="204" t="n">
        <v>0.006</v>
      </c>
      <c r="F2714" s="208" t="n">
        <v>64.61</v>
      </c>
      <c r="G2714" s="208" t="n">
        <v>0.38</v>
      </c>
    </row>
    <row r="2715" customFormat="false" ht="15" hidden="false" customHeight="false" outlineLevel="0" collapsed="false">
      <c r="A2715" s="202" t="s">
        <v>1043</v>
      </c>
      <c r="B2715" s="203" t="s">
        <v>2980</v>
      </c>
      <c r="C2715" s="202" t="s">
        <v>2981</v>
      </c>
      <c r="D2715" s="203" t="s">
        <v>1483</v>
      </c>
      <c r="E2715" s="204" t="n">
        <v>1.6</v>
      </c>
      <c r="F2715" s="208" t="n">
        <v>131.16</v>
      </c>
      <c r="G2715" s="208" t="n">
        <v>209.85</v>
      </c>
    </row>
    <row r="2716" customFormat="false" ht="15" hidden="false" customHeight="false" outlineLevel="0" collapsed="false">
      <c r="A2716" s="193"/>
      <c r="B2716" s="194"/>
      <c r="C2716" s="193"/>
      <c r="D2716" s="193"/>
      <c r="E2716" s="195"/>
      <c r="F2716" s="193"/>
      <c r="G2716" s="193"/>
    </row>
    <row r="2717" customFormat="false" ht="15" hidden="false" customHeight="false" outlineLevel="0" collapsed="false">
      <c r="A2717" s="183" t="s">
        <v>2982</v>
      </c>
      <c r="B2717" s="184" t="s">
        <v>1028</v>
      </c>
      <c r="C2717" s="183" t="s">
        <v>1029</v>
      </c>
      <c r="D2717" s="184" t="s">
        <v>1030</v>
      </c>
      <c r="E2717" s="185" t="s">
        <v>1031</v>
      </c>
      <c r="F2717" s="209" t="s">
        <v>1032</v>
      </c>
      <c r="G2717" s="209" t="s">
        <v>1033</v>
      </c>
    </row>
    <row r="2718" customFormat="false" ht="15" hidden="false" customHeight="false" outlineLevel="0" collapsed="false">
      <c r="A2718" s="189" t="s">
        <v>1034</v>
      </c>
      <c r="B2718" s="190" t="s">
        <v>2983</v>
      </c>
      <c r="C2718" s="189" t="s">
        <v>948</v>
      </c>
      <c r="D2718" s="190" t="s">
        <v>152</v>
      </c>
      <c r="E2718" s="191" t="n">
        <v>1</v>
      </c>
      <c r="F2718" s="279" t="n">
        <v>127.07</v>
      </c>
      <c r="G2718" s="279" t="n">
        <v>127.07</v>
      </c>
    </row>
    <row r="2719" customFormat="false" ht="15" hidden="false" customHeight="false" outlineLevel="0" collapsed="false">
      <c r="A2719" s="198" t="s">
        <v>1040</v>
      </c>
      <c r="B2719" s="199" t="s">
        <v>1190</v>
      </c>
      <c r="C2719" s="198" t="s">
        <v>1191</v>
      </c>
      <c r="D2719" s="199" t="s">
        <v>1192</v>
      </c>
      <c r="E2719" s="200" t="n">
        <v>0.6</v>
      </c>
      <c r="F2719" s="280" t="n">
        <v>15.3</v>
      </c>
      <c r="G2719" s="280" t="n">
        <v>9.18</v>
      </c>
    </row>
    <row r="2720" customFormat="false" ht="15" hidden="false" customHeight="false" outlineLevel="0" collapsed="false">
      <c r="A2720" s="198" t="s">
        <v>1040</v>
      </c>
      <c r="B2720" s="199" t="s">
        <v>1193</v>
      </c>
      <c r="C2720" s="198" t="s">
        <v>1194</v>
      </c>
      <c r="D2720" s="199" t="s">
        <v>1192</v>
      </c>
      <c r="E2720" s="200" t="n">
        <v>0.6</v>
      </c>
      <c r="F2720" s="280" t="n">
        <v>19.87</v>
      </c>
      <c r="G2720" s="280" t="n">
        <v>11.92</v>
      </c>
    </row>
    <row r="2721" customFormat="false" ht="15" hidden="false" customHeight="false" outlineLevel="0" collapsed="false">
      <c r="A2721" s="202" t="s">
        <v>1043</v>
      </c>
      <c r="B2721" s="203" t="s">
        <v>2968</v>
      </c>
      <c r="C2721" s="202" t="s">
        <v>2969</v>
      </c>
      <c r="D2721" s="203" t="s">
        <v>1202</v>
      </c>
      <c r="E2721" s="204" t="n">
        <v>0.0005</v>
      </c>
      <c r="F2721" s="208" t="n">
        <v>8.55</v>
      </c>
      <c r="G2721" s="208" t="n">
        <v>0</v>
      </c>
    </row>
    <row r="2722" customFormat="false" ht="15" hidden="false" customHeight="false" outlineLevel="0" collapsed="false">
      <c r="A2722" s="202" t="s">
        <v>1043</v>
      </c>
      <c r="B2722" s="203" t="s">
        <v>2970</v>
      </c>
      <c r="C2722" s="202" t="s">
        <v>2971</v>
      </c>
      <c r="D2722" s="203" t="s">
        <v>1260</v>
      </c>
      <c r="E2722" s="204" t="n">
        <v>0.004</v>
      </c>
      <c r="F2722" s="208" t="n">
        <v>64.61</v>
      </c>
      <c r="G2722" s="208" t="n">
        <v>0.25</v>
      </c>
    </row>
    <row r="2723" customFormat="false" ht="15" hidden="false" customHeight="false" outlineLevel="0" collapsed="false">
      <c r="A2723" s="202" t="s">
        <v>1043</v>
      </c>
      <c r="B2723" s="203" t="s">
        <v>2984</v>
      </c>
      <c r="C2723" s="202" t="s">
        <v>2985</v>
      </c>
      <c r="D2723" s="203" t="s">
        <v>1483</v>
      </c>
      <c r="E2723" s="204" t="n">
        <v>1.7</v>
      </c>
      <c r="F2723" s="208" t="n">
        <v>62.19</v>
      </c>
      <c r="G2723" s="208" t="n">
        <v>105.72</v>
      </c>
    </row>
    <row r="2724" customFormat="false" ht="15" hidden="false" customHeight="false" outlineLevel="0" collapsed="false">
      <c r="A2724" s="193"/>
      <c r="B2724" s="194"/>
      <c r="C2724" s="193"/>
      <c r="D2724" s="193"/>
      <c r="E2724" s="195"/>
      <c r="F2724" s="193"/>
      <c r="G2724" s="193"/>
    </row>
    <row r="2725" customFormat="false" ht="15" hidden="false" customHeight="false" outlineLevel="0" collapsed="false">
      <c r="A2725" s="183" t="s">
        <v>2986</v>
      </c>
      <c r="B2725" s="184" t="s">
        <v>1028</v>
      </c>
      <c r="C2725" s="183" t="s">
        <v>1029</v>
      </c>
      <c r="D2725" s="184" t="s">
        <v>1030</v>
      </c>
      <c r="E2725" s="185" t="s">
        <v>1031</v>
      </c>
      <c r="F2725" s="209" t="s">
        <v>1032</v>
      </c>
      <c r="G2725" s="209" t="s">
        <v>1033</v>
      </c>
    </row>
    <row r="2726" customFormat="false" ht="15" hidden="false" customHeight="false" outlineLevel="0" collapsed="false">
      <c r="A2726" s="189" t="s">
        <v>1034</v>
      </c>
      <c r="B2726" s="190" t="s">
        <v>3111</v>
      </c>
      <c r="C2726" s="189" t="s">
        <v>3112</v>
      </c>
      <c r="D2726" s="190" t="s">
        <v>7</v>
      </c>
      <c r="E2726" s="191" t="n">
        <v>1</v>
      </c>
      <c r="F2726" s="279" t="n">
        <v>540.2</v>
      </c>
      <c r="G2726" s="279" t="n">
        <v>540.2</v>
      </c>
    </row>
    <row r="2727" customFormat="false" ht="15" hidden="false" customHeight="false" outlineLevel="0" collapsed="false">
      <c r="A2727" s="198" t="s">
        <v>1040</v>
      </c>
      <c r="B2727" s="199" t="s">
        <v>1812</v>
      </c>
      <c r="C2727" s="198" t="s">
        <v>1813</v>
      </c>
      <c r="D2727" s="199" t="s">
        <v>25</v>
      </c>
      <c r="E2727" s="200" t="n">
        <v>0.716</v>
      </c>
      <c r="F2727" s="280" t="n">
        <v>22.49</v>
      </c>
      <c r="G2727" s="280" t="n">
        <v>16.1</v>
      </c>
    </row>
    <row r="2728" customFormat="false" ht="15" hidden="false" customHeight="false" outlineLevel="0" collapsed="false">
      <c r="A2728" s="198" t="s">
        <v>1040</v>
      </c>
      <c r="B2728" s="199" t="s">
        <v>1917</v>
      </c>
      <c r="C2728" s="198" t="s">
        <v>1918</v>
      </c>
      <c r="D2728" s="199" t="s">
        <v>25</v>
      </c>
      <c r="E2728" s="200" t="n">
        <v>0.716</v>
      </c>
      <c r="F2728" s="280" t="n">
        <v>17.18</v>
      </c>
      <c r="G2728" s="280" t="n">
        <v>12.3</v>
      </c>
    </row>
    <row r="2729" customFormat="false" ht="15" hidden="false" customHeight="false" outlineLevel="0" collapsed="false">
      <c r="A2729" s="202" t="s">
        <v>1043</v>
      </c>
      <c r="B2729" s="203" t="s">
        <v>3113</v>
      </c>
      <c r="C2729" s="202" t="s">
        <v>3114</v>
      </c>
      <c r="D2729" s="203" t="s">
        <v>7</v>
      </c>
      <c r="E2729" s="204" t="n">
        <v>1</v>
      </c>
      <c r="F2729" s="208" t="n">
        <v>21.36</v>
      </c>
      <c r="G2729" s="208" t="n">
        <v>21.36</v>
      </c>
    </row>
    <row r="2730" customFormat="false" ht="15" hidden="false" customHeight="false" outlineLevel="0" collapsed="false">
      <c r="A2730" s="202" t="s">
        <v>1043</v>
      </c>
      <c r="B2730" s="203" t="s">
        <v>3115</v>
      </c>
      <c r="C2730" s="202" t="s">
        <v>3116</v>
      </c>
      <c r="D2730" s="203" t="s">
        <v>7</v>
      </c>
      <c r="E2730" s="204" t="n">
        <v>0.01</v>
      </c>
      <c r="F2730" s="208" t="n">
        <v>14.89</v>
      </c>
      <c r="G2730" s="208" t="n">
        <v>0.14</v>
      </c>
    </row>
    <row r="2731" customFormat="false" ht="15" hidden="false" customHeight="false" outlineLevel="0" collapsed="false">
      <c r="A2731" s="202" t="s">
        <v>1043</v>
      </c>
      <c r="B2731" s="203" t="s">
        <v>3117</v>
      </c>
      <c r="C2731" s="202" t="s">
        <v>3118</v>
      </c>
      <c r="D2731" s="203" t="s">
        <v>7</v>
      </c>
      <c r="E2731" s="204" t="n">
        <v>0.62</v>
      </c>
      <c r="F2731" s="208" t="n">
        <v>770</v>
      </c>
      <c r="G2731" s="208" t="n">
        <v>477.4</v>
      </c>
    </row>
    <row r="2732" customFormat="false" ht="15" hidden="false" customHeight="false" outlineLevel="0" collapsed="false">
      <c r="A2732" s="202" t="s">
        <v>1043</v>
      </c>
      <c r="B2732" s="203" t="s">
        <v>3119</v>
      </c>
      <c r="C2732" s="202" t="s">
        <v>3120</v>
      </c>
      <c r="D2732" s="203" t="s">
        <v>3121</v>
      </c>
      <c r="E2732" s="204" t="n">
        <v>0.81</v>
      </c>
      <c r="F2732" s="208" t="n">
        <v>1.57</v>
      </c>
      <c r="G2732" s="208" t="n">
        <v>1.27</v>
      </c>
    </row>
    <row r="2733" customFormat="false" ht="15" hidden="false" customHeight="false" outlineLevel="0" collapsed="false">
      <c r="A2733" s="202" t="s">
        <v>1043</v>
      </c>
      <c r="B2733" s="203" t="s">
        <v>3122</v>
      </c>
      <c r="C2733" s="202" t="s">
        <v>3123</v>
      </c>
      <c r="D2733" s="203" t="s">
        <v>3121</v>
      </c>
      <c r="E2733" s="204" t="n">
        <v>6.5</v>
      </c>
      <c r="F2733" s="208" t="n">
        <v>1.79</v>
      </c>
      <c r="G2733" s="208" t="n">
        <v>11.63</v>
      </c>
    </row>
    <row r="2734" customFormat="false" ht="15" hidden="false" customHeight="false" outlineLevel="0" collapsed="false">
      <c r="A2734" s="193"/>
      <c r="B2734" s="194"/>
      <c r="C2734" s="193"/>
      <c r="D2734" s="193"/>
      <c r="E2734" s="195"/>
      <c r="F2734" s="193"/>
      <c r="G2734" s="193"/>
    </row>
    <row r="2735" customFormat="false" ht="15" hidden="false" customHeight="false" outlineLevel="0" collapsed="false">
      <c r="A2735" s="183" t="s">
        <v>2990</v>
      </c>
      <c r="B2735" s="184" t="s">
        <v>1028</v>
      </c>
      <c r="C2735" s="183" t="s">
        <v>1029</v>
      </c>
      <c r="D2735" s="184" t="s">
        <v>1030</v>
      </c>
      <c r="E2735" s="185" t="s">
        <v>1031</v>
      </c>
      <c r="F2735" s="209" t="s">
        <v>1032</v>
      </c>
      <c r="G2735" s="209" t="s">
        <v>1033</v>
      </c>
    </row>
    <row r="2736" customFormat="false" ht="15" hidden="false" customHeight="false" outlineLevel="0" collapsed="false">
      <c r="A2736" s="189" t="s">
        <v>1034</v>
      </c>
      <c r="B2736" s="190" t="s">
        <v>3124</v>
      </c>
      <c r="C2736" s="189" t="s">
        <v>955</v>
      </c>
      <c r="D2736" s="190" t="s">
        <v>7</v>
      </c>
      <c r="E2736" s="191" t="n">
        <v>1</v>
      </c>
      <c r="F2736" s="279" t="n">
        <v>597.53</v>
      </c>
      <c r="G2736" s="279" t="n">
        <v>597.53</v>
      </c>
    </row>
    <row r="2737" customFormat="false" ht="15" hidden="false" customHeight="false" outlineLevel="0" collapsed="false">
      <c r="A2737" s="198" t="s">
        <v>1040</v>
      </c>
      <c r="B2737" s="199" t="s">
        <v>1812</v>
      </c>
      <c r="C2737" s="198" t="s">
        <v>1813</v>
      </c>
      <c r="D2737" s="199" t="s">
        <v>25</v>
      </c>
      <c r="E2737" s="200" t="n">
        <v>0.739</v>
      </c>
      <c r="F2737" s="280" t="n">
        <v>22.49</v>
      </c>
      <c r="G2737" s="280" t="n">
        <v>16.62</v>
      </c>
    </row>
    <row r="2738" customFormat="false" ht="15" hidden="false" customHeight="false" outlineLevel="0" collapsed="false">
      <c r="A2738" s="198" t="s">
        <v>1040</v>
      </c>
      <c r="B2738" s="199" t="s">
        <v>1917</v>
      </c>
      <c r="C2738" s="198" t="s">
        <v>1918</v>
      </c>
      <c r="D2738" s="199" t="s">
        <v>25</v>
      </c>
      <c r="E2738" s="200" t="n">
        <v>0.739</v>
      </c>
      <c r="F2738" s="280" t="n">
        <v>17.18</v>
      </c>
      <c r="G2738" s="280" t="n">
        <v>12.69</v>
      </c>
    </row>
    <row r="2739" customFormat="false" ht="15" hidden="false" customHeight="false" outlineLevel="0" collapsed="false">
      <c r="A2739" s="202" t="s">
        <v>1043</v>
      </c>
      <c r="B2739" s="203" t="s">
        <v>3115</v>
      </c>
      <c r="C2739" s="202" t="s">
        <v>3116</v>
      </c>
      <c r="D2739" s="203" t="s">
        <v>7</v>
      </c>
      <c r="E2739" s="204" t="n">
        <v>0.01</v>
      </c>
      <c r="F2739" s="208" t="n">
        <v>14.89</v>
      </c>
      <c r="G2739" s="208" t="n">
        <v>0.14</v>
      </c>
    </row>
    <row r="2740" customFormat="false" ht="15" hidden="false" customHeight="false" outlineLevel="0" collapsed="false">
      <c r="A2740" s="202" t="s">
        <v>1043</v>
      </c>
      <c r="B2740" s="203" t="s">
        <v>3117</v>
      </c>
      <c r="C2740" s="202" t="s">
        <v>3118</v>
      </c>
      <c r="D2740" s="203" t="s">
        <v>7</v>
      </c>
      <c r="E2740" s="204" t="n">
        <v>0.62</v>
      </c>
      <c r="F2740" s="208" t="n">
        <v>770</v>
      </c>
      <c r="G2740" s="208" t="n">
        <v>477.4</v>
      </c>
    </row>
    <row r="2741" customFormat="false" ht="15" hidden="false" customHeight="false" outlineLevel="0" collapsed="false">
      <c r="A2741" s="202" t="s">
        <v>1043</v>
      </c>
      <c r="B2741" s="203" t="s">
        <v>3119</v>
      </c>
      <c r="C2741" s="202" t="s">
        <v>3120</v>
      </c>
      <c r="D2741" s="203" t="s">
        <v>3121</v>
      </c>
      <c r="E2741" s="204" t="n">
        <v>0.81</v>
      </c>
      <c r="F2741" s="208" t="n">
        <v>1.57</v>
      </c>
      <c r="G2741" s="208" t="n">
        <v>1.27</v>
      </c>
    </row>
    <row r="2742" customFormat="false" ht="15" hidden="false" customHeight="false" outlineLevel="0" collapsed="false">
      <c r="A2742" s="202" t="s">
        <v>1043</v>
      </c>
      <c r="B2742" s="203" t="s">
        <v>3122</v>
      </c>
      <c r="C2742" s="202" t="s">
        <v>3123</v>
      </c>
      <c r="D2742" s="203" t="s">
        <v>3121</v>
      </c>
      <c r="E2742" s="204" t="n">
        <v>6.5</v>
      </c>
      <c r="F2742" s="208" t="n">
        <v>1.79</v>
      </c>
      <c r="G2742" s="208" t="n">
        <v>11.63</v>
      </c>
    </row>
    <row r="2743" customFormat="false" ht="15" hidden="false" customHeight="false" outlineLevel="0" collapsed="false">
      <c r="A2743" s="202" t="s">
        <v>1043</v>
      </c>
      <c r="B2743" s="203" t="s">
        <v>3125</v>
      </c>
      <c r="C2743" s="202" t="s">
        <v>3126</v>
      </c>
      <c r="D2743" s="203" t="s">
        <v>7</v>
      </c>
      <c r="E2743" s="204" t="n">
        <v>1</v>
      </c>
      <c r="F2743" s="208" t="n">
        <v>77.78</v>
      </c>
      <c r="G2743" s="208" t="n">
        <v>77.78</v>
      </c>
    </row>
    <row r="2744" customFormat="false" ht="15" hidden="false" customHeight="false" outlineLevel="0" collapsed="false">
      <c r="A2744" s="193"/>
      <c r="B2744" s="194"/>
      <c r="C2744" s="193"/>
      <c r="D2744" s="193"/>
      <c r="E2744" s="195"/>
      <c r="F2744" s="193"/>
      <c r="G2744" s="193"/>
    </row>
    <row r="2745" customFormat="false" ht="15" hidden="false" customHeight="false" outlineLevel="0" collapsed="false">
      <c r="A2745" s="183" t="s">
        <v>2992</v>
      </c>
      <c r="B2745" s="184" t="s">
        <v>1028</v>
      </c>
      <c r="C2745" s="183" t="s">
        <v>1029</v>
      </c>
      <c r="D2745" s="184" t="s">
        <v>1030</v>
      </c>
      <c r="E2745" s="185" t="s">
        <v>1031</v>
      </c>
      <c r="F2745" s="209" t="s">
        <v>1032</v>
      </c>
      <c r="G2745" s="209" t="s">
        <v>1033</v>
      </c>
    </row>
    <row r="2746" customFormat="false" ht="15" hidden="false" customHeight="false" outlineLevel="0" collapsed="false">
      <c r="A2746" s="189" t="s">
        <v>1034</v>
      </c>
      <c r="B2746" s="190" t="s">
        <v>3127</v>
      </c>
      <c r="C2746" s="189" t="s">
        <v>3128</v>
      </c>
      <c r="D2746" s="190" t="s">
        <v>7</v>
      </c>
      <c r="E2746" s="191" t="n">
        <v>1</v>
      </c>
      <c r="F2746" s="279" t="n">
        <v>460.03</v>
      </c>
      <c r="G2746" s="279" t="n">
        <v>460.03</v>
      </c>
    </row>
    <row r="2747" customFormat="false" ht="15" hidden="false" customHeight="false" outlineLevel="0" collapsed="false">
      <c r="A2747" s="198" t="s">
        <v>1040</v>
      </c>
      <c r="B2747" s="199" t="s">
        <v>1812</v>
      </c>
      <c r="C2747" s="198" t="s">
        <v>1813</v>
      </c>
      <c r="D2747" s="199" t="s">
        <v>25</v>
      </c>
      <c r="E2747" s="200" t="n">
        <v>0.554</v>
      </c>
      <c r="F2747" s="280" t="n">
        <v>22.49</v>
      </c>
      <c r="G2747" s="280" t="n">
        <v>12.45</v>
      </c>
    </row>
    <row r="2748" customFormat="false" ht="15" hidden="false" customHeight="false" outlineLevel="0" collapsed="false">
      <c r="A2748" s="198" t="s">
        <v>1040</v>
      </c>
      <c r="B2748" s="199" t="s">
        <v>1917</v>
      </c>
      <c r="C2748" s="198" t="s">
        <v>1918</v>
      </c>
      <c r="D2748" s="199" t="s">
        <v>25</v>
      </c>
      <c r="E2748" s="200" t="n">
        <v>0.554</v>
      </c>
      <c r="F2748" s="280" t="n">
        <v>17.18</v>
      </c>
      <c r="G2748" s="280" t="n">
        <v>9.51</v>
      </c>
    </row>
    <row r="2749" customFormat="false" ht="15" hidden="false" customHeight="false" outlineLevel="0" collapsed="false">
      <c r="A2749" s="202" t="s">
        <v>1043</v>
      </c>
      <c r="B2749" s="203" t="s">
        <v>3115</v>
      </c>
      <c r="C2749" s="202" t="s">
        <v>3116</v>
      </c>
      <c r="D2749" s="203" t="s">
        <v>7</v>
      </c>
      <c r="E2749" s="204" t="n">
        <v>0.006</v>
      </c>
      <c r="F2749" s="208" t="n">
        <v>14.89</v>
      </c>
      <c r="G2749" s="208" t="n">
        <v>0.08</v>
      </c>
    </row>
    <row r="2750" customFormat="false" ht="15" hidden="false" customHeight="false" outlineLevel="0" collapsed="false">
      <c r="A2750" s="202" t="s">
        <v>1043</v>
      </c>
      <c r="B2750" s="203" t="s">
        <v>3117</v>
      </c>
      <c r="C2750" s="202" t="s">
        <v>3118</v>
      </c>
      <c r="D2750" s="203" t="s">
        <v>7</v>
      </c>
      <c r="E2750" s="204" t="n">
        <v>0.52</v>
      </c>
      <c r="F2750" s="208" t="n">
        <v>770</v>
      </c>
      <c r="G2750" s="208" t="n">
        <v>400.4</v>
      </c>
    </row>
    <row r="2751" customFormat="false" ht="15" hidden="false" customHeight="false" outlineLevel="0" collapsed="false">
      <c r="A2751" s="202" t="s">
        <v>1043</v>
      </c>
      <c r="B2751" s="203" t="s">
        <v>3119</v>
      </c>
      <c r="C2751" s="202" t="s">
        <v>3120</v>
      </c>
      <c r="D2751" s="203" t="s">
        <v>3121</v>
      </c>
      <c r="E2751" s="204" t="n">
        <v>0.41</v>
      </c>
      <c r="F2751" s="208" t="n">
        <v>1.57</v>
      </c>
      <c r="G2751" s="208" t="n">
        <v>0.64</v>
      </c>
    </row>
    <row r="2752" customFormat="false" ht="15" hidden="false" customHeight="false" outlineLevel="0" collapsed="false">
      <c r="A2752" s="202" t="s">
        <v>1043</v>
      </c>
      <c r="B2752" s="203" t="s">
        <v>3122</v>
      </c>
      <c r="C2752" s="202" t="s">
        <v>3123</v>
      </c>
      <c r="D2752" s="203" t="s">
        <v>3121</v>
      </c>
      <c r="E2752" s="204" t="n">
        <v>3.3</v>
      </c>
      <c r="F2752" s="208" t="n">
        <v>1.79</v>
      </c>
      <c r="G2752" s="208" t="n">
        <v>5.9</v>
      </c>
    </row>
    <row r="2753" customFormat="false" ht="15" hidden="false" customHeight="false" outlineLevel="0" collapsed="false">
      <c r="A2753" s="202" t="s">
        <v>1043</v>
      </c>
      <c r="B2753" s="203" t="s">
        <v>3129</v>
      </c>
      <c r="C2753" s="202" t="s">
        <v>3130</v>
      </c>
      <c r="D2753" s="203" t="s">
        <v>7</v>
      </c>
      <c r="E2753" s="204" t="n">
        <v>1</v>
      </c>
      <c r="F2753" s="208" t="n">
        <v>31.05</v>
      </c>
      <c r="G2753" s="208" t="n">
        <v>31.05</v>
      </c>
    </row>
    <row r="2754" customFormat="false" ht="15" hidden="false" customHeight="false" outlineLevel="0" collapsed="false">
      <c r="A2754" s="193"/>
      <c r="B2754" s="194"/>
      <c r="C2754" s="193"/>
      <c r="D2754" s="193"/>
      <c r="E2754" s="195"/>
      <c r="F2754" s="193"/>
      <c r="G2754" s="193"/>
    </row>
    <row r="2755" customFormat="false" ht="15" hidden="false" customHeight="false" outlineLevel="0" collapsed="false">
      <c r="A2755" s="183" t="s">
        <v>2994</v>
      </c>
      <c r="B2755" s="184" t="s">
        <v>1028</v>
      </c>
      <c r="C2755" s="183" t="s">
        <v>1029</v>
      </c>
      <c r="D2755" s="184" t="s">
        <v>1030</v>
      </c>
      <c r="E2755" s="185" t="s">
        <v>1031</v>
      </c>
      <c r="F2755" s="209" t="s">
        <v>1032</v>
      </c>
      <c r="G2755" s="209" t="s">
        <v>1033</v>
      </c>
    </row>
    <row r="2756" customFormat="false" ht="15" hidden="false" customHeight="false" outlineLevel="0" collapsed="false">
      <c r="A2756" s="189" t="s">
        <v>1034</v>
      </c>
      <c r="B2756" s="190" t="s">
        <v>3131</v>
      </c>
      <c r="C2756" s="189" t="s">
        <v>3132</v>
      </c>
      <c r="D2756" s="190" t="s">
        <v>7</v>
      </c>
      <c r="E2756" s="191" t="n">
        <v>1</v>
      </c>
      <c r="F2756" s="279" t="n">
        <v>58.58</v>
      </c>
      <c r="G2756" s="279" t="n">
        <v>58.58</v>
      </c>
    </row>
    <row r="2757" customFormat="false" ht="15" hidden="false" customHeight="false" outlineLevel="0" collapsed="false">
      <c r="A2757" s="198" t="s">
        <v>1040</v>
      </c>
      <c r="B2757" s="199" t="s">
        <v>1812</v>
      </c>
      <c r="C2757" s="198" t="s">
        <v>1813</v>
      </c>
      <c r="D2757" s="199" t="s">
        <v>25</v>
      </c>
      <c r="E2757" s="200" t="n">
        <v>0.467</v>
      </c>
      <c r="F2757" s="280" t="n">
        <v>22.49</v>
      </c>
      <c r="G2757" s="280" t="n">
        <v>10.5</v>
      </c>
    </row>
    <row r="2758" customFormat="false" ht="15" hidden="false" customHeight="false" outlineLevel="0" collapsed="false">
      <c r="A2758" s="198" t="s">
        <v>1040</v>
      </c>
      <c r="B2758" s="199" t="s">
        <v>1917</v>
      </c>
      <c r="C2758" s="198" t="s">
        <v>1918</v>
      </c>
      <c r="D2758" s="199" t="s">
        <v>25</v>
      </c>
      <c r="E2758" s="200" t="n">
        <v>0.467</v>
      </c>
      <c r="F2758" s="280" t="n">
        <v>17.18</v>
      </c>
      <c r="G2758" s="280" t="n">
        <v>8.02</v>
      </c>
    </row>
    <row r="2759" customFormat="false" ht="15" hidden="false" customHeight="false" outlineLevel="0" collapsed="false">
      <c r="A2759" s="202" t="s">
        <v>1043</v>
      </c>
      <c r="B2759" s="203" t="s">
        <v>3115</v>
      </c>
      <c r="C2759" s="202" t="s">
        <v>3116</v>
      </c>
      <c r="D2759" s="203" t="s">
        <v>7</v>
      </c>
      <c r="E2759" s="204" t="n">
        <v>0.004</v>
      </c>
      <c r="F2759" s="208" t="n">
        <v>14.89</v>
      </c>
      <c r="G2759" s="208" t="n">
        <v>0.05</v>
      </c>
    </row>
    <row r="2760" customFormat="false" ht="15" hidden="false" customHeight="false" outlineLevel="0" collapsed="false">
      <c r="A2760" s="202" t="s">
        <v>1043</v>
      </c>
      <c r="B2760" s="203" t="s">
        <v>3117</v>
      </c>
      <c r="C2760" s="202" t="s">
        <v>3118</v>
      </c>
      <c r="D2760" s="203" t="s">
        <v>7</v>
      </c>
      <c r="E2760" s="204" t="n">
        <v>0.018</v>
      </c>
      <c r="F2760" s="208" t="n">
        <v>770</v>
      </c>
      <c r="G2760" s="208" t="n">
        <v>13.86</v>
      </c>
    </row>
    <row r="2761" customFormat="false" ht="15" hidden="false" customHeight="false" outlineLevel="0" collapsed="false">
      <c r="A2761" s="202" t="s">
        <v>1043</v>
      </c>
      <c r="B2761" s="203" t="s">
        <v>3119</v>
      </c>
      <c r="C2761" s="202" t="s">
        <v>3120</v>
      </c>
      <c r="D2761" s="203" t="s">
        <v>3121</v>
      </c>
      <c r="E2761" s="204" t="n">
        <v>0.35</v>
      </c>
      <c r="F2761" s="208" t="n">
        <v>1.57</v>
      </c>
      <c r="G2761" s="208" t="n">
        <v>0.54</v>
      </c>
    </row>
    <row r="2762" customFormat="false" ht="15" hidden="false" customHeight="false" outlineLevel="0" collapsed="false">
      <c r="A2762" s="202" t="s">
        <v>1043</v>
      </c>
      <c r="B2762" s="203" t="s">
        <v>3122</v>
      </c>
      <c r="C2762" s="202" t="s">
        <v>3123</v>
      </c>
      <c r="D2762" s="203" t="s">
        <v>3121</v>
      </c>
      <c r="E2762" s="204" t="n">
        <v>2.8</v>
      </c>
      <c r="F2762" s="208" t="n">
        <v>1.79</v>
      </c>
      <c r="G2762" s="208" t="n">
        <v>5.01</v>
      </c>
    </row>
    <row r="2763" customFormat="false" ht="15" hidden="false" customHeight="false" outlineLevel="0" collapsed="false">
      <c r="A2763" s="202" t="s">
        <v>1043</v>
      </c>
      <c r="B2763" s="203" t="s">
        <v>3133</v>
      </c>
      <c r="C2763" s="202" t="s">
        <v>3134</v>
      </c>
      <c r="D2763" s="203" t="s">
        <v>7</v>
      </c>
      <c r="E2763" s="204" t="n">
        <v>1</v>
      </c>
      <c r="F2763" s="208" t="n">
        <v>20.6</v>
      </c>
      <c r="G2763" s="208" t="n">
        <v>20.6</v>
      </c>
    </row>
    <row r="2764" customFormat="false" ht="15" hidden="false" customHeight="false" outlineLevel="0" collapsed="false">
      <c r="A2764" s="193"/>
      <c r="B2764" s="194"/>
      <c r="C2764" s="193"/>
      <c r="D2764" s="193"/>
      <c r="E2764" s="195"/>
      <c r="F2764" s="193"/>
      <c r="G2764" s="193"/>
    </row>
    <row r="2765" customFormat="false" ht="15" hidden="false" customHeight="false" outlineLevel="0" collapsed="false">
      <c r="A2765" s="183" t="s">
        <v>2996</v>
      </c>
      <c r="B2765" s="184" t="s">
        <v>1028</v>
      </c>
      <c r="C2765" s="183" t="s">
        <v>1029</v>
      </c>
      <c r="D2765" s="184" t="s">
        <v>1030</v>
      </c>
      <c r="E2765" s="185" t="s">
        <v>1031</v>
      </c>
      <c r="F2765" s="209" t="s">
        <v>1032</v>
      </c>
      <c r="G2765" s="209" t="s">
        <v>1033</v>
      </c>
    </row>
    <row r="2766" customFormat="false" ht="15" hidden="false" customHeight="false" outlineLevel="0" collapsed="false">
      <c r="A2766" s="189" t="s">
        <v>1034</v>
      </c>
      <c r="B2766" s="190" t="s">
        <v>3135</v>
      </c>
      <c r="C2766" s="189" t="s">
        <v>3136</v>
      </c>
      <c r="D2766" s="190" t="s">
        <v>7</v>
      </c>
      <c r="E2766" s="191" t="n">
        <v>1</v>
      </c>
      <c r="F2766" s="279" t="n">
        <v>4191.37</v>
      </c>
      <c r="G2766" s="279" t="n">
        <v>4191.37</v>
      </c>
    </row>
    <row r="2767" customFormat="false" ht="15" hidden="false" customHeight="false" outlineLevel="0" collapsed="false">
      <c r="A2767" s="198" t="s">
        <v>1040</v>
      </c>
      <c r="B2767" s="199" t="s">
        <v>1274</v>
      </c>
      <c r="C2767" s="198" t="s">
        <v>1249</v>
      </c>
      <c r="D2767" s="199" t="s">
        <v>25</v>
      </c>
      <c r="E2767" s="200" t="n">
        <v>69.527</v>
      </c>
      <c r="F2767" s="280" t="n">
        <v>16.81</v>
      </c>
      <c r="G2767" s="280" t="n">
        <v>1168.74</v>
      </c>
    </row>
    <row r="2768" customFormat="false" ht="15" hidden="false" customHeight="false" outlineLevel="0" collapsed="false">
      <c r="A2768" s="198" t="s">
        <v>1040</v>
      </c>
      <c r="B2768" s="199" t="s">
        <v>1272</v>
      </c>
      <c r="C2768" s="198" t="s">
        <v>1273</v>
      </c>
      <c r="D2768" s="199" t="s">
        <v>25</v>
      </c>
      <c r="E2768" s="200" t="n">
        <v>45.844</v>
      </c>
      <c r="F2768" s="280" t="n">
        <v>23.1</v>
      </c>
      <c r="G2768" s="280" t="n">
        <v>1058.99</v>
      </c>
    </row>
    <row r="2769" customFormat="false" ht="15" hidden="false" customHeight="false" outlineLevel="0" collapsed="false">
      <c r="A2769" s="202" t="s">
        <v>1043</v>
      </c>
      <c r="B2769" s="203" t="s">
        <v>3137</v>
      </c>
      <c r="C2769" s="202" t="s">
        <v>3138</v>
      </c>
      <c r="D2769" s="203" t="s">
        <v>1147</v>
      </c>
      <c r="E2769" s="204" t="n">
        <v>0.485</v>
      </c>
      <c r="F2769" s="208" t="n">
        <v>70</v>
      </c>
      <c r="G2769" s="208" t="n">
        <v>33.95</v>
      </c>
    </row>
    <row r="2770" customFormat="false" ht="15" hidden="false" customHeight="false" outlineLevel="0" collapsed="false">
      <c r="A2770" s="202" t="s">
        <v>1043</v>
      </c>
      <c r="B2770" s="203" t="s">
        <v>3139</v>
      </c>
      <c r="C2770" s="202" t="s">
        <v>3140</v>
      </c>
      <c r="D2770" s="203" t="s">
        <v>65</v>
      </c>
      <c r="E2770" s="204" t="n">
        <v>58.9</v>
      </c>
      <c r="F2770" s="208" t="n">
        <v>0.64</v>
      </c>
      <c r="G2770" s="208" t="n">
        <v>37.69</v>
      </c>
    </row>
    <row r="2771" customFormat="false" ht="15" hidden="false" customHeight="false" outlineLevel="0" collapsed="false">
      <c r="A2771" s="202" t="s">
        <v>1043</v>
      </c>
      <c r="B2771" s="203" t="s">
        <v>3141</v>
      </c>
      <c r="C2771" s="202" t="s">
        <v>3142</v>
      </c>
      <c r="D2771" s="203" t="s">
        <v>1147</v>
      </c>
      <c r="E2771" s="204" t="n">
        <v>0.16</v>
      </c>
      <c r="F2771" s="208" t="n">
        <v>413.66</v>
      </c>
      <c r="G2771" s="208" t="n">
        <v>66.18</v>
      </c>
    </row>
    <row r="2772" customFormat="false" ht="15" hidden="false" customHeight="false" outlineLevel="0" collapsed="false">
      <c r="A2772" s="202" t="s">
        <v>1043</v>
      </c>
      <c r="B2772" s="203" t="s">
        <v>3143</v>
      </c>
      <c r="C2772" s="202" t="s">
        <v>3144</v>
      </c>
      <c r="D2772" s="203" t="s">
        <v>65</v>
      </c>
      <c r="E2772" s="204" t="n">
        <v>165</v>
      </c>
      <c r="F2772" s="208" t="n">
        <v>0.65</v>
      </c>
      <c r="G2772" s="208" t="n">
        <v>107.25</v>
      </c>
    </row>
    <row r="2773" customFormat="false" ht="15" hidden="false" customHeight="false" outlineLevel="0" collapsed="false">
      <c r="A2773" s="202" t="s">
        <v>1043</v>
      </c>
      <c r="B2773" s="203" t="s">
        <v>3145</v>
      </c>
      <c r="C2773" s="202" t="s">
        <v>3146</v>
      </c>
      <c r="D2773" s="203" t="s">
        <v>1100</v>
      </c>
      <c r="E2773" s="204" t="n">
        <v>2.4</v>
      </c>
      <c r="F2773" s="208" t="n">
        <v>415</v>
      </c>
      <c r="G2773" s="208" t="n">
        <v>996</v>
      </c>
    </row>
    <row r="2774" customFormat="false" ht="15" hidden="false" customHeight="false" outlineLevel="0" collapsed="false">
      <c r="A2774" s="202" t="s">
        <v>1043</v>
      </c>
      <c r="B2774" s="203" t="s">
        <v>3147</v>
      </c>
      <c r="C2774" s="202" t="s">
        <v>3148</v>
      </c>
      <c r="D2774" s="203" t="s">
        <v>1100</v>
      </c>
      <c r="E2774" s="204" t="n">
        <v>1.4</v>
      </c>
      <c r="F2774" s="208" t="n">
        <v>18.77</v>
      </c>
      <c r="G2774" s="208" t="n">
        <v>26.27</v>
      </c>
    </row>
    <row r="2775" customFormat="false" ht="15" hidden="false" customHeight="false" outlineLevel="0" collapsed="false">
      <c r="A2775" s="202" t="s">
        <v>1043</v>
      </c>
      <c r="B2775" s="203" t="s">
        <v>3149</v>
      </c>
      <c r="C2775" s="202" t="s">
        <v>3150</v>
      </c>
      <c r="D2775" s="203" t="s">
        <v>7</v>
      </c>
      <c r="E2775" s="204" t="n">
        <v>330</v>
      </c>
      <c r="F2775" s="208" t="n">
        <v>2.11</v>
      </c>
      <c r="G2775" s="208" t="n">
        <v>696.3</v>
      </c>
    </row>
    <row r="2776" customFormat="false" ht="15" hidden="false" customHeight="false" outlineLevel="0" collapsed="false">
      <c r="A2776" s="193"/>
      <c r="B2776" s="194"/>
      <c r="C2776" s="193"/>
      <c r="D2776" s="193"/>
      <c r="E2776" s="195"/>
      <c r="F2776" s="193"/>
      <c r="G2776" s="193"/>
    </row>
    <row r="2777" customFormat="false" ht="15" hidden="false" customHeight="false" outlineLevel="0" collapsed="false">
      <c r="A2777" s="183" t="s">
        <v>3027</v>
      </c>
      <c r="B2777" s="184" t="s">
        <v>1028</v>
      </c>
      <c r="C2777" s="183" t="s">
        <v>1029</v>
      </c>
      <c r="D2777" s="184" t="s">
        <v>1030</v>
      </c>
      <c r="E2777" s="185" t="s">
        <v>1031</v>
      </c>
      <c r="F2777" s="209" t="s">
        <v>1032</v>
      </c>
      <c r="G2777" s="209" t="s">
        <v>1033</v>
      </c>
    </row>
    <row r="2778" customFormat="false" ht="15" hidden="false" customHeight="false" outlineLevel="0" collapsed="false">
      <c r="A2778" s="189" t="s">
        <v>1034</v>
      </c>
      <c r="B2778" s="190" t="s">
        <v>3151</v>
      </c>
      <c r="C2778" s="189" t="s">
        <v>3152</v>
      </c>
      <c r="D2778" s="190" t="s">
        <v>7</v>
      </c>
      <c r="E2778" s="191" t="n">
        <v>1</v>
      </c>
      <c r="F2778" s="279" t="n">
        <v>149.69</v>
      </c>
      <c r="G2778" s="279" t="n">
        <v>149.69</v>
      </c>
    </row>
    <row r="2779" customFormat="false" ht="15" hidden="false" customHeight="false" outlineLevel="0" collapsed="false">
      <c r="A2779" s="198" t="s">
        <v>1040</v>
      </c>
      <c r="B2779" s="199" t="s">
        <v>1812</v>
      </c>
      <c r="C2779" s="198" t="s">
        <v>1813</v>
      </c>
      <c r="D2779" s="199" t="s">
        <v>25</v>
      </c>
      <c r="E2779" s="200" t="n">
        <v>2.74</v>
      </c>
      <c r="F2779" s="280" t="n">
        <v>22.49</v>
      </c>
      <c r="G2779" s="280" t="n">
        <v>61.62</v>
      </c>
    </row>
    <row r="2780" customFormat="false" ht="15" hidden="false" customHeight="false" outlineLevel="0" collapsed="false">
      <c r="A2780" s="198" t="s">
        <v>1040</v>
      </c>
      <c r="B2780" s="199" t="s">
        <v>1917</v>
      </c>
      <c r="C2780" s="198" t="s">
        <v>1918</v>
      </c>
      <c r="D2780" s="199" t="s">
        <v>25</v>
      </c>
      <c r="E2780" s="200" t="n">
        <v>3.372</v>
      </c>
      <c r="F2780" s="280" t="n">
        <v>17.18</v>
      </c>
      <c r="G2780" s="280" t="n">
        <v>57.93</v>
      </c>
    </row>
    <row r="2781" customFormat="false" ht="15" hidden="false" customHeight="false" outlineLevel="0" collapsed="false">
      <c r="A2781" s="202" t="s">
        <v>1043</v>
      </c>
      <c r="B2781" s="203" t="s">
        <v>3153</v>
      </c>
      <c r="C2781" s="202" t="s">
        <v>3154</v>
      </c>
      <c r="D2781" s="203" t="s">
        <v>7</v>
      </c>
      <c r="E2781" s="204" t="n">
        <v>1</v>
      </c>
      <c r="F2781" s="208" t="n">
        <v>30.14</v>
      </c>
      <c r="G2781" s="208" t="n">
        <v>30.14</v>
      </c>
    </row>
    <row r="2782" customFormat="false" ht="15" hidden="false" customHeight="false" outlineLevel="0" collapsed="false">
      <c r="A2782" s="193"/>
      <c r="B2782" s="194"/>
      <c r="C2782" s="193"/>
      <c r="D2782" s="193"/>
      <c r="E2782" s="195"/>
      <c r="F2782" s="193"/>
      <c r="G2782" s="193"/>
    </row>
    <row r="2783" customFormat="false" ht="15" hidden="false" customHeight="false" outlineLevel="0" collapsed="false">
      <c r="A2783" s="183" t="s">
        <v>3031</v>
      </c>
      <c r="B2783" s="184" t="s">
        <v>1028</v>
      </c>
      <c r="C2783" s="183" t="s">
        <v>1029</v>
      </c>
      <c r="D2783" s="184" t="s">
        <v>1030</v>
      </c>
      <c r="E2783" s="185" t="s">
        <v>1031</v>
      </c>
      <c r="F2783" s="209" t="s">
        <v>1032</v>
      </c>
      <c r="G2783" s="209" t="s">
        <v>1033</v>
      </c>
    </row>
    <row r="2784" customFormat="false" ht="15" hidden="false" customHeight="false" outlineLevel="0" collapsed="false">
      <c r="A2784" s="189" t="s">
        <v>1034</v>
      </c>
      <c r="B2784" s="190" t="s">
        <v>3032</v>
      </c>
      <c r="C2784" s="189" t="s">
        <v>3033</v>
      </c>
      <c r="D2784" s="190" t="s">
        <v>1199</v>
      </c>
      <c r="E2784" s="191" t="n">
        <v>1</v>
      </c>
      <c r="F2784" s="279" t="n">
        <v>357.01</v>
      </c>
      <c r="G2784" s="279" t="n">
        <f aca="false">SUM(G2785:G2787)</f>
        <v>357.0133333</v>
      </c>
    </row>
    <row r="2785" customFormat="false" ht="15" hidden="false" customHeight="false" outlineLevel="0" collapsed="false">
      <c r="A2785" s="198" t="s">
        <v>1040</v>
      </c>
      <c r="B2785" s="199" t="s">
        <v>1812</v>
      </c>
      <c r="C2785" s="198" t="s">
        <v>1813</v>
      </c>
      <c r="D2785" s="199" t="s">
        <v>25</v>
      </c>
      <c r="E2785" s="200" t="n">
        <v>0.432</v>
      </c>
      <c r="F2785" s="280" t="n">
        <v>20</v>
      </c>
      <c r="G2785" s="280" t="n">
        <v>8.64</v>
      </c>
    </row>
    <row r="2786" customFormat="false" ht="15" hidden="false" customHeight="false" outlineLevel="0" collapsed="false">
      <c r="A2786" s="198" t="s">
        <v>1040</v>
      </c>
      <c r="B2786" s="199" t="s">
        <v>1917</v>
      </c>
      <c r="C2786" s="198" t="s">
        <v>1918</v>
      </c>
      <c r="D2786" s="199" t="s">
        <v>25</v>
      </c>
      <c r="E2786" s="200" t="n">
        <v>0.432</v>
      </c>
      <c r="F2786" s="280" t="n">
        <v>15.43</v>
      </c>
      <c r="G2786" s="280" t="n">
        <v>6.66</v>
      </c>
    </row>
    <row r="2787" customFormat="false" ht="15" hidden="false" customHeight="false" outlineLevel="0" collapsed="false">
      <c r="A2787" s="202" t="s">
        <v>1043</v>
      </c>
      <c r="B2787" s="203" t="s">
        <v>3034</v>
      </c>
      <c r="C2787" s="202" t="s">
        <v>3035</v>
      </c>
      <c r="D2787" s="203" t="s">
        <v>1199</v>
      </c>
      <c r="E2787" s="204" t="n">
        <v>1</v>
      </c>
      <c r="F2787" s="208" t="n">
        <f aca="false">'Pesquisa de Mercado'!E50</f>
        <v>341.7133333</v>
      </c>
      <c r="G2787" s="208" t="n">
        <f aca="false">E2787*F2787</f>
        <v>341.7133333</v>
      </c>
    </row>
    <row r="2788" customFormat="false" ht="15" hidden="false" customHeight="false" outlineLevel="0" collapsed="false">
      <c r="A2788" s="193"/>
      <c r="B2788" s="194"/>
      <c r="C2788" s="193"/>
      <c r="D2788" s="193"/>
      <c r="E2788" s="195"/>
      <c r="F2788" s="193"/>
      <c r="G2788" s="193"/>
    </row>
    <row r="2789" customFormat="false" ht="15" hidden="false" customHeight="false" outlineLevel="0" collapsed="false">
      <c r="A2789" s="183" t="s">
        <v>3036</v>
      </c>
      <c r="B2789" s="184" t="s">
        <v>1028</v>
      </c>
      <c r="C2789" s="183" t="s">
        <v>1029</v>
      </c>
      <c r="D2789" s="184" t="s">
        <v>1030</v>
      </c>
      <c r="E2789" s="185" t="s">
        <v>1031</v>
      </c>
      <c r="F2789" s="209" t="s">
        <v>1032</v>
      </c>
      <c r="G2789" s="209" t="s">
        <v>1033</v>
      </c>
    </row>
    <row r="2790" customFormat="false" ht="15" hidden="false" customHeight="false" outlineLevel="0" collapsed="false">
      <c r="A2790" s="189" t="s">
        <v>1034</v>
      </c>
      <c r="B2790" s="190" t="s">
        <v>3037</v>
      </c>
      <c r="C2790" s="189" t="s">
        <v>972</v>
      </c>
      <c r="D2790" s="190" t="s">
        <v>1202</v>
      </c>
      <c r="E2790" s="191" t="n">
        <v>1</v>
      </c>
      <c r="F2790" s="279" t="n">
        <v>67.2</v>
      </c>
      <c r="G2790" s="279" t="n">
        <v>67.2</v>
      </c>
    </row>
    <row r="2791" customFormat="false" ht="15" hidden="false" customHeight="false" outlineLevel="0" collapsed="false">
      <c r="A2791" s="198" t="s">
        <v>1040</v>
      </c>
      <c r="B2791" s="199" t="s">
        <v>1190</v>
      </c>
      <c r="C2791" s="198" t="s">
        <v>1191</v>
      </c>
      <c r="D2791" s="199" t="s">
        <v>1192</v>
      </c>
      <c r="E2791" s="200" t="n">
        <v>0.6</v>
      </c>
      <c r="F2791" s="280" t="n">
        <v>15.3</v>
      </c>
      <c r="G2791" s="280" t="n">
        <v>9.18</v>
      </c>
    </row>
    <row r="2792" customFormat="false" ht="15" hidden="false" customHeight="false" outlineLevel="0" collapsed="false">
      <c r="A2792" s="198" t="s">
        <v>1040</v>
      </c>
      <c r="B2792" s="199" t="s">
        <v>1193</v>
      </c>
      <c r="C2792" s="198" t="s">
        <v>1194</v>
      </c>
      <c r="D2792" s="199" t="s">
        <v>1192</v>
      </c>
      <c r="E2792" s="200" t="n">
        <v>0.6</v>
      </c>
      <c r="F2792" s="280" t="n">
        <v>19.87</v>
      </c>
      <c r="G2792" s="280" t="n">
        <v>11.92</v>
      </c>
    </row>
    <row r="2793" customFormat="false" ht="15" hidden="false" customHeight="false" outlineLevel="0" collapsed="false">
      <c r="A2793" s="202" t="s">
        <v>1043</v>
      </c>
      <c r="B2793" s="203" t="s">
        <v>2017</v>
      </c>
      <c r="C2793" s="202" t="s">
        <v>2018</v>
      </c>
      <c r="D2793" s="203" t="s">
        <v>1483</v>
      </c>
      <c r="E2793" s="204" t="n">
        <v>0.56</v>
      </c>
      <c r="F2793" s="208" t="n">
        <v>0.19</v>
      </c>
      <c r="G2793" s="208" t="n">
        <v>0.1</v>
      </c>
    </row>
    <row r="2794" customFormat="false" ht="15" hidden="false" customHeight="false" outlineLevel="0" collapsed="false">
      <c r="A2794" s="202" t="s">
        <v>1043</v>
      </c>
      <c r="B2794" s="203" t="s">
        <v>3038</v>
      </c>
      <c r="C2794" s="202" t="s">
        <v>972</v>
      </c>
      <c r="D2794" s="203" t="s">
        <v>1202</v>
      </c>
      <c r="E2794" s="204" t="n">
        <v>1</v>
      </c>
      <c r="F2794" s="208" t="n">
        <v>46</v>
      </c>
      <c r="G2794" s="208" t="n">
        <v>46</v>
      </c>
    </row>
    <row r="2795" customFormat="false" ht="15" hidden="false" customHeight="false" outlineLevel="0" collapsed="false">
      <c r="A2795" s="193"/>
      <c r="B2795" s="194"/>
      <c r="C2795" s="193"/>
      <c r="D2795" s="193"/>
      <c r="E2795" s="195"/>
      <c r="F2795" s="193"/>
      <c r="G2795" s="193"/>
    </row>
    <row r="2796" customFormat="false" ht="15" hidden="false" customHeight="false" outlineLevel="0" collapsed="false">
      <c r="A2796" s="183" t="s">
        <v>3039</v>
      </c>
      <c r="B2796" s="184" t="s">
        <v>1028</v>
      </c>
      <c r="C2796" s="183" t="s">
        <v>1029</v>
      </c>
      <c r="D2796" s="184" t="s">
        <v>1030</v>
      </c>
      <c r="E2796" s="185" t="s">
        <v>1031</v>
      </c>
      <c r="F2796" s="209" t="s">
        <v>1032</v>
      </c>
      <c r="G2796" s="209" t="s">
        <v>1033</v>
      </c>
    </row>
    <row r="2797" customFormat="false" ht="15" hidden="false" customHeight="false" outlineLevel="0" collapsed="false">
      <c r="A2797" s="189" t="s">
        <v>1034</v>
      </c>
      <c r="B2797" s="190" t="s">
        <v>3040</v>
      </c>
      <c r="C2797" s="189" t="s">
        <v>3041</v>
      </c>
      <c r="D2797" s="190" t="s">
        <v>7</v>
      </c>
      <c r="E2797" s="191" t="n">
        <v>1</v>
      </c>
      <c r="F2797" s="279" t="n">
        <v>49.99</v>
      </c>
      <c r="G2797" s="279" t="n">
        <v>49.99</v>
      </c>
    </row>
    <row r="2798" customFormat="false" ht="15" hidden="false" customHeight="false" outlineLevel="0" collapsed="false">
      <c r="A2798" s="198" t="s">
        <v>1040</v>
      </c>
      <c r="B2798" s="199" t="s">
        <v>1917</v>
      </c>
      <c r="C2798" s="198" t="s">
        <v>1918</v>
      </c>
      <c r="D2798" s="199" t="s">
        <v>25</v>
      </c>
      <c r="E2798" s="200" t="n">
        <v>0.1102</v>
      </c>
      <c r="F2798" s="280" t="n">
        <v>15.43</v>
      </c>
      <c r="G2798" s="280" t="n">
        <v>1.7</v>
      </c>
    </row>
    <row r="2799" customFormat="false" ht="15" hidden="false" customHeight="false" outlineLevel="0" collapsed="false">
      <c r="A2799" s="198" t="s">
        <v>1040</v>
      </c>
      <c r="B2799" s="199" t="s">
        <v>1812</v>
      </c>
      <c r="C2799" s="198" t="s">
        <v>1813</v>
      </c>
      <c r="D2799" s="199" t="s">
        <v>25</v>
      </c>
      <c r="E2799" s="200" t="n">
        <v>0.1102</v>
      </c>
      <c r="F2799" s="280" t="n">
        <v>20</v>
      </c>
      <c r="G2799" s="280" t="n">
        <v>2.2</v>
      </c>
    </row>
    <row r="2800" customFormat="false" ht="15" hidden="false" customHeight="false" outlineLevel="0" collapsed="false">
      <c r="A2800" s="202" t="s">
        <v>1043</v>
      </c>
      <c r="B2800" s="203" t="s">
        <v>1955</v>
      </c>
      <c r="C2800" s="202" t="s">
        <v>1956</v>
      </c>
      <c r="D2800" s="203" t="s">
        <v>7</v>
      </c>
      <c r="E2800" s="204" t="n">
        <v>0.0106</v>
      </c>
      <c r="F2800" s="208" t="n">
        <v>15.3</v>
      </c>
      <c r="G2800" s="208" t="n">
        <v>0.16</v>
      </c>
    </row>
    <row r="2801" customFormat="false" ht="15" hidden="false" customHeight="false" outlineLevel="0" collapsed="false">
      <c r="A2801" s="202" t="s">
        <v>1043</v>
      </c>
      <c r="B2801" s="203" t="s">
        <v>3042</v>
      </c>
      <c r="C2801" s="202" t="s">
        <v>3043</v>
      </c>
      <c r="D2801" s="203" t="s">
        <v>7</v>
      </c>
      <c r="E2801" s="204" t="n">
        <v>1</v>
      </c>
      <c r="F2801" s="208" t="n">
        <v>45.93</v>
      </c>
      <c r="G2801" s="208" t="n">
        <v>45.93</v>
      </c>
    </row>
    <row r="2802" customFormat="false" ht="15" hidden="false" customHeight="false" outlineLevel="0" collapsed="false">
      <c r="A2802" s="193"/>
      <c r="B2802" s="194"/>
      <c r="C2802" s="193"/>
      <c r="D2802" s="193"/>
      <c r="E2802" s="195"/>
      <c r="F2802" s="193"/>
      <c r="G2802" s="193"/>
    </row>
    <row r="2803" customFormat="false" ht="15" hidden="false" customHeight="false" outlineLevel="0" collapsed="false">
      <c r="A2803" s="183" t="s">
        <v>3044</v>
      </c>
      <c r="B2803" s="184" t="s">
        <v>1028</v>
      </c>
      <c r="C2803" s="183" t="s">
        <v>1029</v>
      </c>
      <c r="D2803" s="184" t="s">
        <v>1030</v>
      </c>
      <c r="E2803" s="185" t="s">
        <v>1031</v>
      </c>
      <c r="F2803" s="209" t="s">
        <v>1032</v>
      </c>
      <c r="G2803" s="209" t="s">
        <v>1033</v>
      </c>
    </row>
    <row r="2804" customFormat="false" ht="15" hidden="false" customHeight="false" outlineLevel="0" collapsed="false">
      <c r="A2804" s="189" t="s">
        <v>1034</v>
      </c>
      <c r="B2804" s="190" t="s">
        <v>3045</v>
      </c>
      <c r="C2804" s="189" t="s">
        <v>3046</v>
      </c>
      <c r="D2804" s="190" t="s">
        <v>7</v>
      </c>
      <c r="E2804" s="191" t="n">
        <v>1</v>
      </c>
      <c r="F2804" s="279" t="n">
        <v>55.29</v>
      </c>
      <c r="G2804" s="279" t="n">
        <v>55.29</v>
      </c>
    </row>
    <row r="2805" customFormat="false" ht="15" hidden="false" customHeight="false" outlineLevel="0" collapsed="false">
      <c r="A2805" s="198" t="s">
        <v>1040</v>
      </c>
      <c r="B2805" s="199" t="s">
        <v>1917</v>
      </c>
      <c r="C2805" s="198" t="s">
        <v>1918</v>
      </c>
      <c r="D2805" s="199" t="s">
        <v>25</v>
      </c>
      <c r="E2805" s="200" t="n">
        <v>0.1102</v>
      </c>
      <c r="F2805" s="280" t="n">
        <v>15.43</v>
      </c>
      <c r="G2805" s="280" t="n">
        <v>1.7</v>
      </c>
    </row>
    <row r="2806" customFormat="false" ht="15" hidden="false" customHeight="false" outlineLevel="0" collapsed="false">
      <c r="A2806" s="198" t="s">
        <v>1040</v>
      </c>
      <c r="B2806" s="199" t="s">
        <v>1812</v>
      </c>
      <c r="C2806" s="198" t="s">
        <v>1813</v>
      </c>
      <c r="D2806" s="199" t="s">
        <v>25</v>
      </c>
      <c r="E2806" s="200" t="n">
        <v>0.1102</v>
      </c>
      <c r="F2806" s="280" t="n">
        <v>20</v>
      </c>
      <c r="G2806" s="280" t="n">
        <v>2.2</v>
      </c>
    </row>
    <row r="2807" customFormat="false" ht="15" hidden="false" customHeight="false" outlineLevel="0" collapsed="false">
      <c r="A2807" s="202" t="s">
        <v>1043</v>
      </c>
      <c r="B2807" s="203" t="s">
        <v>1955</v>
      </c>
      <c r="C2807" s="202" t="s">
        <v>1956</v>
      </c>
      <c r="D2807" s="203" t="s">
        <v>7</v>
      </c>
      <c r="E2807" s="204" t="n">
        <v>0.0106</v>
      </c>
      <c r="F2807" s="208" t="n">
        <v>15.3</v>
      </c>
      <c r="G2807" s="208" t="n">
        <v>0.16</v>
      </c>
    </row>
    <row r="2808" customFormat="false" ht="15" hidden="false" customHeight="false" outlineLevel="0" collapsed="false">
      <c r="A2808" s="202" t="s">
        <v>1043</v>
      </c>
      <c r="B2808" s="203" t="s">
        <v>3047</v>
      </c>
      <c r="C2808" s="202" t="s">
        <v>3048</v>
      </c>
      <c r="D2808" s="203" t="s">
        <v>7</v>
      </c>
      <c r="E2808" s="204" t="n">
        <v>1</v>
      </c>
      <c r="F2808" s="208" t="n">
        <v>51.23</v>
      </c>
      <c r="G2808" s="208" t="n">
        <v>51.23</v>
      </c>
    </row>
    <row r="2809" customFormat="false" ht="15" hidden="false" customHeight="false" outlineLevel="0" collapsed="false">
      <c r="A2809" s="193"/>
      <c r="B2809" s="194"/>
      <c r="C2809" s="193"/>
      <c r="D2809" s="193"/>
      <c r="E2809" s="195"/>
      <c r="F2809" s="193"/>
      <c r="G2809" s="193"/>
    </row>
    <row r="2810" customFormat="false" ht="15" hidden="false" customHeight="false" outlineLevel="0" collapsed="false">
      <c r="A2810" s="183" t="s">
        <v>3049</v>
      </c>
      <c r="B2810" s="184" t="s">
        <v>1028</v>
      </c>
      <c r="C2810" s="183" t="s">
        <v>1029</v>
      </c>
      <c r="D2810" s="184" t="s">
        <v>1030</v>
      </c>
      <c r="E2810" s="185" t="s">
        <v>1031</v>
      </c>
      <c r="F2810" s="209" t="s">
        <v>1032</v>
      </c>
      <c r="G2810" s="209" t="s">
        <v>1033</v>
      </c>
    </row>
    <row r="2811" customFormat="false" ht="15" hidden="false" customHeight="false" outlineLevel="0" collapsed="false">
      <c r="A2811" s="282" t="s">
        <v>1043</v>
      </c>
      <c r="B2811" s="283" t="s">
        <v>3155</v>
      </c>
      <c r="C2811" s="282" t="s">
        <v>3156</v>
      </c>
      <c r="D2811" s="283" t="s">
        <v>7</v>
      </c>
      <c r="E2811" s="284" t="n">
        <v>1</v>
      </c>
      <c r="F2811" s="285" t="n">
        <v>122.37</v>
      </c>
      <c r="G2811" s="285" t="n">
        <v>122.37</v>
      </c>
    </row>
    <row r="2812" customFormat="false" ht="15" hidden="false" customHeight="false" outlineLevel="0" collapsed="false">
      <c r="A2812" s="193"/>
      <c r="B2812" s="194"/>
      <c r="C2812" s="193"/>
      <c r="D2812" s="193"/>
      <c r="E2812" s="195"/>
      <c r="F2812" s="193"/>
      <c r="G2812" s="193"/>
    </row>
    <row r="2813" customFormat="false" ht="15" hidden="false" customHeight="false" outlineLevel="0" collapsed="false">
      <c r="A2813" s="183" t="s">
        <v>3051</v>
      </c>
      <c r="B2813" s="184" t="s">
        <v>1028</v>
      </c>
      <c r="C2813" s="183" t="s">
        <v>1029</v>
      </c>
      <c r="D2813" s="184" t="s">
        <v>1030</v>
      </c>
      <c r="E2813" s="185" t="s">
        <v>1031</v>
      </c>
      <c r="F2813" s="209" t="s">
        <v>1032</v>
      </c>
      <c r="G2813" s="209" t="s">
        <v>1033</v>
      </c>
    </row>
    <row r="2814" customFormat="false" ht="15" hidden="false" customHeight="false" outlineLevel="0" collapsed="false">
      <c r="A2814" s="282" t="s">
        <v>1043</v>
      </c>
      <c r="B2814" s="283" t="s">
        <v>3157</v>
      </c>
      <c r="C2814" s="282" t="s">
        <v>3158</v>
      </c>
      <c r="D2814" s="283" t="s">
        <v>7</v>
      </c>
      <c r="E2814" s="284" t="n">
        <v>1</v>
      </c>
      <c r="F2814" s="285" t="n">
        <v>89.99</v>
      </c>
      <c r="G2814" s="285" t="n">
        <v>89.99</v>
      </c>
    </row>
    <row r="2815" customFormat="false" ht="15" hidden="false" customHeight="false" outlineLevel="0" collapsed="false">
      <c r="A2815" s="193"/>
      <c r="B2815" s="194"/>
      <c r="C2815" s="193"/>
      <c r="D2815" s="193"/>
      <c r="E2815" s="195"/>
      <c r="F2815" s="193"/>
      <c r="G2815" s="193"/>
    </row>
    <row r="2816" customFormat="false" ht="15" hidden="false" customHeight="false" outlineLevel="0" collapsed="false">
      <c r="A2816" s="183" t="s">
        <v>3053</v>
      </c>
      <c r="B2816" s="184" t="s">
        <v>1028</v>
      </c>
      <c r="C2816" s="183" t="s">
        <v>1029</v>
      </c>
      <c r="D2816" s="184" t="s">
        <v>1030</v>
      </c>
      <c r="E2816" s="185" t="s">
        <v>1031</v>
      </c>
      <c r="F2816" s="209" t="s">
        <v>1032</v>
      </c>
      <c r="G2816" s="209" t="s">
        <v>1033</v>
      </c>
    </row>
    <row r="2817" customFormat="false" ht="15" hidden="false" customHeight="false" outlineLevel="0" collapsed="false">
      <c r="A2817" s="189" t="s">
        <v>1034</v>
      </c>
      <c r="B2817" s="190" t="s">
        <v>3159</v>
      </c>
      <c r="C2817" s="189" t="s">
        <v>3160</v>
      </c>
      <c r="D2817" s="190" t="s">
        <v>7</v>
      </c>
      <c r="E2817" s="191" t="n">
        <v>1</v>
      </c>
      <c r="F2817" s="279" t="n">
        <v>1294.29</v>
      </c>
      <c r="G2817" s="279" t="n">
        <v>1294.29</v>
      </c>
    </row>
    <row r="2818" customFormat="false" ht="15" hidden="false" customHeight="false" outlineLevel="0" collapsed="false">
      <c r="A2818" s="198" t="s">
        <v>1040</v>
      </c>
      <c r="B2818" s="199" t="s">
        <v>3161</v>
      </c>
      <c r="C2818" s="198" t="s">
        <v>3162</v>
      </c>
      <c r="D2818" s="199" t="s">
        <v>25</v>
      </c>
      <c r="E2818" s="200" t="n">
        <v>5</v>
      </c>
      <c r="F2818" s="280" t="n">
        <v>82.99</v>
      </c>
      <c r="G2818" s="280" t="n">
        <v>414.95</v>
      </c>
    </row>
    <row r="2819" customFormat="false" ht="15" hidden="false" customHeight="false" outlineLevel="0" collapsed="false">
      <c r="A2819" s="198" t="s">
        <v>1040</v>
      </c>
      <c r="B2819" s="199" t="s">
        <v>1812</v>
      </c>
      <c r="C2819" s="198" t="s">
        <v>1813</v>
      </c>
      <c r="D2819" s="199" t="s">
        <v>25</v>
      </c>
      <c r="E2819" s="200" t="n">
        <v>20</v>
      </c>
      <c r="F2819" s="280" t="n">
        <v>20</v>
      </c>
      <c r="G2819" s="280" t="n">
        <v>400</v>
      </c>
    </row>
    <row r="2820" customFormat="false" ht="15" hidden="false" customHeight="false" outlineLevel="0" collapsed="false">
      <c r="A2820" s="198" t="s">
        <v>1040</v>
      </c>
      <c r="B2820" s="199" t="s">
        <v>1274</v>
      </c>
      <c r="C2820" s="198" t="s">
        <v>1249</v>
      </c>
      <c r="D2820" s="199" t="s">
        <v>25</v>
      </c>
      <c r="E2820" s="200" t="n">
        <v>20</v>
      </c>
      <c r="F2820" s="280" t="n">
        <v>15.05</v>
      </c>
      <c r="G2820" s="280" t="n">
        <v>301</v>
      </c>
    </row>
    <row r="2821" customFormat="false" ht="15" hidden="false" customHeight="false" outlineLevel="0" collapsed="false">
      <c r="A2821" s="202" t="s">
        <v>1043</v>
      </c>
      <c r="B2821" s="203" t="s">
        <v>3163</v>
      </c>
      <c r="C2821" s="202" t="s">
        <v>3164</v>
      </c>
      <c r="D2821" s="203" t="s">
        <v>7</v>
      </c>
      <c r="E2821" s="204" t="n">
        <v>1</v>
      </c>
      <c r="F2821" s="208" t="n">
        <v>178.34</v>
      </c>
      <c r="G2821" s="208" t="n">
        <v>178.34</v>
      </c>
    </row>
    <row r="2822" customFormat="false" ht="15" hidden="false" customHeight="false" outlineLevel="0" collapsed="false">
      <c r="A2822" s="193"/>
      <c r="B2822" s="194"/>
      <c r="C2822" s="193"/>
      <c r="D2822" s="193"/>
      <c r="E2822" s="195"/>
      <c r="F2822" s="193"/>
      <c r="G2822" s="193"/>
    </row>
    <row r="2823" customFormat="false" ht="15" hidden="false" customHeight="false" outlineLevel="0" collapsed="false">
      <c r="A2823" s="183"/>
      <c r="B2823" s="184" t="s">
        <v>1028</v>
      </c>
      <c r="C2823" s="183" t="s">
        <v>1029</v>
      </c>
      <c r="D2823" s="184" t="s">
        <v>1030</v>
      </c>
      <c r="E2823" s="185" t="s">
        <v>1031</v>
      </c>
      <c r="F2823" s="209" t="s">
        <v>1032</v>
      </c>
      <c r="G2823" s="209" t="s">
        <v>1033</v>
      </c>
    </row>
    <row r="2824" customFormat="false" ht="15" hidden="false" customHeight="false" outlineLevel="0" collapsed="false">
      <c r="A2824" s="282" t="s">
        <v>1043</v>
      </c>
      <c r="B2824" s="283" t="s">
        <v>3165</v>
      </c>
      <c r="C2824" s="282" t="s">
        <v>3166</v>
      </c>
      <c r="D2824" s="283" t="s">
        <v>7</v>
      </c>
      <c r="E2824" s="284" t="n">
        <v>1</v>
      </c>
      <c r="F2824" s="285" t="n">
        <v>47.56</v>
      </c>
      <c r="G2824" s="285" t="n">
        <v>47.56</v>
      </c>
    </row>
    <row r="2825" customFormat="false" ht="15" hidden="false" customHeight="false" outlineLevel="0" collapsed="false">
      <c r="A2825" s="193"/>
      <c r="B2825" s="194"/>
      <c r="C2825" s="193"/>
      <c r="D2825" s="193"/>
      <c r="E2825" s="195"/>
      <c r="F2825" s="193"/>
      <c r="G2825" s="193"/>
    </row>
    <row r="2826" customFormat="false" ht="15" hidden="false" customHeight="false" outlineLevel="0" collapsed="false">
      <c r="A2826" s="183" t="s">
        <v>3056</v>
      </c>
      <c r="B2826" s="184" t="s">
        <v>1028</v>
      </c>
      <c r="C2826" s="183" t="s">
        <v>1029</v>
      </c>
      <c r="D2826" s="184" t="s">
        <v>1030</v>
      </c>
      <c r="E2826" s="185" t="s">
        <v>1031</v>
      </c>
      <c r="F2826" s="209" t="s">
        <v>1032</v>
      </c>
      <c r="G2826" s="209" t="s">
        <v>1033</v>
      </c>
    </row>
    <row r="2827" customFormat="false" ht="15" hidden="false" customHeight="false" outlineLevel="0" collapsed="false">
      <c r="A2827" s="189" t="s">
        <v>1034</v>
      </c>
      <c r="B2827" s="190" t="s">
        <v>3057</v>
      </c>
      <c r="C2827" s="189" t="s">
        <v>3058</v>
      </c>
      <c r="D2827" s="190" t="s">
        <v>152</v>
      </c>
      <c r="E2827" s="191" t="n">
        <v>1</v>
      </c>
      <c r="F2827" s="279" t="n">
        <v>80.49</v>
      </c>
      <c r="G2827" s="279" t="n">
        <v>80.49</v>
      </c>
    </row>
    <row r="2828" customFormat="false" ht="15" hidden="false" customHeight="false" outlineLevel="0" collapsed="false">
      <c r="A2828" s="198" t="s">
        <v>1040</v>
      </c>
      <c r="B2828" s="199" t="s">
        <v>1917</v>
      </c>
      <c r="C2828" s="198" t="s">
        <v>1918</v>
      </c>
      <c r="D2828" s="199" t="s">
        <v>25</v>
      </c>
      <c r="E2828" s="200" t="n">
        <v>0.196</v>
      </c>
      <c r="F2828" s="280" t="n">
        <v>15.43</v>
      </c>
      <c r="G2828" s="280" t="n">
        <v>3.02</v>
      </c>
    </row>
    <row r="2829" customFormat="false" ht="15" hidden="false" customHeight="false" outlineLevel="0" collapsed="false">
      <c r="A2829" s="198" t="s">
        <v>1040</v>
      </c>
      <c r="B2829" s="199" t="s">
        <v>1812</v>
      </c>
      <c r="C2829" s="198" t="s">
        <v>1813</v>
      </c>
      <c r="D2829" s="199" t="s">
        <v>25</v>
      </c>
      <c r="E2829" s="200" t="n">
        <v>0.196</v>
      </c>
      <c r="F2829" s="280" t="n">
        <v>20</v>
      </c>
      <c r="G2829" s="280" t="n">
        <v>3.92</v>
      </c>
    </row>
    <row r="2830" customFormat="false" ht="15" hidden="false" customHeight="false" outlineLevel="0" collapsed="false">
      <c r="A2830" s="198" t="s">
        <v>1040</v>
      </c>
      <c r="B2830" s="199" t="s">
        <v>1946</v>
      </c>
      <c r="C2830" s="198" t="s">
        <v>1947</v>
      </c>
      <c r="D2830" s="199" t="s">
        <v>25</v>
      </c>
      <c r="E2830" s="200" t="n">
        <v>0.196</v>
      </c>
      <c r="F2830" s="280" t="n">
        <v>21.88</v>
      </c>
      <c r="G2830" s="280" t="n">
        <v>4.28</v>
      </c>
    </row>
    <row r="2831" customFormat="false" ht="15" hidden="false" customHeight="false" outlineLevel="0" collapsed="false">
      <c r="A2831" s="202" t="s">
        <v>1043</v>
      </c>
      <c r="B2831" s="203" t="s">
        <v>3059</v>
      </c>
      <c r="C2831" s="202" t="s">
        <v>3060</v>
      </c>
      <c r="D2831" s="203" t="s">
        <v>152</v>
      </c>
      <c r="E2831" s="204" t="n">
        <v>1.039</v>
      </c>
      <c r="F2831" s="208" t="n">
        <v>66.67</v>
      </c>
      <c r="G2831" s="208" t="n">
        <v>69.27</v>
      </c>
    </row>
    <row r="2832" customFormat="false" ht="15" hidden="false" customHeight="false" outlineLevel="0" collapsed="false">
      <c r="A2832" s="193"/>
      <c r="B2832" s="194"/>
      <c r="C2832" s="193"/>
      <c r="D2832" s="193"/>
      <c r="E2832" s="195"/>
      <c r="F2832" s="193"/>
      <c r="G2832" s="193"/>
    </row>
    <row r="2833" customFormat="false" ht="15" hidden="false" customHeight="false" outlineLevel="0" collapsed="false">
      <c r="A2833" s="183" t="s">
        <v>3061</v>
      </c>
      <c r="B2833" s="184" t="s">
        <v>1028</v>
      </c>
      <c r="C2833" s="183" t="s">
        <v>1029</v>
      </c>
      <c r="D2833" s="184" t="s">
        <v>1030</v>
      </c>
      <c r="E2833" s="185" t="s">
        <v>1031</v>
      </c>
      <c r="F2833" s="209" t="s">
        <v>1032</v>
      </c>
      <c r="G2833" s="209" t="s">
        <v>1033</v>
      </c>
    </row>
    <row r="2834" customFormat="false" ht="15" hidden="false" customHeight="false" outlineLevel="0" collapsed="false">
      <c r="A2834" s="189" t="s">
        <v>1034</v>
      </c>
      <c r="B2834" s="190" t="s">
        <v>3062</v>
      </c>
      <c r="C2834" s="189" t="s">
        <v>3063</v>
      </c>
      <c r="D2834" s="190" t="s">
        <v>1100</v>
      </c>
      <c r="E2834" s="191" t="n">
        <v>1</v>
      </c>
      <c r="F2834" s="279" t="n">
        <v>5.08</v>
      </c>
      <c r="G2834" s="279" t="n">
        <v>5.08</v>
      </c>
    </row>
    <row r="2835" customFormat="false" ht="15" hidden="false" customHeight="false" outlineLevel="0" collapsed="false">
      <c r="A2835" s="198" t="s">
        <v>1040</v>
      </c>
      <c r="B2835" s="199" t="s">
        <v>1248</v>
      </c>
      <c r="C2835" s="198" t="s">
        <v>1249</v>
      </c>
      <c r="D2835" s="199" t="s">
        <v>1192</v>
      </c>
      <c r="E2835" s="200" t="n">
        <v>0.3125</v>
      </c>
      <c r="F2835" s="280" t="n">
        <v>14.92</v>
      </c>
      <c r="G2835" s="280" t="n">
        <v>4.66</v>
      </c>
    </row>
    <row r="2836" customFormat="false" ht="15" hidden="false" customHeight="false" outlineLevel="0" collapsed="false">
      <c r="A2836" s="202" t="s">
        <v>1043</v>
      </c>
      <c r="B2836" s="203" t="s">
        <v>3064</v>
      </c>
      <c r="C2836" s="202" t="s">
        <v>3065</v>
      </c>
      <c r="D2836" s="203" t="s">
        <v>1456</v>
      </c>
      <c r="E2836" s="204" t="n">
        <v>0.05</v>
      </c>
      <c r="F2836" s="208" t="n">
        <v>3.12</v>
      </c>
      <c r="G2836" s="208" t="n">
        <v>0.15</v>
      </c>
    </row>
    <row r="2837" customFormat="false" ht="15" hidden="false" customHeight="false" outlineLevel="0" collapsed="false">
      <c r="A2837" s="202" t="s">
        <v>1043</v>
      </c>
      <c r="B2837" s="203" t="s">
        <v>3066</v>
      </c>
      <c r="C2837" s="202" t="s">
        <v>3067</v>
      </c>
      <c r="D2837" s="203" t="s">
        <v>1456</v>
      </c>
      <c r="E2837" s="204" t="n">
        <v>0.02</v>
      </c>
      <c r="F2837" s="208" t="n">
        <v>2.6</v>
      </c>
      <c r="G2837" s="208" t="n">
        <v>0.05</v>
      </c>
    </row>
    <row r="2838" customFormat="false" ht="15" hidden="false" customHeight="false" outlineLevel="0" collapsed="false">
      <c r="A2838" s="202" t="s">
        <v>1043</v>
      </c>
      <c r="B2838" s="203" t="s">
        <v>2658</v>
      </c>
      <c r="C2838" s="202" t="s">
        <v>2659</v>
      </c>
      <c r="D2838" s="203" t="s">
        <v>1260</v>
      </c>
      <c r="E2838" s="204" t="n">
        <v>0.008</v>
      </c>
      <c r="F2838" s="208" t="n">
        <v>12.69</v>
      </c>
      <c r="G2838" s="208" t="n">
        <v>0.1</v>
      </c>
    </row>
    <row r="2839" customFormat="false" ht="15" hidden="false" customHeight="false" outlineLevel="0" collapsed="false">
      <c r="A2839" s="202" t="s">
        <v>1043</v>
      </c>
      <c r="B2839" s="203" t="s">
        <v>1454</v>
      </c>
      <c r="C2839" s="202" t="s">
        <v>1455</v>
      </c>
      <c r="D2839" s="203" t="s">
        <v>1456</v>
      </c>
      <c r="E2839" s="204" t="n">
        <v>0.0119047</v>
      </c>
      <c r="F2839" s="208" t="n">
        <v>10.8</v>
      </c>
      <c r="G2839" s="208" t="n">
        <v>0.12</v>
      </c>
    </row>
    <row r="2840" customFormat="false" ht="15" hidden="false" customHeight="false" outlineLevel="0" collapsed="false">
      <c r="A2840" s="193"/>
      <c r="B2840" s="194"/>
      <c r="C2840" s="193"/>
      <c r="D2840" s="193"/>
      <c r="E2840" s="195"/>
      <c r="F2840" s="193"/>
      <c r="G2840" s="193"/>
    </row>
    <row r="2841" customFormat="false" ht="15" hidden="false" customHeight="false" outlineLevel="0" collapsed="false">
      <c r="A2841" s="183" t="s">
        <v>3068</v>
      </c>
      <c r="B2841" s="184" t="s">
        <v>1028</v>
      </c>
      <c r="C2841" s="183" t="s">
        <v>1029</v>
      </c>
      <c r="D2841" s="184" t="s">
        <v>1030</v>
      </c>
      <c r="E2841" s="185" t="s">
        <v>1031</v>
      </c>
      <c r="F2841" s="209" t="s">
        <v>1032</v>
      </c>
      <c r="G2841" s="209" t="s">
        <v>1033</v>
      </c>
    </row>
    <row r="2842" customFormat="false" ht="15" hidden="false" customHeight="false" outlineLevel="0" collapsed="false">
      <c r="A2842" s="189" t="s">
        <v>1034</v>
      </c>
      <c r="B2842" s="190" t="s">
        <v>3069</v>
      </c>
      <c r="C2842" s="189" t="s">
        <v>1001</v>
      </c>
      <c r="D2842" s="190" t="s">
        <v>1202</v>
      </c>
      <c r="E2842" s="191" t="n">
        <v>1</v>
      </c>
      <c r="F2842" s="279" t="n">
        <v>602.72</v>
      </c>
      <c r="G2842" s="279" t="n">
        <v>602.72</v>
      </c>
    </row>
    <row r="2843" customFormat="false" ht="15" hidden="false" customHeight="false" outlineLevel="0" collapsed="false">
      <c r="A2843" s="198" t="s">
        <v>1040</v>
      </c>
      <c r="B2843" s="199" t="s">
        <v>3070</v>
      </c>
      <c r="C2843" s="198" t="s">
        <v>3071</v>
      </c>
      <c r="D2843" s="199" t="s">
        <v>7</v>
      </c>
      <c r="E2843" s="200" t="n">
        <v>4</v>
      </c>
      <c r="F2843" s="280" t="n">
        <v>3.55</v>
      </c>
      <c r="G2843" s="280" t="n">
        <v>14.2</v>
      </c>
    </row>
    <row r="2844" customFormat="false" ht="15" hidden="false" customHeight="false" outlineLevel="0" collapsed="false">
      <c r="A2844" s="198" t="s">
        <v>1040</v>
      </c>
      <c r="B2844" s="199" t="s">
        <v>1279</v>
      </c>
      <c r="C2844" s="198" t="s">
        <v>1273</v>
      </c>
      <c r="D2844" s="199" t="s">
        <v>1192</v>
      </c>
      <c r="E2844" s="200" t="n">
        <v>1</v>
      </c>
      <c r="F2844" s="280" t="n">
        <v>20.48</v>
      </c>
      <c r="G2844" s="280" t="n">
        <v>20.48</v>
      </c>
    </row>
    <row r="2845" customFormat="false" ht="15" hidden="false" customHeight="false" outlineLevel="0" collapsed="false">
      <c r="A2845" s="198" t="s">
        <v>1040</v>
      </c>
      <c r="B2845" s="199" t="s">
        <v>1248</v>
      </c>
      <c r="C2845" s="198" t="s">
        <v>1249</v>
      </c>
      <c r="D2845" s="199" t="s">
        <v>1192</v>
      </c>
      <c r="E2845" s="200" t="n">
        <v>1</v>
      </c>
      <c r="F2845" s="280" t="n">
        <v>14.92</v>
      </c>
      <c r="G2845" s="280" t="n">
        <v>14.92</v>
      </c>
    </row>
    <row r="2846" customFormat="false" ht="15" hidden="false" customHeight="false" outlineLevel="0" collapsed="false">
      <c r="A2846" s="202" t="s">
        <v>1043</v>
      </c>
      <c r="B2846" s="203" t="s">
        <v>3072</v>
      </c>
      <c r="C2846" s="202" t="s">
        <v>3073</v>
      </c>
      <c r="D2846" s="203" t="s">
        <v>1202</v>
      </c>
      <c r="E2846" s="204" t="n">
        <v>1</v>
      </c>
      <c r="F2846" s="208" t="n">
        <v>553.12</v>
      </c>
      <c r="G2846" s="208" t="n">
        <v>553.12</v>
      </c>
    </row>
    <row r="2847" customFormat="false" ht="15" hidden="false" customHeight="false" outlineLevel="0" collapsed="false">
      <c r="A2847" s="193"/>
      <c r="B2847" s="194"/>
      <c r="C2847" s="193"/>
      <c r="D2847" s="193"/>
      <c r="E2847" s="195"/>
      <c r="F2847" s="193"/>
      <c r="G2847" s="193"/>
    </row>
    <row r="2848" customFormat="false" ht="15" hidden="false" customHeight="false" outlineLevel="0" collapsed="false">
      <c r="A2848" s="183" t="s">
        <v>3074</v>
      </c>
      <c r="B2848" s="184" t="s">
        <v>1028</v>
      </c>
      <c r="C2848" s="183" t="s">
        <v>1029</v>
      </c>
      <c r="D2848" s="184" t="s">
        <v>1030</v>
      </c>
      <c r="E2848" s="185" t="s">
        <v>1031</v>
      </c>
      <c r="F2848" s="209" t="s">
        <v>1032</v>
      </c>
      <c r="G2848" s="209" t="s">
        <v>1033</v>
      </c>
    </row>
    <row r="2849" customFormat="false" ht="15" hidden="false" customHeight="false" outlineLevel="0" collapsed="false">
      <c r="A2849" s="189" t="s">
        <v>1034</v>
      </c>
      <c r="B2849" s="190" t="s">
        <v>3075</v>
      </c>
      <c r="C2849" s="189" t="s">
        <v>1004</v>
      </c>
      <c r="D2849" s="190" t="s">
        <v>3076</v>
      </c>
      <c r="E2849" s="191" t="n">
        <v>1</v>
      </c>
      <c r="F2849" s="279" t="n">
        <v>15.18</v>
      </c>
      <c r="G2849" s="279" t="n">
        <v>15.18</v>
      </c>
    </row>
    <row r="2850" customFormat="false" ht="15" hidden="false" customHeight="false" outlineLevel="0" collapsed="false">
      <c r="A2850" s="198" t="s">
        <v>1040</v>
      </c>
      <c r="B2850" s="199" t="s">
        <v>1603</v>
      </c>
      <c r="C2850" s="198" t="s">
        <v>1604</v>
      </c>
      <c r="D2850" s="199" t="s">
        <v>25</v>
      </c>
      <c r="E2850" s="200" t="n">
        <v>0.08</v>
      </c>
      <c r="F2850" s="280" t="n">
        <v>19.01</v>
      </c>
      <c r="G2850" s="280" t="n">
        <v>1.52</v>
      </c>
    </row>
    <row r="2851" customFormat="false" ht="15" hidden="false" customHeight="false" outlineLevel="0" collapsed="false">
      <c r="A2851" s="198" t="s">
        <v>1040</v>
      </c>
      <c r="B2851" s="199" t="s">
        <v>1274</v>
      </c>
      <c r="C2851" s="198" t="s">
        <v>1249</v>
      </c>
      <c r="D2851" s="199" t="s">
        <v>25</v>
      </c>
      <c r="E2851" s="200" t="n">
        <v>0.16</v>
      </c>
      <c r="F2851" s="280" t="n">
        <v>15.05</v>
      </c>
      <c r="G2851" s="280" t="n">
        <v>2.4</v>
      </c>
    </row>
    <row r="2852" customFormat="false" ht="15" hidden="false" customHeight="false" outlineLevel="0" collapsed="false">
      <c r="A2852" s="198" t="s">
        <v>1040</v>
      </c>
      <c r="B2852" s="199" t="s">
        <v>3077</v>
      </c>
      <c r="C2852" s="198" t="s">
        <v>3078</v>
      </c>
      <c r="D2852" s="199" t="s">
        <v>108</v>
      </c>
      <c r="E2852" s="200" t="n">
        <v>1.03</v>
      </c>
      <c r="F2852" s="280" t="n">
        <v>4.68</v>
      </c>
      <c r="G2852" s="280" t="n">
        <v>4.82</v>
      </c>
    </row>
    <row r="2853" customFormat="false" ht="15" hidden="false" customHeight="false" outlineLevel="0" collapsed="false">
      <c r="A2853" s="198" t="s">
        <v>1040</v>
      </c>
      <c r="B2853" s="199" t="s">
        <v>3079</v>
      </c>
      <c r="C2853" s="198" t="s">
        <v>3080</v>
      </c>
      <c r="D2853" s="199" t="s">
        <v>1100</v>
      </c>
      <c r="E2853" s="200" t="n">
        <v>1</v>
      </c>
      <c r="F2853" s="280" t="n">
        <v>6.44</v>
      </c>
      <c r="G2853" s="280" t="n">
        <v>6.44</v>
      </c>
    </row>
    <row r="2854" customFormat="false" ht="15" hidden="false" customHeight="false" outlineLevel="0" collapsed="false">
      <c r="A2854" s="193"/>
      <c r="B2854" s="194"/>
      <c r="C2854" s="193"/>
      <c r="D2854" s="193"/>
      <c r="E2854" s="195"/>
      <c r="F2854" s="193"/>
      <c r="G2854" s="193"/>
    </row>
    <row r="2855" customFormat="false" ht="15" hidden="false" customHeight="false" outlineLevel="0" collapsed="false">
      <c r="A2855" s="183" t="s">
        <v>3081</v>
      </c>
      <c r="B2855" s="184" t="s">
        <v>1028</v>
      </c>
      <c r="C2855" s="183" t="s">
        <v>1029</v>
      </c>
      <c r="D2855" s="184" t="s">
        <v>1030</v>
      </c>
      <c r="E2855" s="185" t="s">
        <v>1031</v>
      </c>
      <c r="F2855" s="209" t="s">
        <v>1032</v>
      </c>
      <c r="G2855" s="209" t="s">
        <v>1033</v>
      </c>
    </row>
    <row r="2856" customFormat="false" ht="15" hidden="false" customHeight="false" outlineLevel="0" collapsed="false">
      <c r="A2856" s="189" t="s">
        <v>1034</v>
      </c>
      <c r="B2856" s="190" t="s">
        <v>1007</v>
      </c>
      <c r="C2856" s="189" t="s">
        <v>3082</v>
      </c>
      <c r="D2856" s="190" t="s">
        <v>1147</v>
      </c>
      <c r="E2856" s="191" t="n">
        <v>1</v>
      </c>
      <c r="F2856" s="279" t="n">
        <v>6.14</v>
      </c>
      <c r="G2856" s="279" t="n">
        <v>6.14</v>
      </c>
    </row>
    <row r="2857" customFormat="false" ht="15" hidden="false" customHeight="false" outlineLevel="0" collapsed="false">
      <c r="A2857" s="198" t="s">
        <v>1040</v>
      </c>
      <c r="B2857" s="199" t="s">
        <v>3083</v>
      </c>
      <c r="C2857" s="198" t="s">
        <v>3084</v>
      </c>
      <c r="D2857" s="199" t="s">
        <v>1220</v>
      </c>
      <c r="E2857" s="200" t="n">
        <v>0.0083</v>
      </c>
      <c r="F2857" s="280" t="n">
        <v>176</v>
      </c>
      <c r="G2857" s="280" t="n">
        <v>1.46</v>
      </c>
    </row>
    <row r="2858" customFormat="false" ht="15" hidden="false" customHeight="false" outlineLevel="0" collapsed="false">
      <c r="A2858" s="198" t="s">
        <v>1040</v>
      </c>
      <c r="B2858" s="199" t="s">
        <v>3085</v>
      </c>
      <c r="C2858" s="198" t="s">
        <v>3086</v>
      </c>
      <c r="D2858" s="199" t="s">
        <v>1220</v>
      </c>
      <c r="E2858" s="200" t="n">
        <v>0.0198</v>
      </c>
      <c r="F2858" s="280" t="n">
        <v>169.76</v>
      </c>
      <c r="G2858" s="280" t="n">
        <v>3.36</v>
      </c>
    </row>
    <row r="2859" customFormat="false" ht="15" hidden="false" customHeight="false" outlineLevel="0" collapsed="false">
      <c r="A2859" s="198" t="s">
        <v>1040</v>
      </c>
      <c r="B2859" s="199" t="s">
        <v>3087</v>
      </c>
      <c r="C2859" s="198" t="s">
        <v>3088</v>
      </c>
      <c r="D2859" s="199" t="s">
        <v>1223</v>
      </c>
      <c r="E2859" s="200" t="n">
        <v>0.0105</v>
      </c>
      <c r="F2859" s="280" t="n">
        <v>68.37</v>
      </c>
      <c r="G2859" s="280" t="n">
        <v>0.71</v>
      </c>
    </row>
    <row r="2860" customFormat="false" ht="15" hidden="false" customHeight="false" outlineLevel="0" collapsed="false">
      <c r="A2860" s="198" t="s">
        <v>1040</v>
      </c>
      <c r="B2860" s="199" t="s">
        <v>3089</v>
      </c>
      <c r="C2860" s="198" t="s">
        <v>3090</v>
      </c>
      <c r="D2860" s="199" t="s">
        <v>1223</v>
      </c>
      <c r="E2860" s="200" t="n">
        <v>0.0138</v>
      </c>
      <c r="F2860" s="280" t="n">
        <v>44.71</v>
      </c>
      <c r="G2860" s="280" t="n">
        <v>0.61</v>
      </c>
    </row>
    <row r="2861" customFormat="false" ht="15" hidden="false" customHeight="false" outlineLevel="0" collapsed="false">
      <c r="A2861" s="193"/>
      <c r="B2861" s="194"/>
      <c r="C2861" s="193"/>
      <c r="D2861" s="193"/>
      <c r="E2861" s="195"/>
      <c r="F2861" s="193"/>
      <c r="G2861" s="193"/>
    </row>
    <row r="2862" customFormat="false" ht="15" hidden="false" customHeight="false" outlineLevel="0" collapsed="false">
      <c r="A2862" s="183" t="s">
        <v>3091</v>
      </c>
      <c r="B2862" s="184" t="s">
        <v>1028</v>
      </c>
      <c r="C2862" s="183" t="s">
        <v>1029</v>
      </c>
      <c r="D2862" s="184" t="s">
        <v>1030</v>
      </c>
      <c r="E2862" s="185" t="s">
        <v>1031</v>
      </c>
      <c r="F2862" s="209" t="s">
        <v>1032</v>
      </c>
      <c r="G2862" s="209" t="s">
        <v>1033</v>
      </c>
    </row>
    <row r="2863" customFormat="false" ht="15" hidden="false" customHeight="false" outlineLevel="0" collapsed="false">
      <c r="A2863" s="189" t="s">
        <v>1034</v>
      </c>
      <c r="B2863" s="190" t="s">
        <v>1010</v>
      </c>
      <c r="C2863" s="189" t="s">
        <v>1011</v>
      </c>
      <c r="D2863" s="190" t="s">
        <v>1147</v>
      </c>
      <c r="E2863" s="191" t="n">
        <v>1</v>
      </c>
      <c r="F2863" s="279" t="n">
        <v>30</v>
      </c>
      <c r="G2863" s="279" t="n">
        <v>30</v>
      </c>
    </row>
    <row r="2864" customFormat="false" ht="15" hidden="false" customHeight="false" outlineLevel="0" collapsed="false">
      <c r="A2864" s="202" t="s">
        <v>1043</v>
      </c>
      <c r="B2864" s="203" t="s">
        <v>3092</v>
      </c>
      <c r="C2864" s="202" t="s">
        <v>3093</v>
      </c>
      <c r="D2864" s="203" t="s">
        <v>1199</v>
      </c>
      <c r="E2864" s="204" t="n">
        <v>0.2</v>
      </c>
      <c r="F2864" s="208" t="n">
        <v>150</v>
      </c>
      <c r="G2864" s="208" t="n">
        <v>30</v>
      </c>
    </row>
    <row r="2865" customFormat="false" ht="15" hidden="false" customHeight="false" outlineLevel="0" collapsed="false">
      <c r="A2865" s="193"/>
      <c r="B2865" s="194"/>
      <c r="C2865" s="193"/>
      <c r="D2865" s="193"/>
      <c r="E2865" s="195"/>
      <c r="F2865" s="193"/>
      <c r="G2865" s="193"/>
    </row>
    <row r="2866" customFormat="false" ht="15" hidden="false" customHeight="false" outlineLevel="0" collapsed="false">
      <c r="A2866" s="183" t="s">
        <v>3094</v>
      </c>
      <c r="B2866" s="184" t="s">
        <v>1028</v>
      </c>
      <c r="C2866" s="183" t="s">
        <v>1029</v>
      </c>
      <c r="D2866" s="184" t="s">
        <v>1030</v>
      </c>
      <c r="E2866" s="185" t="s">
        <v>1031</v>
      </c>
      <c r="F2866" s="209" t="s">
        <v>1032</v>
      </c>
      <c r="G2866" s="209" t="s">
        <v>1033</v>
      </c>
    </row>
    <row r="2867" customFormat="false" ht="15" hidden="false" customHeight="false" outlineLevel="0" collapsed="false">
      <c r="A2867" s="189" t="s">
        <v>1034</v>
      </c>
      <c r="B2867" s="190" t="s">
        <v>3095</v>
      </c>
      <c r="C2867" s="189" t="s">
        <v>1016</v>
      </c>
      <c r="D2867" s="190" t="s">
        <v>39</v>
      </c>
      <c r="E2867" s="191" t="n">
        <v>1</v>
      </c>
      <c r="F2867" s="279" t="n">
        <f aca="false">G2867</f>
        <v>1806.02</v>
      </c>
      <c r="G2867" s="279" t="n">
        <f aca="false">SUM(G2868:G2871)</f>
        <v>1806.02</v>
      </c>
      <c r="H2867" s="272" t="n">
        <f aca="false">SUM(G2868:G2871)</f>
        <v>1806.02</v>
      </c>
    </row>
    <row r="2868" customFormat="false" ht="15" hidden="false" customHeight="false" outlineLevel="0" collapsed="false">
      <c r="A2868" s="198" t="s">
        <v>1040</v>
      </c>
      <c r="B2868" s="199" t="s">
        <v>1272</v>
      </c>
      <c r="C2868" s="198" t="s">
        <v>1273</v>
      </c>
      <c r="D2868" s="199" t="s">
        <v>25</v>
      </c>
      <c r="E2868" s="200" t="n">
        <v>1</v>
      </c>
      <c r="F2868" s="280" t="n">
        <v>20.61</v>
      </c>
      <c r="G2868" s="280" t="n">
        <v>20.61</v>
      </c>
    </row>
    <row r="2869" customFormat="false" ht="15" hidden="false" customHeight="false" outlineLevel="0" collapsed="false">
      <c r="A2869" s="198" t="s">
        <v>1040</v>
      </c>
      <c r="B2869" s="199" t="s">
        <v>1274</v>
      </c>
      <c r="C2869" s="198" t="s">
        <v>1249</v>
      </c>
      <c r="D2869" s="199" t="s">
        <v>25</v>
      </c>
      <c r="E2869" s="200" t="n">
        <v>1</v>
      </c>
      <c r="F2869" s="280" t="n">
        <v>15.05</v>
      </c>
      <c r="G2869" s="280" t="n">
        <v>15.05</v>
      </c>
    </row>
    <row r="2870" customFormat="false" ht="15" hidden="false" customHeight="false" outlineLevel="0" collapsed="false">
      <c r="A2870" s="202" t="s">
        <v>1043</v>
      </c>
      <c r="B2870" s="203" t="s">
        <v>1921</v>
      </c>
      <c r="C2870" s="202" t="s">
        <v>1922</v>
      </c>
      <c r="D2870" s="203" t="s">
        <v>7</v>
      </c>
      <c r="E2870" s="204" t="n">
        <v>4</v>
      </c>
      <c r="F2870" s="208" t="n">
        <v>0.84</v>
      </c>
      <c r="G2870" s="208" t="n">
        <v>3.36</v>
      </c>
    </row>
    <row r="2871" customFormat="false" ht="15" hidden="false" customHeight="false" outlineLevel="0" collapsed="false">
      <c r="A2871" s="202" t="s">
        <v>1043</v>
      </c>
      <c r="B2871" s="203" t="s">
        <v>3096</v>
      </c>
      <c r="C2871" s="202" t="s">
        <v>3097</v>
      </c>
      <c r="D2871" s="203" t="s">
        <v>39</v>
      </c>
      <c r="E2871" s="204" t="n">
        <v>1</v>
      </c>
      <c r="F2871" s="208" t="n">
        <f aca="false">'Pesquisa de Mercado'!E29</f>
        <v>1767</v>
      </c>
      <c r="G2871" s="208" t="n">
        <f aca="false">E2871*F2871</f>
        <v>1767</v>
      </c>
      <c r="I2871" s="273" t="s">
        <v>3098</v>
      </c>
      <c r="J2871" s="208" t="n">
        <v>1764</v>
      </c>
    </row>
    <row r="2872" customFormat="false" ht="15" hidden="false" customHeight="false" outlineLevel="0" collapsed="false">
      <c r="A2872" s="193"/>
      <c r="B2872" s="194"/>
      <c r="C2872" s="193"/>
      <c r="D2872" s="193"/>
      <c r="E2872" s="195"/>
      <c r="F2872" s="193"/>
      <c r="G2872" s="193"/>
    </row>
    <row r="2873" customFormat="false" ht="15" hidden="false" customHeight="false" outlineLevel="0" collapsed="false">
      <c r="A2873" s="274"/>
      <c r="B2873" s="275"/>
      <c r="C2873" s="274"/>
      <c r="D2873" s="274"/>
      <c r="E2873" s="276"/>
      <c r="F2873" s="274"/>
      <c r="G2873" s="274"/>
    </row>
  </sheetData>
  <mergeCells count="22">
    <mergeCell ref="A1:E2"/>
    <mergeCell ref="F1:G1"/>
    <mergeCell ref="F2:G2"/>
    <mergeCell ref="D867:F867"/>
    <mergeCell ref="A1399:A1400"/>
    <mergeCell ref="B1399:B1400"/>
    <mergeCell ref="C1399:C1400"/>
    <mergeCell ref="E1399:F1399"/>
    <mergeCell ref="G1399:G1400"/>
    <mergeCell ref="A1402:C1402"/>
    <mergeCell ref="D1402:F1402"/>
    <mergeCell ref="D1403:F1403"/>
    <mergeCell ref="D1405:F1405"/>
    <mergeCell ref="D1406:F1406"/>
    <mergeCell ref="A1407:C1407"/>
    <mergeCell ref="D1407:F1407"/>
    <mergeCell ref="D1408:F1408"/>
    <mergeCell ref="D1409:F1409"/>
    <mergeCell ref="D1410:F1410"/>
    <mergeCell ref="D1411:F1411"/>
    <mergeCell ref="D1412:F1412"/>
    <mergeCell ref="D1413:F1413"/>
  </mergeCells>
  <conditionalFormatting sqref="A138:Z138">
    <cfRule type="expression" priority="2" aboveAverage="0" equalAverage="0" bottom="0" percent="0" rank="0" text="" dxfId="0">
      <formula>LEN(TRIM(A138))&gt;0</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AD259"/>
  <sheetViews>
    <sheetView windowProtection="true" showFormulas="false" showGridLines="true" showRowColHeaders="true" showZeros="true" rightToLeft="false" tabSelected="false" showOutlineSymbols="true" defaultGridColor="true" view="normal" topLeftCell="A1" colorId="64" zoomScale="65" zoomScaleNormal="65" zoomScalePageLayoutView="100" workbookViewId="0">
      <pane xSplit="0" ySplit="7" topLeftCell="A8" activePane="bottomLeft" state="frozen"/>
      <selection pane="topLeft" activeCell="A1" activeCellId="0" sqref="A1"/>
      <selection pane="bottomLeft" activeCell="B9" activeCellId="0" sqref="B9"/>
    </sheetView>
  </sheetViews>
  <sheetFormatPr defaultRowHeight="15"/>
  <cols>
    <col collapsed="false" hidden="false" max="1" min="1" style="0" width="5.53953488372093"/>
    <col collapsed="false" hidden="false" max="2" min="2" style="0" width="51.0697674418605"/>
    <col collapsed="false" hidden="false" max="3" min="3" style="0" width="9.10697674418605"/>
    <col collapsed="false" hidden="false" max="4" min="4" style="0" width="15.2604651162791"/>
    <col collapsed="false" hidden="false" max="5" min="5" style="0" width="8.36744186046512"/>
    <col collapsed="false" hidden="false" max="6" min="6" style="0" width="12.0604651162791"/>
    <col collapsed="false" hidden="false" max="7" min="7" style="0" width="9.6"/>
    <col collapsed="false" hidden="false" max="8" min="8" style="0" width="12.1813953488372"/>
    <col collapsed="false" hidden="false" max="9" min="9" style="0" width="9.35348837209302"/>
    <col collapsed="false" hidden="false" max="10" min="10" style="0" width="12.1813953488372"/>
    <col collapsed="false" hidden="false" max="11" min="11" style="0" width="12.6744186046512"/>
    <col collapsed="false" hidden="false" max="12" min="12" style="0" width="13.5348837209302"/>
    <col collapsed="false" hidden="false" max="13" min="13" style="0" width="10.706976744186"/>
    <col collapsed="false" hidden="false" max="14" min="14" style="0" width="13.5348837209302"/>
    <col collapsed="false" hidden="false" max="15" min="15" style="0" width="8.86046511627907"/>
    <col collapsed="false" hidden="false" max="16" min="16" style="0" width="13.5348837209302"/>
    <col collapsed="false" hidden="false" max="17" min="17" style="0" width="9.35348837209302"/>
    <col collapsed="false" hidden="false" max="18" min="18" style="0" width="13.5348837209302"/>
    <col collapsed="false" hidden="false" max="19" min="19" style="0" width="9.6"/>
    <col collapsed="false" hidden="false" max="20" min="20" style="0" width="13.5348837209302"/>
    <col collapsed="false" hidden="false" max="21" min="21" style="0" width="10.2139534883721"/>
    <col collapsed="false" hidden="false" max="22" min="22" style="0" width="13.5348837209302"/>
    <col collapsed="false" hidden="false" max="23" min="23" style="0" width="8.61395348837209"/>
    <col collapsed="false" hidden="false" max="24" min="24" style="0" width="13.5348837209302"/>
    <col collapsed="false" hidden="false" max="25" min="25" style="0" width="10.093023255814"/>
    <col collapsed="false" hidden="false" max="26" min="26" style="0" width="13.5348837209302"/>
    <col collapsed="false" hidden="false" max="27" min="27" style="0" width="9.96744186046512"/>
    <col collapsed="false" hidden="false" max="28" min="28" style="0" width="13.5348837209302"/>
    <col collapsed="false" hidden="false" max="29" min="29" style="0" width="7.50697674418605"/>
    <col collapsed="false" hidden="false" max="1025" min="30" style="0" width="12.9209302325581"/>
  </cols>
  <sheetData>
    <row r="1" customFormat="false" ht="15" hidden="false" customHeight="true" outlineLevel="0" collapsed="false">
      <c r="A1" s="286" t="s">
        <v>3167</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73"/>
      <c r="AD1" s="273"/>
    </row>
    <row r="2" customFormat="false" ht="15" hidden="false" customHeight="true" outlineLevel="0" collapsed="false">
      <c r="A2" s="28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73"/>
      <c r="AD2" s="273"/>
    </row>
    <row r="3" customFormat="false" ht="15" hidden="false" customHeight="true" outlineLevel="0" collapsed="false">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73"/>
      <c r="AD3" s="273"/>
    </row>
    <row r="4" customFormat="false" ht="15" hidden="false" customHeight="true" outlineLevel="0" collapsed="false">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73"/>
      <c r="AD4" s="273"/>
    </row>
    <row r="5" customFormat="false" ht="18" hidden="false" customHeight="true" outlineLevel="0" collapsed="false">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73"/>
      <c r="AD5" s="273"/>
    </row>
    <row r="6" customFormat="false" ht="15" hidden="false" customHeight="true" outlineLevel="0" collapsed="false">
      <c r="A6" s="287" t="s">
        <v>4</v>
      </c>
      <c r="B6" s="288" t="s">
        <v>6</v>
      </c>
      <c r="C6" s="289" t="s">
        <v>3168</v>
      </c>
      <c r="D6" s="289"/>
      <c r="E6" s="290" t="s">
        <v>3169</v>
      </c>
      <c r="F6" s="290"/>
      <c r="G6" s="291" t="s">
        <v>3170</v>
      </c>
      <c r="H6" s="291"/>
      <c r="I6" s="290" t="s">
        <v>3171</v>
      </c>
      <c r="J6" s="290"/>
      <c r="K6" s="291" t="s">
        <v>3172</v>
      </c>
      <c r="L6" s="291"/>
      <c r="M6" s="292" t="s">
        <v>3173</v>
      </c>
      <c r="N6" s="292"/>
      <c r="O6" s="291" t="s">
        <v>3174</v>
      </c>
      <c r="P6" s="291"/>
      <c r="Q6" s="292" t="s">
        <v>3175</v>
      </c>
      <c r="R6" s="292"/>
      <c r="S6" s="293" t="s">
        <v>3176</v>
      </c>
      <c r="T6" s="293"/>
      <c r="U6" s="292" t="s">
        <v>3177</v>
      </c>
      <c r="V6" s="292"/>
      <c r="W6" s="293" t="s">
        <v>3178</v>
      </c>
      <c r="X6" s="293"/>
      <c r="Y6" s="292" t="s">
        <v>3179</v>
      </c>
      <c r="Z6" s="292"/>
      <c r="AA6" s="293" t="s">
        <v>3180</v>
      </c>
      <c r="AB6" s="293"/>
      <c r="AC6" s="273"/>
      <c r="AD6" s="273"/>
    </row>
    <row r="7" customFormat="false" ht="15.75" hidden="false" customHeight="true" outlineLevel="0" collapsed="false">
      <c r="A7" s="294"/>
      <c r="B7" s="295"/>
      <c r="C7" s="296" t="s">
        <v>15</v>
      </c>
      <c r="D7" s="297" t="s">
        <v>3181</v>
      </c>
      <c r="E7" s="298" t="s">
        <v>15</v>
      </c>
      <c r="F7" s="299" t="s">
        <v>3181</v>
      </c>
      <c r="G7" s="300" t="s">
        <v>15</v>
      </c>
      <c r="H7" s="301" t="s">
        <v>3181</v>
      </c>
      <c r="I7" s="298" t="s">
        <v>15</v>
      </c>
      <c r="J7" s="299" t="s">
        <v>3181</v>
      </c>
      <c r="K7" s="300" t="s">
        <v>15</v>
      </c>
      <c r="L7" s="301" t="s">
        <v>3181</v>
      </c>
      <c r="M7" s="302" t="s">
        <v>15</v>
      </c>
      <c r="N7" s="303" t="s">
        <v>3181</v>
      </c>
      <c r="O7" s="300" t="s">
        <v>15</v>
      </c>
      <c r="P7" s="301" t="s">
        <v>3181</v>
      </c>
      <c r="Q7" s="302" t="s">
        <v>15</v>
      </c>
      <c r="R7" s="303" t="s">
        <v>3181</v>
      </c>
      <c r="S7" s="300" t="s">
        <v>15</v>
      </c>
      <c r="T7" s="301" t="s">
        <v>3181</v>
      </c>
      <c r="U7" s="302" t="s">
        <v>15</v>
      </c>
      <c r="V7" s="303" t="s">
        <v>3181</v>
      </c>
      <c r="W7" s="300" t="s">
        <v>15</v>
      </c>
      <c r="X7" s="301" t="s">
        <v>3181</v>
      </c>
      <c r="Y7" s="302" t="s">
        <v>15</v>
      </c>
      <c r="Z7" s="303" t="s">
        <v>3181</v>
      </c>
      <c r="AA7" s="300" t="s">
        <v>15</v>
      </c>
      <c r="AB7" s="301" t="s">
        <v>3181</v>
      </c>
      <c r="AC7" s="273"/>
      <c r="AD7" s="273"/>
    </row>
    <row r="8" customFormat="false" ht="31.5" hidden="false" customHeight="true" outlineLevel="0" collapsed="false">
      <c r="A8" s="304" t="s">
        <v>3182</v>
      </c>
      <c r="B8" s="305" t="str">
        <f aca="false">'Sintética - Desonerada'!B5:C5</f>
        <v>MOBILIZAÇÃO E DESMOBILIZAÇÃO DE OBRA/ ADMINISTRAÇÃO</v>
      </c>
      <c r="C8" s="306" t="n">
        <f aca="false">D8/D$54</f>
        <v>0.00249466418839186</v>
      </c>
      <c r="D8" s="307" t="n">
        <f aca="false">ROUND('Sintética - Desonerada'!G7*1.2893,2)</f>
        <v>14229.31</v>
      </c>
      <c r="E8" s="308" t="n">
        <v>0.5</v>
      </c>
      <c r="F8" s="309" t="n">
        <f aca="false">ROUND(E8*$D$8,2)</f>
        <v>7114.66</v>
      </c>
      <c r="G8" s="310"/>
      <c r="H8" s="311"/>
      <c r="I8" s="312"/>
      <c r="J8" s="309"/>
      <c r="K8" s="310"/>
      <c r="L8" s="311"/>
      <c r="M8" s="313"/>
      <c r="N8" s="314"/>
      <c r="O8" s="310"/>
      <c r="P8" s="311"/>
      <c r="Q8" s="315"/>
      <c r="R8" s="314"/>
      <c r="S8" s="316"/>
      <c r="T8" s="317"/>
      <c r="U8" s="315"/>
      <c r="V8" s="314"/>
      <c r="W8" s="316"/>
      <c r="X8" s="317"/>
      <c r="Y8" s="315"/>
      <c r="Z8" s="314"/>
      <c r="AA8" s="316" t="n">
        <v>0.5</v>
      </c>
      <c r="AB8" s="317" t="n">
        <f aca="false">D8-F8</f>
        <v>7114.65</v>
      </c>
      <c r="AC8" s="273"/>
      <c r="AD8" s="273"/>
    </row>
    <row r="9" customFormat="false" ht="15.75" hidden="false" customHeight="true" outlineLevel="0" collapsed="false">
      <c r="A9" s="304" t="s">
        <v>3183</v>
      </c>
      <c r="B9" s="305" t="str">
        <f aca="false">'Sintética - Desonerada'!B9:C9</f>
        <v>ADMINISTRAÇÃO LOCAL</v>
      </c>
      <c r="C9" s="306" t="n">
        <f aca="false">D9/D$54</f>
        <v>0.051244522874942</v>
      </c>
      <c r="D9" s="307" t="n">
        <f aca="false">ROUND('Sintética - Desonerada'!G15*1.2893,2)</f>
        <v>292293.53</v>
      </c>
      <c r="E9" s="308" t="n">
        <v>0.0272</v>
      </c>
      <c r="F9" s="309" t="n">
        <f aca="false">ROUND($D9*E9,2)</f>
        <v>7950.38</v>
      </c>
      <c r="G9" s="316" t="n">
        <v>0.0425</v>
      </c>
      <c r="H9" s="311" t="n">
        <f aca="false">ROUND($D9*G9,2)</f>
        <v>12422.48</v>
      </c>
      <c r="I9" s="308" t="n">
        <v>0.0631</v>
      </c>
      <c r="J9" s="309" t="n">
        <f aca="false">ROUND($D9*I9,2)</f>
        <v>18443.72</v>
      </c>
      <c r="K9" s="316" t="n">
        <v>0.0756</v>
      </c>
      <c r="L9" s="311" t="n">
        <f aca="false">ROUND($D9*K9,2)</f>
        <v>22097.39</v>
      </c>
      <c r="M9" s="315" t="n">
        <v>0.0945</v>
      </c>
      <c r="N9" s="309" t="n">
        <f aca="false">ROUND($D9*M9,2)</f>
        <v>27621.74</v>
      </c>
      <c r="O9" s="316" t="n">
        <v>0.1085</v>
      </c>
      <c r="P9" s="311" t="n">
        <f aca="false">ROUND($D9*O9,2)</f>
        <v>31713.85</v>
      </c>
      <c r="Q9" s="315" t="n">
        <v>0.0845</v>
      </c>
      <c r="R9" s="314" t="n">
        <f aca="false">ROUND($D9*Q9,2)</f>
        <v>24698.8</v>
      </c>
      <c r="S9" s="316" t="n">
        <v>0.0967</v>
      </c>
      <c r="T9" s="317" t="n">
        <f aca="false">ROUND($D9*S9,2)</f>
        <v>28264.78</v>
      </c>
      <c r="U9" s="315" t="n">
        <v>0.1021</v>
      </c>
      <c r="V9" s="314" t="n">
        <f aca="false">ROUND($D9*U9,2)</f>
        <v>29843.17</v>
      </c>
      <c r="W9" s="316" t="n">
        <v>0.1065</v>
      </c>
      <c r="X9" s="317" t="n">
        <f aca="false">ROUND($D9*W9,2)</f>
        <v>31129.26</v>
      </c>
      <c r="Y9" s="315" t="n">
        <v>0.0983</v>
      </c>
      <c r="Z9" s="314" t="n">
        <f aca="false">ROUND($D9*Y9,2)</f>
        <v>28732.45</v>
      </c>
      <c r="AA9" s="316" t="n">
        <v>0.1005</v>
      </c>
      <c r="AB9" s="317" t="n">
        <f aca="false">ROUND($D9*AA9,2)</f>
        <v>29375.5</v>
      </c>
      <c r="AC9" s="273"/>
      <c r="AD9" s="318"/>
    </row>
    <row r="10" customFormat="false" ht="15.75" hidden="false" customHeight="true" outlineLevel="0" collapsed="false">
      <c r="A10" s="304" t="s">
        <v>3184</v>
      </c>
      <c r="B10" s="319" t="str">
        <f aca="false">'Sintética - Desonerada'!B17:C17</f>
        <v>CANTEIRO DE OBRAS</v>
      </c>
      <c r="C10" s="306" t="n">
        <f aca="false">D10/D$54</f>
        <v>0.0192083572630946</v>
      </c>
      <c r="D10" s="307" t="n">
        <f aca="false">ROUND('Sintética - Desonerada'!G25*1.2893,2)</f>
        <v>109562.51</v>
      </c>
      <c r="E10" s="308" t="n">
        <v>1</v>
      </c>
      <c r="F10" s="309" t="n">
        <f aca="false">($D10*E10)</f>
        <v>109562.51</v>
      </c>
      <c r="G10" s="310"/>
      <c r="H10" s="311"/>
      <c r="I10" s="312"/>
      <c r="J10" s="309"/>
      <c r="K10" s="310"/>
      <c r="L10" s="311"/>
      <c r="M10" s="313"/>
      <c r="N10" s="314"/>
      <c r="O10" s="310"/>
      <c r="P10" s="311"/>
      <c r="Q10" s="313"/>
      <c r="R10" s="314"/>
      <c r="S10" s="310"/>
      <c r="T10" s="317"/>
      <c r="U10" s="313"/>
      <c r="V10" s="314"/>
      <c r="W10" s="310"/>
      <c r="X10" s="317"/>
      <c r="Y10" s="313"/>
      <c r="Z10" s="314"/>
      <c r="AA10" s="310"/>
      <c r="AB10" s="317"/>
      <c r="AC10" s="273"/>
      <c r="AD10" s="273"/>
    </row>
    <row r="11" customFormat="false" ht="15.75" hidden="false" customHeight="true" outlineLevel="0" collapsed="false">
      <c r="A11" s="320" t="s">
        <v>3185</v>
      </c>
      <c r="B11" s="321" t="str">
        <f aca="false">'Sintética - Desonerada'!B27:C27</f>
        <v>SUPERESTRUTURA</v>
      </c>
      <c r="C11" s="322" t="n">
        <f aca="false">D11/D$54</f>
        <v>0.276602442452175</v>
      </c>
      <c r="D11" s="323" t="n">
        <f aca="false">SUM(D12:D16)</f>
        <v>1577712.11</v>
      </c>
      <c r="E11" s="324"/>
      <c r="F11" s="325"/>
      <c r="G11" s="326"/>
      <c r="H11" s="327"/>
      <c r="I11" s="324"/>
      <c r="J11" s="328"/>
      <c r="K11" s="326"/>
      <c r="L11" s="327"/>
      <c r="M11" s="329"/>
      <c r="N11" s="328"/>
      <c r="O11" s="326"/>
      <c r="P11" s="327"/>
      <c r="Q11" s="329"/>
      <c r="R11" s="328"/>
      <c r="S11" s="326"/>
      <c r="T11" s="330"/>
      <c r="U11" s="329"/>
      <c r="V11" s="328"/>
      <c r="W11" s="326"/>
      <c r="X11" s="330"/>
      <c r="Y11" s="329"/>
      <c r="Z11" s="328"/>
      <c r="AA11" s="326"/>
      <c r="AB11" s="330"/>
      <c r="AC11" s="273"/>
      <c r="AD11" s="273"/>
    </row>
    <row r="12" customFormat="false" ht="15.75" hidden="false" customHeight="true" outlineLevel="0" collapsed="false">
      <c r="A12" s="331" t="s">
        <v>57</v>
      </c>
      <c r="B12" s="332" t="str">
        <f aca="false">'Sintética - Desonerada'!B28:C28</f>
        <v>LAJE PISO</v>
      </c>
      <c r="C12" s="333" t="n">
        <f aca="false">ROUND(D12/$D$11,4)</f>
        <v>0.1614</v>
      </c>
      <c r="D12" s="334" t="n">
        <f aca="false">ROUND('Sintética - Desonerada'!G28*1.2893,2)</f>
        <v>254571.95</v>
      </c>
      <c r="E12" s="335"/>
      <c r="F12" s="336"/>
      <c r="G12" s="333" t="n">
        <v>0.5</v>
      </c>
      <c r="H12" s="337" t="n">
        <f aca="false">ROUND($D12*G12,2)</f>
        <v>127285.98</v>
      </c>
      <c r="I12" s="338" t="n">
        <v>0.5</v>
      </c>
      <c r="J12" s="339" t="n">
        <f aca="false">ROUND($D12*I12,2)</f>
        <v>127285.98</v>
      </c>
      <c r="K12" s="340"/>
      <c r="L12" s="341"/>
      <c r="M12" s="342"/>
      <c r="N12" s="343"/>
      <c r="O12" s="340"/>
      <c r="P12" s="334"/>
      <c r="Q12" s="342"/>
      <c r="R12" s="343"/>
      <c r="S12" s="340"/>
      <c r="T12" s="344"/>
      <c r="U12" s="342"/>
      <c r="V12" s="343"/>
      <c r="W12" s="340"/>
      <c r="X12" s="344"/>
      <c r="Y12" s="342"/>
      <c r="Z12" s="343"/>
      <c r="AA12" s="340"/>
      <c r="AB12" s="344"/>
      <c r="AC12" s="345"/>
      <c r="AD12" s="345"/>
    </row>
    <row r="13" customFormat="false" ht="15.75" hidden="false" customHeight="true" outlineLevel="0" collapsed="false">
      <c r="A13" s="346" t="s">
        <v>72</v>
      </c>
      <c r="B13" s="347" t="str">
        <f aca="false">'Sintética - Desonerada'!B33:C33</f>
        <v>VIGAS COBERTURA</v>
      </c>
      <c r="C13" s="333" t="n">
        <f aca="false">ROUND(D13/$D$11,4)</f>
        <v>0.2599</v>
      </c>
      <c r="D13" s="334" t="n">
        <f aca="false">ROUND('Sintética - Desonerada'!G33*1.2893,2)</f>
        <v>409978.16</v>
      </c>
      <c r="E13" s="348"/>
      <c r="F13" s="349"/>
      <c r="G13" s="333" t="n">
        <v>0.3</v>
      </c>
      <c r="H13" s="337" t="n">
        <f aca="false">ROUND($D13*G13,2)</f>
        <v>122993.45</v>
      </c>
      <c r="I13" s="338" t="n">
        <v>0.5</v>
      </c>
      <c r="J13" s="339" t="n">
        <f aca="false">ROUND($D13*I13,2)</f>
        <v>204989.08</v>
      </c>
      <c r="K13" s="350" t="n">
        <v>0.2</v>
      </c>
      <c r="L13" s="351" t="n">
        <f aca="false">ROUND($D13*K13,2)</f>
        <v>81995.63</v>
      </c>
      <c r="M13" s="352"/>
      <c r="N13" s="353"/>
      <c r="O13" s="354"/>
      <c r="P13" s="341"/>
      <c r="Q13" s="352"/>
      <c r="R13" s="353"/>
      <c r="S13" s="354"/>
      <c r="T13" s="355"/>
      <c r="U13" s="352"/>
      <c r="V13" s="353"/>
      <c r="W13" s="354"/>
      <c r="X13" s="355"/>
      <c r="Y13" s="352"/>
      <c r="Z13" s="353"/>
      <c r="AA13" s="354"/>
      <c r="AB13" s="355"/>
      <c r="AC13" s="345"/>
      <c r="AD13" s="345"/>
    </row>
    <row r="14" customFormat="false" ht="15.75" hidden="false" customHeight="true" outlineLevel="0" collapsed="false">
      <c r="A14" s="346" t="s">
        <v>94</v>
      </c>
      <c r="B14" s="347" t="str">
        <f aca="false">'Sintética - Desonerada'!B43:C43</f>
        <v>PILARES - REFORÇO ESTRUTURAL</v>
      </c>
      <c r="C14" s="333" t="n">
        <f aca="false">ROUND(D14/$D$11,4)</f>
        <v>0.0042</v>
      </c>
      <c r="D14" s="334" t="n">
        <f aca="false">ROUND('Sintética - Desonerada'!G43*1.2893,2)</f>
        <v>6699.45</v>
      </c>
      <c r="E14" s="348"/>
      <c r="F14" s="349"/>
      <c r="G14" s="333" t="n">
        <v>1</v>
      </c>
      <c r="H14" s="337" t="n">
        <f aca="false">ROUND($D14*G14,2)</f>
        <v>6699.45</v>
      </c>
      <c r="I14" s="338"/>
      <c r="J14" s="339"/>
      <c r="K14" s="350"/>
      <c r="L14" s="351"/>
      <c r="M14" s="352"/>
      <c r="N14" s="353"/>
      <c r="O14" s="354"/>
      <c r="P14" s="341"/>
      <c r="Q14" s="352"/>
      <c r="R14" s="353"/>
      <c r="S14" s="354"/>
      <c r="T14" s="355"/>
      <c r="U14" s="352"/>
      <c r="V14" s="353"/>
      <c r="W14" s="354"/>
      <c r="X14" s="355"/>
      <c r="Y14" s="352"/>
      <c r="Z14" s="353"/>
      <c r="AA14" s="354"/>
      <c r="AB14" s="355"/>
      <c r="AC14" s="345"/>
      <c r="AD14" s="345"/>
    </row>
    <row r="15" customFormat="false" ht="15.75" hidden="false" customHeight="true" outlineLevel="0" collapsed="false">
      <c r="A15" s="331" t="s">
        <v>101</v>
      </c>
      <c r="B15" s="347" t="str">
        <f aca="false">'Sintética - Desonerada'!B48:C48</f>
        <v>LAJE NERVURADA</v>
      </c>
      <c r="C15" s="333" t="n">
        <f aca="false">ROUND(D15/$D$11,4)</f>
        <v>0.56</v>
      </c>
      <c r="D15" s="334" t="n">
        <f aca="false">ROUND('Sintética - Desonerada'!G48*1.2893,2)</f>
        <v>883586.05</v>
      </c>
      <c r="E15" s="348"/>
      <c r="F15" s="349"/>
      <c r="G15" s="333"/>
      <c r="H15" s="337"/>
      <c r="I15" s="338"/>
      <c r="J15" s="339"/>
      <c r="K15" s="350" t="n">
        <v>0.3</v>
      </c>
      <c r="L15" s="351" t="n">
        <f aca="false">ROUND($D15*K15,2)</f>
        <v>265075.82</v>
      </c>
      <c r="M15" s="356" t="n">
        <v>0.4</v>
      </c>
      <c r="N15" s="339" t="n">
        <f aca="false">ROUND($D15*M15,2)</f>
        <v>353434.42</v>
      </c>
      <c r="O15" s="333" t="n">
        <v>0.3</v>
      </c>
      <c r="P15" s="351" t="n">
        <f aca="false">ROUND($D15*O15,2)</f>
        <v>265075.82</v>
      </c>
      <c r="Q15" s="352"/>
      <c r="R15" s="353"/>
      <c r="S15" s="354"/>
      <c r="T15" s="355"/>
      <c r="U15" s="352"/>
      <c r="V15" s="353"/>
      <c r="W15" s="354"/>
      <c r="X15" s="355"/>
      <c r="Y15" s="352"/>
      <c r="Z15" s="353"/>
      <c r="AA15" s="354"/>
      <c r="AB15" s="355"/>
      <c r="AC15" s="345"/>
      <c r="AD15" s="345"/>
    </row>
    <row r="16" customFormat="false" ht="15.75" hidden="false" customHeight="true" outlineLevel="0" collapsed="false">
      <c r="A16" s="331" t="s">
        <v>121</v>
      </c>
      <c r="B16" s="357" t="str">
        <f aca="false">'Sintética - Desonerada'!B58:C58</f>
        <v>LAJE MACIÇA</v>
      </c>
      <c r="C16" s="333" t="n">
        <f aca="false">ROUND(D16/$D$11,4)</f>
        <v>0.0145</v>
      </c>
      <c r="D16" s="334" t="n">
        <f aca="false">ROUND('Sintética - Desonerada'!G58*1.2893,2)</f>
        <v>22876.5</v>
      </c>
      <c r="E16" s="358"/>
      <c r="F16" s="359"/>
      <c r="G16" s="360"/>
      <c r="H16" s="361"/>
      <c r="I16" s="358"/>
      <c r="J16" s="359"/>
      <c r="K16" s="350"/>
      <c r="L16" s="351"/>
      <c r="M16" s="356" t="n">
        <v>0.5</v>
      </c>
      <c r="N16" s="339" t="n">
        <f aca="false">ROUND($D16*M16,2)</f>
        <v>11438.25</v>
      </c>
      <c r="O16" s="362" t="n">
        <v>0.5</v>
      </c>
      <c r="P16" s="351" t="n">
        <f aca="false">ROUND($D16*O16,2)</f>
        <v>11438.25</v>
      </c>
      <c r="Q16" s="363"/>
      <c r="R16" s="364"/>
      <c r="S16" s="360"/>
      <c r="T16" s="365"/>
      <c r="U16" s="363"/>
      <c r="V16" s="364"/>
      <c r="W16" s="360"/>
      <c r="X16" s="365"/>
      <c r="Y16" s="363"/>
      <c r="Z16" s="364"/>
      <c r="AA16" s="360"/>
      <c r="AB16" s="365"/>
      <c r="AC16" s="345"/>
      <c r="AD16" s="345"/>
    </row>
    <row r="17" customFormat="false" ht="15.75" hidden="false" customHeight="true" outlineLevel="0" collapsed="false">
      <c r="A17" s="320" t="s">
        <v>3186</v>
      </c>
      <c r="B17" s="321" t="str">
        <f aca="false">'Sintética - Desonerada'!B68:C68</f>
        <v>COBERTURA</v>
      </c>
      <c r="C17" s="322" t="n">
        <f aca="false">D17/D$54</f>
        <v>0.2649503774</v>
      </c>
      <c r="D17" s="323" t="n">
        <f aca="false">SUM(D18:D20)</f>
        <v>1511249.92</v>
      </c>
      <c r="E17" s="366"/>
      <c r="F17" s="325"/>
      <c r="G17" s="326"/>
      <c r="H17" s="327"/>
      <c r="I17" s="324"/>
      <c r="J17" s="325"/>
      <c r="K17" s="326"/>
      <c r="L17" s="327"/>
      <c r="M17" s="329"/>
      <c r="N17" s="328"/>
      <c r="O17" s="326"/>
      <c r="P17" s="327"/>
      <c r="Q17" s="329"/>
      <c r="R17" s="328"/>
      <c r="S17" s="326"/>
      <c r="T17" s="330"/>
      <c r="U17" s="329"/>
      <c r="V17" s="328"/>
      <c r="W17" s="326"/>
      <c r="X17" s="330"/>
      <c r="Y17" s="329"/>
      <c r="Z17" s="328"/>
      <c r="AA17" s="326"/>
      <c r="AB17" s="330"/>
      <c r="AC17" s="273"/>
      <c r="AD17" s="273"/>
    </row>
    <row r="18" customFormat="false" ht="15.75" hidden="false" customHeight="true" outlineLevel="0" collapsed="false">
      <c r="A18" s="346" t="s">
        <v>133</v>
      </c>
      <c r="B18" s="332" t="str">
        <f aca="false">'Sintética - Desonerada'!B69:C69</f>
        <v>ESTRUTURA METÁLICA DO TELHADO</v>
      </c>
      <c r="C18" s="333" t="n">
        <f aca="false">ROUND(D18/$D$17,4)</f>
        <v>0.562</v>
      </c>
      <c r="D18" s="334" t="n">
        <f aca="false">ROUND('Sintética - Desonerada'!G69*1.2893,2)</f>
        <v>849333.05</v>
      </c>
      <c r="E18" s="335"/>
      <c r="F18" s="336"/>
      <c r="G18" s="340"/>
      <c r="H18" s="334"/>
      <c r="I18" s="335"/>
      <c r="J18" s="336"/>
      <c r="K18" s="340"/>
      <c r="L18" s="334"/>
      <c r="M18" s="342"/>
      <c r="N18" s="343"/>
      <c r="O18" s="333" t="n">
        <v>0.3</v>
      </c>
      <c r="P18" s="351" t="n">
        <f aca="false">ROUND($D18*O18,2)</f>
        <v>254799.92</v>
      </c>
      <c r="Q18" s="367" t="n">
        <v>0.4</v>
      </c>
      <c r="R18" s="339" t="n">
        <f aca="false">ROUND($D18*Q18,2)</f>
        <v>339733.22</v>
      </c>
      <c r="S18" s="333" t="n">
        <v>0.3</v>
      </c>
      <c r="T18" s="368" t="n">
        <f aca="false">ROUND($D18*S18,2)</f>
        <v>254799.92</v>
      </c>
      <c r="U18" s="342"/>
      <c r="V18" s="353"/>
      <c r="W18" s="340"/>
      <c r="X18" s="355"/>
      <c r="Y18" s="342"/>
      <c r="Z18" s="353"/>
      <c r="AA18" s="340"/>
      <c r="AB18" s="344"/>
      <c r="AC18" s="345"/>
      <c r="AD18" s="345"/>
    </row>
    <row r="19" customFormat="false" ht="15.75" hidden="false" customHeight="true" outlineLevel="0" collapsed="false">
      <c r="A19" s="346" t="s">
        <v>138</v>
      </c>
      <c r="B19" s="347" t="str">
        <f aca="false">'Sintética - Desonerada'!B71:C71</f>
        <v>TELHAMENTO EM TELHA COLONIAL</v>
      </c>
      <c r="C19" s="333" t="n">
        <f aca="false">ROUND(D19/$D$17,4)</f>
        <v>0.3968</v>
      </c>
      <c r="D19" s="334" t="n">
        <f aca="false">ROUND('Sintética - Desonerada'!G71*1.2893,2)</f>
        <v>599736.77</v>
      </c>
      <c r="E19" s="348"/>
      <c r="F19" s="349"/>
      <c r="G19" s="354"/>
      <c r="H19" s="341"/>
      <c r="I19" s="348"/>
      <c r="J19" s="349"/>
      <c r="K19" s="354"/>
      <c r="L19" s="341"/>
      <c r="M19" s="352"/>
      <c r="N19" s="353"/>
      <c r="O19" s="354"/>
      <c r="P19" s="334"/>
      <c r="Q19" s="352"/>
      <c r="R19" s="343"/>
      <c r="S19" s="333" t="n">
        <v>0.3</v>
      </c>
      <c r="T19" s="368" t="n">
        <f aca="false">ROUND($D19*S19,2)</f>
        <v>179921.03</v>
      </c>
      <c r="U19" s="356" t="n">
        <v>0.5</v>
      </c>
      <c r="V19" s="339" t="n">
        <f aca="false">ROUND($D19*U19,2)</f>
        <v>299868.39</v>
      </c>
      <c r="W19" s="350" t="n">
        <v>0.2</v>
      </c>
      <c r="X19" s="368" t="n">
        <f aca="false">ROUND($D19*W19,2)</f>
        <v>119947.35</v>
      </c>
      <c r="Y19" s="356"/>
      <c r="Z19" s="339"/>
      <c r="AA19" s="354"/>
      <c r="AB19" s="355"/>
      <c r="AC19" s="345"/>
      <c r="AD19" s="345"/>
    </row>
    <row r="20" customFormat="false" ht="15.75" hidden="false" customHeight="true" outlineLevel="0" collapsed="false">
      <c r="A20" s="331" t="s">
        <v>148</v>
      </c>
      <c r="B20" s="347" t="str">
        <f aca="false">'Sintética - Desonerada'!B75:C75</f>
        <v>INSTALAÇÃO DE CALHAS / CUMEEIRAS / DESCIDAS D'ÁGUA</v>
      </c>
      <c r="C20" s="333" t="n">
        <f aca="false">ROUND(D20/$D$17,4)</f>
        <v>0.0411</v>
      </c>
      <c r="D20" s="334" t="n">
        <f aca="false">ROUND('Sintética - Desonerada'!G75*1.2893,2)</f>
        <v>62180.1</v>
      </c>
      <c r="E20" s="348"/>
      <c r="F20" s="349"/>
      <c r="G20" s="354"/>
      <c r="H20" s="341"/>
      <c r="I20" s="348"/>
      <c r="J20" s="349"/>
      <c r="K20" s="354"/>
      <c r="L20" s="341"/>
      <c r="M20" s="352"/>
      <c r="N20" s="353"/>
      <c r="O20" s="354"/>
      <c r="P20" s="341"/>
      <c r="Q20" s="352"/>
      <c r="R20" s="353"/>
      <c r="S20" s="354"/>
      <c r="T20" s="355"/>
      <c r="U20" s="352"/>
      <c r="V20" s="343"/>
      <c r="W20" s="350" t="n">
        <v>1</v>
      </c>
      <c r="X20" s="368" t="n">
        <f aca="false">ROUND($D20*W20,2)</f>
        <v>62180.1</v>
      </c>
      <c r="Y20" s="352"/>
      <c r="Z20" s="369"/>
      <c r="AA20" s="354"/>
      <c r="AB20" s="355"/>
      <c r="AC20" s="345"/>
      <c r="AD20" s="345"/>
    </row>
    <row r="21" customFormat="false" ht="15" hidden="false" customHeight="true" outlineLevel="0" collapsed="false">
      <c r="A21" s="320" t="s">
        <v>3187</v>
      </c>
      <c r="B21" s="321" t="str">
        <f aca="false">'Sintética - Desonerada'!B81:C81</f>
        <v>ARQUITETURA</v>
      </c>
      <c r="C21" s="322" t="n">
        <f aca="false">D21/D$54</f>
        <v>0.2492379663</v>
      </c>
      <c r="D21" s="323" t="n">
        <f aca="false">SUM(D22:D34)</f>
        <v>1421627.93</v>
      </c>
      <c r="E21" s="324"/>
      <c r="F21" s="328"/>
      <c r="G21" s="370"/>
      <c r="H21" s="371"/>
      <c r="I21" s="324"/>
      <c r="J21" s="325"/>
      <c r="K21" s="326"/>
      <c r="L21" s="327"/>
      <c r="M21" s="329"/>
      <c r="N21" s="328"/>
      <c r="O21" s="326"/>
      <c r="P21" s="327"/>
      <c r="Q21" s="329"/>
      <c r="R21" s="328"/>
      <c r="S21" s="326"/>
      <c r="T21" s="330"/>
      <c r="U21" s="329"/>
      <c r="V21" s="328"/>
      <c r="W21" s="326"/>
      <c r="X21" s="330"/>
      <c r="Y21" s="329"/>
      <c r="Z21" s="328"/>
      <c r="AA21" s="326"/>
      <c r="AB21" s="330"/>
      <c r="AC21" s="273"/>
      <c r="AD21" s="273"/>
    </row>
    <row r="22" customFormat="false" ht="14.25" hidden="false" customHeight="true" outlineLevel="0" collapsed="false">
      <c r="A22" s="331" t="s">
        <v>160</v>
      </c>
      <c r="B22" s="347" t="str">
        <f aca="false">'Sintética - Desonerada'!B82:C82</f>
        <v>DEMOLIÇÃO E LIMPEZA TERRENO</v>
      </c>
      <c r="C22" s="333" t="n">
        <f aca="false">ROUND(D22/$D$21,4)</f>
        <v>0.0018</v>
      </c>
      <c r="D22" s="337" t="n">
        <f aca="false">ROUND('Sintética - Desonerada'!G82*1.2893,2)</f>
        <v>2557.58</v>
      </c>
      <c r="E22" s="372" t="n">
        <v>1</v>
      </c>
      <c r="F22" s="339" t="n">
        <f aca="false">ROUND(E22*$D$22,2)</f>
        <v>2557.58</v>
      </c>
      <c r="G22" s="373"/>
      <c r="H22" s="351"/>
      <c r="I22" s="372"/>
      <c r="J22" s="374"/>
      <c r="K22" s="375"/>
      <c r="L22" s="351"/>
      <c r="M22" s="376"/>
      <c r="N22" s="339"/>
      <c r="O22" s="375"/>
      <c r="P22" s="351"/>
      <c r="Q22" s="376"/>
      <c r="R22" s="339"/>
      <c r="S22" s="375"/>
      <c r="T22" s="368"/>
      <c r="U22" s="376"/>
      <c r="V22" s="339"/>
      <c r="W22" s="375"/>
      <c r="X22" s="368"/>
      <c r="Y22" s="376"/>
      <c r="Z22" s="339"/>
      <c r="AA22" s="375"/>
      <c r="AB22" s="368"/>
      <c r="AC22" s="273"/>
      <c r="AD22" s="273"/>
    </row>
    <row r="23" customFormat="false" ht="14.25" hidden="false" customHeight="true" outlineLevel="0" collapsed="false">
      <c r="A23" s="331" t="s">
        <v>167</v>
      </c>
      <c r="B23" s="347" t="str">
        <f aca="false">'Sintética - Desonerada'!B85:C85</f>
        <v>EXECUÇÃO DE ALVENARIA</v>
      </c>
      <c r="C23" s="333" t="n">
        <f aca="false">ROUND(D23/$D$21,4)</f>
        <v>0.138</v>
      </c>
      <c r="D23" s="337" t="n">
        <f aca="false">ROUND('Sintética - Desonerada'!G85*1.2893,2)</f>
        <v>196130.84</v>
      </c>
      <c r="E23" s="377"/>
      <c r="F23" s="378"/>
      <c r="G23" s="333"/>
      <c r="H23" s="337"/>
      <c r="I23" s="338" t="n">
        <v>0.2</v>
      </c>
      <c r="J23" s="339" t="n">
        <f aca="false">ROUND($D23*I23,2)</f>
        <v>39226.17</v>
      </c>
      <c r="K23" s="350" t="n">
        <v>0.4</v>
      </c>
      <c r="L23" s="351" t="n">
        <f aca="false">ROUND($D23*K23,2)</f>
        <v>78452.34</v>
      </c>
      <c r="M23" s="356" t="n">
        <v>0.4</v>
      </c>
      <c r="N23" s="339" t="n">
        <f aca="false">ROUND($D23*M23,2)</f>
        <v>78452.34</v>
      </c>
      <c r="O23" s="375"/>
      <c r="P23" s="351"/>
      <c r="Q23" s="376"/>
      <c r="R23" s="339"/>
      <c r="S23" s="375"/>
      <c r="T23" s="368"/>
      <c r="U23" s="376"/>
      <c r="V23" s="339"/>
      <c r="W23" s="375"/>
      <c r="X23" s="368"/>
      <c r="Y23" s="376"/>
      <c r="Z23" s="339"/>
      <c r="AA23" s="375"/>
      <c r="AB23" s="368"/>
      <c r="AC23" s="273"/>
      <c r="AD23" s="273"/>
    </row>
    <row r="24" customFormat="false" ht="14.25" hidden="false" customHeight="true" outlineLevel="0" collapsed="false">
      <c r="A24" s="331" t="s">
        <v>181</v>
      </c>
      <c r="B24" s="347" t="str">
        <f aca="false">'Sintética - Desonerada'!B92:C92</f>
        <v>EXECUÇÃO DE REVESTIMENTO</v>
      </c>
      <c r="C24" s="333" t="n">
        <f aca="false">ROUND(D24/$D$21,4)</f>
        <v>0.1909</v>
      </c>
      <c r="D24" s="337" t="n">
        <f aca="false">ROUND('Sintética - Desonerada'!G92*1.2893,2)</f>
        <v>271402.56</v>
      </c>
      <c r="E24" s="377"/>
      <c r="F24" s="374"/>
      <c r="G24" s="373"/>
      <c r="H24" s="351"/>
      <c r="I24" s="372"/>
      <c r="J24" s="374"/>
      <c r="K24" s="375"/>
      <c r="L24" s="351"/>
      <c r="M24" s="356" t="n">
        <v>0.3</v>
      </c>
      <c r="N24" s="339" t="n">
        <f aca="false">ROUND($D24*M24,2)</f>
        <v>81420.77</v>
      </c>
      <c r="O24" s="333" t="n">
        <v>0.3</v>
      </c>
      <c r="P24" s="351" t="n">
        <f aca="false">ROUND($D24*O24,2)</f>
        <v>81420.77</v>
      </c>
      <c r="Q24" s="367" t="n">
        <v>0.4</v>
      </c>
      <c r="R24" s="339" t="n">
        <f aca="false">ROUND($D24*Q24,2)</f>
        <v>108561.02</v>
      </c>
      <c r="S24" s="375"/>
      <c r="T24" s="368"/>
      <c r="U24" s="376"/>
      <c r="V24" s="339"/>
      <c r="W24" s="375"/>
      <c r="X24" s="368"/>
      <c r="Y24" s="376"/>
      <c r="Z24" s="339"/>
      <c r="AA24" s="375"/>
      <c r="AB24" s="368"/>
      <c r="AC24" s="273"/>
      <c r="AD24" s="273"/>
    </row>
    <row r="25" customFormat="false" ht="14.25" hidden="false" customHeight="true" outlineLevel="0" collapsed="false">
      <c r="A25" s="331" t="s">
        <v>191</v>
      </c>
      <c r="B25" s="347" t="str">
        <f aca="false">'Sintética - Desonerada'!B97:C97</f>
        <v>INSTALAÇÃO DE FORRO PVC</v>
      </c>
      <c r="C25" s="333" t="n">
        <f aca="false">ROUND(D25/$D$21,4)</f>
        <v>0.1365</v>
      </c>
      <c r="D25" s="337" t="n">
        <f aca="false">ROUND('Sintética - Desonerada'!G97*1.2893,2)</f>
        <v>194034.21</v>
      </c>
      <c r="E25" s="377"/>
      <c r="F25" s="374"/>
      <c r="G25" s="373"/>
      <c r="H25" s="351"/>
      <c r="I25" s="372"/>
      <c r="J25" s="374"/>
      <c r="K25" s="375"/>
      <c r="L25" s="351"/>
      <c r="M25" s="376"/>
      <c r="N25" s="339"/>
      <c r="O25" s="375"/>
      <c r="P25" s="351"/>
      <c r="Q25" s="376"/>
      <c r="R25" s="339"/>
      <c r="S25" s="375"/>
      <c r="T25" s="368"/>
      <c r="U25" s="376"/>
      <c r="V25" s="339"/>
      <c r="W25" s="350" t="n">
        <v>0.5</v>
      </c>
      <c r="X25" s="368" t="n">
        <f aca="false">ROUND($D25*W25,2)</f>
        <v>97017.11</v>
      </c>
      <c r="Y25" s="379" t="n">
        <v>0.5</v>
      </c>
      <c r="Z25" s="339" t="n">
        <f aca="false">ROUND($D25*Y25,2)</f>
        <v>97017.11</v>
      </c>
      <c r="AA25" s="375"/>
      <c r="AB25" s="368"/>
      <c r="AC25" s="273"/>
      <c r="AD25" s="273"/>
    </row>
    <row r="26" customFormat="false" ht="14.25" hidden="false" customHeight="true" outlineLevel="0" collapsed="false">
      <c r="A26" s="331" t="s">
        <v>195</v>
      </c>
      <c r="B26" s="347" t="str">
        <f aca="false">'Sintética - Desonerada'!B99:C99</f>
        <v>PINTURA INTERNA PAREDES E PORTAS</v>
      </c>
      <c r="C26" s="333" t="n">
        <f aca="false">ROUND(D26/$D$21,4)</f>
        <v>0.0253</v>
      </c>
      <c r="D26" s="337" t="n">
        <f aca="false">ROUND('Sintética - Desonerada'!G99*1.2893,2)</f>
        <v>35919.15</v>
      </c>
      <c r="E26" s="377"/>
      <c r="F26" s="374"/>
      <c r="G26" s="373"/>
      <c r="H26" s="351"/>
      <c r="I26" s="372"/>
      <c r="J26" s="374"/>
      <c r="K26" s="375"/>
      <c r="L26" s="351"/>
      <c r="M26" s="376"/>
      <c r="N26" s="339"/>
      <c r="O26" s="375"/>
      <c r="P26" s="351"/>
      <c r="Q26" s="376"/>
      <c r="R26" s="339"/>
      <c r="S26" s="375"/>
      <c r="T26" s="368"/>
      <c r="U26" s="356" t="n">
        <v>1</v>
      </c>
      <c r="V26" s="339" t="n">
        <f aca="false">ROUND($D26*U26,2)</f>
        <v>35919.15</v>
      </c>
      <c r="W26" s="375"/>
      <c r="X26" s="368"/>
      <c r="Y26" s="376"/>
      <c r="Z26" s="380"/>
      <c r="AA26" s="375"/>
      <c r="AB26" s="368"/>
      <c r="AC26" s="273"/>
      <c r="AD26" s="273"/>
    </row>
    <row r="27" customFormat="false" ht="14.25" hidden="false" customHeight="true" outlineLevel="0" collapsed="false">
      <c r="A27" s="331" t="s">
        <v>203</v>
      </c>
      <c r="B27" s="347" t="str">
        <f aca="false">'Sintética - Desonerada'!B103</f>
        <v>PINTURA EXTERNA</v>
      </c>
      <c r="C27" s="333" t="n">
        <f aca="false">ROUND(D27/$D$21,4)</f>
        <v>0.0208</v>
      </c>
      <c r="D27" s="337" t="n">
        <f aca="false">ROUND('Sintética - Desonerada'!G103*1.2893,2)</f>
        <v>29594.19</v>
      </c>
      <c r="E27" s="377"/>
      <c r="F27" s="374"/>
      <c r="G27" s="373"/>
      <c r="H27" s="351"/>
      <c r="I27" s="372"/>
      <c r="J27" s="374"/>
      <c r="K27" s="375"/>
      <c r="L27" s="351"/>
      <c r="M27" s="376"/>
      <c r="N27" s="339"/>
      <c r="O27" s="375"/>
      <c r="P27" s="351"/>
      <c r="Q27" s="376"/>
      <c r="R27" s="339"/>
      <c r="S27" s="375"/>
      <c r="T27" s="368"/>
      <c r="U27" s="376"/>
      <c r="V27" s="339"/>
      <c r="W27" s="350" t="n">
        <v>0.3</v>
      </c>
      <c r="X27" s="368" t="n">
        <f aca="false">ROUND($D27*W27,2)</f>
        <v>8878.26</v>
      </c>
      <c r="Y27" s="379" t="n">
        <v>0.7</v>
      </c>
      <c r="Z27" s="339" t="n">
        <f aca="false">ROUND($D27*Y27,2)</f>
        <v>20715.93</v>
      </c>
      <c r="AA27" s="375"/>
      <c r="AB27" s="368"/>
      <c r="AC27" s="273"/>
      <c r="AD27" s="273"/>
    </row>
    <row r="28" customFormat="false" ht="14.25" hidden="false" customHeight="true" outlineLevel="0" collapsed="false">
      <c r="A28" s="331" t="s">
        <v>208</v>
      </c>
      <c r="B28" s="347" t="str">
        <f aca="false">'Sintética - Desonerada'!B106:C106</f>
        <v>PISO E SOLEIRAS</v>
      </c>
      <c r="C28" s="333" t="n">
        <f aca="false">ROUND(D28/$D$21,4)</f>
        <v>0.1358</v>
      </c>
      <c r="D28" s="337" t="n">
        <f aca="false">ROUND('Sintética - Desonerada'!G106*1.2893,2)</f>
        <v>193014.22</v>
      </c>
      <c r="E28" s="377"/>
      <c r="F28" s="374"/>
      <c r="G28" s="373"/>
      <c r="H28" s="351"/>
      <c r="I28" s="372"/>
      <c r="J28" s="374"/>
      <c r="K28" s="375"/>
      <c r="L28" s="351"/>
      <c r="M28" s="376"/>
      <c r="N28" s="339"/>
      <c r="O28" s="375"/>
      <c r="P28" s="351"/>
      <c r="Q28" s="376"/>
      <c r="R28" s="339"/>
      <c r="S28" s="333" t="n">
        <v>0.3</v>
      </c>
      <c r="T28" s="368" t="n">
        <f aca="false">ROUND($D28*S28,2)</f>
        <v>57904.27</v>
      </c>
      <c r="U28" s="356" t="n">
        <v>0.3</v>
      </c>
      <c r="V28" s="339" t="n">
        <f aca="false">ROUND($D28*U28,2)</f>
        <v>57904.27</v>
      </c>
      <c r="W28" s="350" t="n">
        <v>0.4</v>
      </c>
      <c r="X28" s="368" t="n">
        <f aca="false">ROUND($D28*W28,2)</f>
        <v>77205.69</v>
      </c>
      <c r="Y28" s="376"/>
      <c r="Z28" s="339"/>
      <c r="AA28" s="375"/>
      <c r="AB28" s="368"/>
      <c r="AC28" s="273"/>
      <c r="AD28" s="273"/>
    </row>
    <row r="29" customFormat="false" ht="14.25" hidden="false" customHeight="true" outlineLevel="0" collapsed="false">
      <c r="A29" s="331" t="s">
        <v>228</v>
      </c>
      <c r="B29" s="347" t="str">
        <f aca="false">'Sintética - Desonerada'!B113:C113</f>
        <v>INSTALAÇÃO DE PORTAS E FECHADURAS</v>
      </c>
      <c r="C29" s="333" t="n">
        <f aca="false">ROUND(D29/$D$21,4)</f>
        <v>0.0471</v>
      </c>
      <c r="D29" s="337" t="n">
        <f aca="false">ROUND('Sintética - Desonerada'!G113*1.2893,2)</f>
        <v>66906.1</v>
      </c>
      <c r="E29" s="377"/>
      <c r="F29" s="374"/>
      <c r="G29" s="373"/>
      <c r="H29" s="351"/>
      <c r="I29" s="372"/>
      <c r="J29" s="374"/>
      <c r="K29" s="375"/>
      <c r="L29" s="351"/>
      <c r="M29" s="376"/>
      <c r="N29" s="339"/>
      <c r="O29" s="375"/>
      <c r="P29" s="351"/>
      <c r="Q29" s="376"/>
      <c r="R29" s="339"/>
      <c r="S29" s="375"/>
      <c r="T29" s="368"/>
      <c r="U29" s="376"/>
      <c r="V29" s="339"/>
      <c r="W29" s="350" t="n">
        <v>0.5</v>
      </c>
      <c r="X29" s="368" t="n">
        <f aca="false">ROUND($D29*W29,2)</f>
        <v>33453.05</v>
      </c>
      <c r="Y29" s="379" t="n">
        <v>0.5</v>
      </c>
      <c r="Z29" s="339" t="n">
        <f aca="false">ROUND($D29*Y29,2)</f>
        <v>33453.05</v>
      </c>
      <c r="AA29" s="375"/>
      <c r="AB29" s="368"/>
      <c r="AC29" s="273"/>
      <c r="AD29" s="273"/>
    </row>
    <row r="30" customFormat="false" ht="14.25" hidden="false" customHeight="true" outlineLevel="0" collapsed="false">
      <c r="A30" s="331" t="s">
        <v>257</v>
      </c>
      <c r="B30" s="347" t="str">
        <f aca="false">'Sintética - Desonerada'!B123:C123</f>
        <v>INSTALAÇÃO DE ESQUADRIAS DE ALÚMÍNIO</v>
      </c>
      <c r="C30" s="333" t="n">
        <f aca="false">ROUND(D30/$D$21,4)</f>
        <v>0.1507</v>
      </c>
      <c r="D30" s="337" t="n">
        <f aca="false">ROUND('Sintética - Desonerada'!G123*1.2893,2)</f>
        <v>214184.79</v>
      </c>
      <c r="E30" s="377"/>
      <c r="F30" s="374"/>
      <c r="G30" s="373"/>
      <c r="H30" s="351"/>
      <c r="I30" s="372"/>
      <c r="J30" s="374"/>
      <c r="K30" s="375"/>
      <c r="L30" s="351"/>
      <c r="M30" s="376"/>
      <c r="N30" s="339"/>
      <c r="O30" s="375"/>
      <c r="P30" s="351"/>
      <c r="Q30" s="376"/>
      <c r="R30" s="339"/>
      <c r="S30" s="375"/>
      <c r="T30" s="368"/>
      <c r="U30" s="356" t="n">
        <v>0.25</v>
      </c>
      <c r="V30" s="339" t="n">
        <f aca="false">ROUND($D30*U30,2)</f>
        <v>53546.2</v>
      </c>
      <c r="W30" s="350" t="n">
        <v>0.25</v>
      </c>
      <c r="X30" s="368" t="n">
        <f aca="false">ROUND($D30*W30,2)</f>
        <v>53546.2</v>
      </c>
      <c r="Y30" s="379" t="n">
        <v>0.25</v>
      </c>
      <c r="Z30" s="339" t="n">
        <f aca="false">ROUND($D30*Y30,2)</f>
        <v>53546.2</v>
      </c>
      <c r="AA30" s="373" t="n">
        <v>0.25</v>
      </c>
      <c r="AB30" s="368" t="n">
        <f aca="false">ROUND($D30*AA30,2)</f>
        <v>53546.2</v>
      </c>
      <c r="AC30" s="273"/>
      <c r="AD30" s="273"/>
    </row>
    <row r="31" customFormat="false" ht="14.25" hidden="false" customHeight="true" outlineLevel="0" collapsed="false">
      <c r="A31" s="331" t="s">
        <v>274</v>
      </c>
      <c r="B31" s="347" t="str">
        <f aca="false">'Sintética - Desonerada'!B129:C129</f>
        <v>BANCADA E DIVISÓRIAS</v>
      </c>
      <c r="C31" s="333" t="n">
        <f aca="false">ROUND(D31/$D$21,4)</f>
        <v>0.0176</v>
      </c>
      <c r="D31" s="337" t="n">
        <f aca="false">ROUND('Sintética - Desonerada'!G129*1.2893,2)</f>
        <v>24959.92</v>
      </c>
      <c r="E31" s="377"/>
      <c r="F31" s="374"/>
      <c r="G31" s="373"/>
      <c r="H31" s="351"/>
      <c r="I31" s="372"/>
      <c r="J31" s="374"/>
      <c r="K31" s="375"/>
      <c r="L31" s="351"/>
      <c r="M31" s="376"/>
      <c r="N31" s="339"/>
      <c r="O31" s="375"/>
      <c r="P31" s="351"/>
      <c r="Q31" s="376"/>
      <c r="R31" s="339"/>
      <c r="S31" s="375"/>
      <c r="T31" s="368"/>
      <c r="U31" s="356" t="n">
        <v>1</v>
      </c>
      <c r="V31" s="339" t="n">
        <f aca="false">ROUND($D31*U31,2)</f>
        <v>24959.92</v>
      </c>
      <c r="W31" s="375"/>
      <c r="X31" s="368"/>
      <c r="Y31" s="376"/>
      <c r="Z31" s="339"/>
      <c r="AA31" s="373"/>
      <c r="AB31" s="368"/>
      <c r="AC31" s="273"/>
      <c r="AD31" s="273"/>
    </row>
    <row r="32" customFormat="false" ht="14.25" hidden="false" customHeight="true" outlineLevel="0" collapsed="false">
      <c r="A32" s="331" t="s">
        <v>285</v>
      </c>
      <c r="B32" s="347" t="str">
        <f aca="false">'Sintética - Desonerada'!B133:C133</f>
        <v>JUNTA DE DILATAÇÃO</v>
      </c>
      <c r="C32" s="333" t="n">
        <f aca="false">ROUND(D32/$D$21,4)</f>
        <v>0.0051</v>
      </c>
      <c r="D32" s="337" t="n">
        <f aca="false">ROUND('Sintética - Desonerada'!G133*1.2893,2)</f>
        <v>7295.35</v>
      </c>
      <c r="E32" s="377"/>
      <c r="F32" s="374"/>
      <c r="G32" s="373"/>
      <c r="H32" s="351"/>
      <c r="I32" s="372"/>
      <c r="J32" s="374"/>
      <c r="K32" s="375"/>
      <c r="L32" s="351"/>
      <c r="M32" s="376"/>
      <c r="N32" s="339"/>
      <c r="O32" s="375"/>
      <c r="P32" s="351"/>
      <c r="Q32" s="376"/>
      <c r="R32" s="339"/>
      <c r="S32" s="375"/>
      <c r="T32" s="368"/>
      <c r="U32" s="376"/>
      <c r="V32" s="339"/>
      <c r="W32" s="350" t="n">
        <v>1</v>
      </c>
      <c r="X32" s="368" t="n">
        <f aca="false">ROUND($D32*W32,2)</f>
        <v>7295.35</v>
      </c>
      <c r="Y32" s="376"/>
      <c r="Z32" s="339"/>
      <c r="AA32" s="373"/>
      <c r="AB32" s="368"/>
      <c r="AC32" s="273"/>
      <c r="AD32" s="273"/>
    </row>
    <row r="33" customFormat="false" ht="14.25" hidden="false" customHeight="true" outlineLevel="0" collapsed="false">
      <c r="A33" s="331" t="s">
        <v>296</v>
      </c>
      <c r="B33" s="347" t="str">
        <f aca="false">'Sintética - Desonerada'!B137:C137</f>
        <v>ACESSÓRIOS E GUARDA-CORPO</v>
      </c>
      <c r="C33" s="333" t="n">
        <f aca="false">ROUND(D33/$D$21,4)</f>
        <v>0.0311</v>
      </c>
      <c r="D33" s="337" t="n">
        <f aca="false">ROUND('Sintética - Desonerada'!G137*1.2893,2)</f>
        <v>44154.26</v>
      </c>
      <c r="E33" s="377"/>
      <c r="F33" s="374"/>
      <c r="G33" s="373"/>
      <c r="H33" s="351"/>
      <c r="I33" s="372"/>
      <c r="J33" s="374"/>
      <c r="K33" s="375"/>
      <c r="L33" s="351"/>
      <c r="M33" s="376"/>
      <c r="N33" s="339"/>
      <c r="O33" s="375"/>
      <c r="P33" s="351"/>
      <c r="Q33" s="376"/>
      <c r="R33" s="339"/>
      <c r="S33" s="375"/>
      <c r="T33" s="368"/>
      <c r="U33" s="376"/>
      <c r="V33" s="339"/>
      <c r="W33" s="375"/>
      <c r="X33" s="368"/>
      <c r="Y33" s="379" t="n">
        <v>0.3</v>
      </c>
      <c r="Z33" s="339" t="n">
        <f aca="false">ROUND($D33*Y33,2)</f>
        <v>13246.28</v>
      </c>
      <c r="AA33" s="373" t="n">
        <v>0.7</v>
      </c>
      <c r="AB33" s="368" t="n">
        <f aca="false">ROUND($D33*AA33,2)</f>
        <v>30907.98</v>
      </c>
      <c r="AC33" s="273"/>
      <c r="AD33" s="273"/>
    </row>
    <row r="34" customFormat="false" ht="15" hidden="false" customHeight="true" outlineLevel="0" collapsed="false">
      <c r="A34" s="331" t="s">
        <v>322</v>
      </c>
      <c r="B34" s="347" t="str">
        <f aca="false">'Sintética - Desonerada'!B146:C146</f>
        <v>REVITALIZAÇÃO ÁREA EXTERNA</v>
      </c>
      <c r="C34" s="333" t="n">
        <f aca="false">ROUND(D34/$D$21,4)</f>
        <v>0.0995</v>
      </c>
      <c r="D34" s="337" t="n">
        <f aca="false">ROUND('Sintética - Desonerada'!G146*1.2893,2)</f>
        <v>141474.76</v>
      </c>
      <c r="E34" s="377"/>
      <c r="F34" s="374"/>
      <c r="G34" s="373"/>
      <c r="H34" s="351"/>
      <c r="I34" s="372"/>
      <c r="J34" s="374"/>
      <c r="K34" s="373"/>
      <c r="L34" s="351"/>
      <c r="M34" s="376"/>
      <c r="N34" s="339"/>
      <c r="O34" s="375"/>
      <c r="P34" s="351"/>
      <c r="Q34" s="376"/>
      <c r="R34" s="339"/>
      <c r="S34" s="375"/>
      <c r="T34" s="368"/>
      <c r="U34" s="376"/>
      <c r="V34" s="339"/>
      <c r="W34" s="375"/>
      <c r="X34" s="368"/>
      <c r="Y34" s="379" t="n">
        <v>0.2</v>
      </c>
      <c r="Z34" s="339" t="n">
        <f aca="false">ROUND($D34*Y34,2)</f>
        <v>28294.95</v>
      </c>
      <c r="AA34" s="373" t="n">
        <v>0.8</v>
      </c>
      <c r="AB34" s="381" t="n">
        <f aca="false">ROUND($D34*AA34,2)</f>
        <v>113179.81</v>
      </c>
      <c r="AC34" s="273"/>
      <c r="AD34" s="273"/>
    </row>
    <row r="35" customFormat="false" ht="15" hidden="false" customHeight="true" outlineLevel="0" collapsed="false">
      <c r="A35" s="320" t="s">
        <v>3188</v>
      </c>
      <c r="B35" s="321" t="str">
        <f aca="false">'Sintética - Desonerada'!B159</f>
        <v>COMBATE A INCENDIO</v>
      </c>
      <c r="C35" s="322" t="n">
        <f aca="false">D35/D$54</f>
        <v>0.0160430762403697</v>
      </c>
      <c r="D35" s="307" t="n">
        <f aca="false">ROUND('Sintética - Desonerada'!G180*1.2893,2)</f>
        <v>91508.07</v>
      </c>
      <c r="E35" s="324"/>
      <c r="F35" s="325"/>
      <c r="G35" s="370"/>
      <c r="H35" s="327"/>
      <c r="I35" s="324"/>
      <c r="J35" s="325"/>
      <c r="K35" s="326"/>
      <c r="L35" s="327"/>
      <c r="M35" s="329"/>
      <c r="N35" s="328"/>
      <c r="O35" s="326"/>
      <c r="P35" s="327"/>
      <c r="Q35" s="329"/>
      <c r="R35" s="328"/>
      <c r="S35" s="326"/>
      <c r="T35" s="330"/>
      <c r="U35" s="329"/>
      <c r="V35" s="328"/>
      <c r="W35" s="326"/>
      <c r="X35" s="330"/>
      <c r="Y35" s="315" t="n">
        <v>0.4</v>
      </c>
      <c r="Z35" s="314" t="n">
        <f aca="false">ROUND($D35*Y35,2)</f>
        <v>36603.23</v>
      </c>
      <c r="AA35" s="316" t="n">
        <v>0.6</v>
      </c>
      <c r="AB35" s="317" t="n">
        <f aca="false">ROUND($D35*AA35,2)</f>
        <v>54904.84</v>
      </c>
      <c r="AC35" s="273"/>
      <c r="AD35" s="273"/>
    </row>
    <row r="36" customFormat="false" ht="15" hidden="false" customHeight="true" outlineLevel="0" collapsed="false">
      <c r="A36" s="320" t="s">
        <v>3189</v>
      </c>
      <c r="B36" s="321" t="str">
        <f aca="false">'Sintética - Desonerada'!B182:C182</f>
        <v>INSTALAÇÃO HIDROSSANITÁRIA</v>
      </c>
      <c r="C36" s="322" t="n">
        <f aca="false">D36/D$54</f>
        <v>0.0469424420647552</v>
      </c>
      <c r="D36" s="323" t="n">
        <f aca="false">SUM(D37:D40)</f>
        <v>267754.9</v>
      </c>
      <c r="E36" s="324"/>
      <c r="F36" s="325"/>
      <c r="G36" s="326"/>
      <c r="H36" s="327"/>
      <c r="I36" s="324"/>
      <c r="J36" s="325"/>
      <c r="K36" s="326"/>
      <c r="L36" s="327"/>
      <c r="M36" s="329"/>
      <c r="N36" s="328"/>
      <c r="O36" s="326"/>
      <c r="P36" s="327"/>
      <c r="Q36" s="329"/>
      <c r="R36" s="328"/>
      <c r="S36" s="326"/>
      <c r="T36" s="330"/>
      <c r="U36" s="329"/>
      <c r="V36" s="328"/>
      <c r="W36" s="326"/>
      <c r="X36" s="330"/>
      <c r="Y36" s="329"/>
      <c r="Z36" s="328"/>
      <c r="AA36" s="326"/>
      <c r="AB36" s="330"/>
      <c r="AC36" s="273"/>
      <c r="AD36" s="273"/>
    </row>
    <row r="37" customFormat="false" ht="14.25" hidden="false" customHeight="true" outlineLevel="0" collapsed="false">
      <c r="A37" s="331" t="s">
        <v>409</v>
      </c>
      <c r="B37" s="347" t="str">
        <f aca="false">'Sintética - Desonerada'!B183:C183</f>
        <v>ÁGUA FRIA</v>
      </c>
      <c r="C37" s="333" t="n">
        <f aca="false">ROUND(D37/$D$36,4)</f>
        <v>0.3095</v>
      </c>
      <c r="D37" s="334" t="n">
        <f aca="false">ROUND('Sintética - Desonerada'!G183*1.2893,2)</f>
        <v>82863.16</v>
      </c>
      <c r="E37" s="348"/>
      <c r="F37" s="349"/>
      <c r="G37" s="350"/>
      <c r="H37" s="341"/>
      <c r="I37" s="382"/>
      <c r="J37" s="349"/>
      <c r="K37" s="354"/>
      <c r="L37" s="341"/>
      <c r="M37" s="352"/>
      <c r="N37" s="353"/>
      <c r="O37" s="354"/>
      <c r="P37" s="341"/>
      <c r="Q37" s="352"/>
      <c r="R37" s="353"/>
      <c r="S37" s="354"/>
      <c r="T37" s="355"/>
      <c r="U37" s="352"/>
      <c r="V37" s="353"/>
      <c r="W37" s="350" t="n">
        <v>0.5</v>
      </c>
      <c r="X37" s="368" t="n">
        <f aca="false">ROUND($D37*W37,2)</f>
        <v>41431.58</v>
      </c>
      <c r="Y37" s="379" t="n">
        <v>0.5</v>
      </c>
      <c r="Z37" s="339" t="n">
        <f aca="false">ROUND($D37*Y37,2)</f>
        <v>41431.58</v>
      </c>
      <c r="AA37" s="354"/>
      <c r="AB37" s="355"/>
      <c r="AC37" s="345"/>
      <c r="AD37" s="345"/>
    </row>
    <row r="38" customFormat="false" ht="14.25" hidden="false" customHeight="true" outlineLevel="0" collapsed="false">
      <c r="A38" s="331" t="s">
        <v>511</v>
      </c>
      <c r="B38" s="347" t="str">
        <f aca="false">'Sintética - Desonerada'!B228:C228</f>
        <v>ESGOTO</v>
      </c>
      <c r="C38" s="333" t="n">
        <f aca="false">ROUND(D38/$D$36,4)</f>
        <v>0.262</v>
      </c>
      <c r="D38" s="334" t="n">
        <f aca="false">ROUND('Sintética - Desonerada'!G228*1.2893,2)</f>
        <v>70161.18</v>
      </c>
      <c r="E38" s="348"/>
      <c r="F38" s="349"/>
      <c r="G38" s="350"/>
      <c r="H38" s="341"/>
      <c r="I38" s="382"/>
      <c r="J38" s="349"/>
      <c r="K38" s="354"/>
      <c r="L38" s="341"/>
      <c r="M38" s="352"/>
      <c r="N38" s="353"/>
      <c r="O38" s="354"/>
      <c r="P38" s="341"/>
      <c r="Q38" s="352"/>
      <c r="R38" s="353"/>
      <c r="S38" s="354"/>
      <c r="T38" s="355"/>
      <c r="U38" s="352"/>
      <c r="V38" s="353"/>
      <c r="W38" s="350" t="n">
        <v>0.3</v>
      </c>
      <c r="X38" s="368" t="n">
        <f aca="false">ROUND($D38*W38,2)</f>
        <v>21048.35</v>
      </c>
      <c r="Y38" s="379" t="n">
        <v>0.5</v>
      </c>
      <c r="Z38" s="339" t="n">
        <f aca="false">ROUND($D38*Y38,2)</f>
        <v>35080.59</v>
      </c>
      <c r="AA38" s="373" t="n">
        <v>0.2</v>
      </c>
      <c r="AB38" s="368" t="n">
        <f aca="false">ROUND($D38*AA38,2)</f>
        <v>14032.24</v>
      </c>
      <c r="AC38" s="345"/>
      <c r="AD38" s="345"/>
    </row>
    <row r="39" customFormat="false" ht="15" hidden="false" customHeight="true" outlineLevel="0" collapsed="false">
      <c r="A39" s="331" t="s">
        <v>609</v>
      </c>
      <c r="B39" s="347" t="str">
        <f aca="false">'Sintética - Desonerada'!B271:C271</f>
        <v>BANHEIROS E LOUÇAS</v>
      </c>
      <c r="C39" s="333" t="n">
        <f aca="false">ROUND(D39/$D$36,4)</f>
        <v>0.2368</v>
      </c>
      <c r="D39" s="334" t="n">
        <f aca="false">ROUND('Sintética - Desonerada'!G271*1.2893,2)</f>
        <v>63402.6</v>
      </c>
      <c r="E39" s="348"/>
      <c r="F39" s="349"/>
      <c r="G39" s="354"/>
      <c r="H39" s="341"/>
      <c r="I39" s="348"/>
      <c r="J39" s="349"/>
      <c r="K39" s="354"/>
      <c r="L39" s="341"/>
      <c r="M39" s="356"/>
      <c r="N39" s="353"/>
      <c r="O39" s="354"/>
      <c r="P39" s="341"/>
      <c r="Q39" s="352"/>
      <c r="R39" s="353"/>
      <c r="S39" s="354"/>
      <c r="T39" s="355"/>
      <c r="U39" s="352"/>
      <c r="V39" s="353"/>
      <c r="W39" s="354"/>
      <c r="X39" s="355"/>
      <c r="Y39" s="379" t="n">
        <v>0.3</v>
      </c>
      <c r="Z39" s="339" t="n">
        <f aca="false">ROUND($D39*Y39,2)</f>
        <v>19020.78</v>
      </c>
      <c r="AA39" s="373" t="n">
        <v>0.7</v>
      </c>
      <c r="AB39" s="383" t="n">
        <f aca="false">ROUND($D39*AA39,2)</f>
        <v>44381.82</v>
      </c>
      <c r="AC39" s="345"/>
      <c r="AD39" s="345"/>
    </row>
    <row r="40" customFormat="false" ht="15.75" hidden="false" customHeight="true" outlineLevel="0" collapsed="false">
      <c r="A40" s="331" t="s">
        <v>3190</v>
      </c>
      <c r="B40" s="384" t="str">
        <f aca="false">'Sintética - Desonerada'!B290</f>
        <v>PLUVIAL</v>
      </c>
      <c r="C40" s="333" t="n">
        <f aca="false">ROUND(D40/$D$36,4)</f>
        <v>0.1917</v>
      </c>
      <c r="D40" s="334" t="n">
        <f aca="false">ROUND('Sintética - Desonerada'!G290*1.2893,2)</f>
        <v>51327.96</v>
      </c>
      <c r="E40" s="385"/>
      <c r="F40" s="386"/>
      <c r="G40" s="387"/>
      <c r="H40" s="388"/>
      <c r="I40" s="385"/>
      <c r="J40" s="386"/>
      <c r="K40" s="387"/>
      <c r="L40" s="388"/>
      <c r="M40" s="389"/>
      <c r="N40" s="353"/>
      <c r="O40" s="387"/>
      <c r="P40" s="388"/>
      <c r="Q40" s="390"/>
      <c r="R40" s="391"/>
      <c r="S40" s="387"/>
      <c r="T40" s="392"/>
      <c r="U40" s="390"/>
      <c r="V40" s="391"/>
      <c r="W40" s="387"/>
      <c r="X40" s="392"/>
      <c r="Y40" s="379" t="n">
        <v>0.2</v>
      </c>
      <c r="Z40" s="339" t="n">
        <f aca="false">ROUND($D40*Y40,2)</f>
        <v>10265.59</v>
      </c>
      <c r="AA40" s="373" t="n">
        <v>0.8</v>
      </c>
      <c r="AB40" s="381" t="n">
        <f aca="false">ROUND($D40*AA40,2)</f>
        <v>41062.37</v>
      </c>
      <c r="AC40" s="273"/>
      <c r="AD40" s="273"/>
    </row>
    <row r="41" customFormat="false" ht="15.75" hidden="false" customHeight="true" outlineLevel="0" collapsed="false">
      <c r="A41" s="320" t="s">
        <v>3191</v>
      </c>
      <c r="B41" s="321" t="str">
        <f aca="false">'Sintética - Desonerada'!B314:C314</f>
        <v>INSTALAÇÕES ELÉTRICAS E SPDA</v>
      </c>
      <c r="C41" s="322" t="n">
        <f aca="false">D41/D$54</f>
        <v>0.05431656941</v>
      </c>
      <c r="D41" s="323" t="n">
        <f aca="false">SUM(D42:D49)</f>
        <v>309816.17</v>
      </c>
      <c r="E41" s="324"/>
      <c r="F41" s="325"/>
      <c r="G41" s="326"/>
      <c r="H41" s="327"/>
      <c r="I41" s="324"/>
      <c r="J41" s="325"/>
      <c r="K41" s="326"/>
      <c r="L41" s="327"/>
      <c r="M41" s="393"/>
      <c r="N41" s="394"/>
      <c r="O41" s="326"/>
      <c r="P41" s="327"/>
      <c r="Q41" s="395"/>
      <c r="R41" s="328"/>
      <c r="S41" s="370"/>
      <c r="T41" s="330"/>
      <c r="U41" s="395"/>
      <c r="V41" s="328"/>
      <c r="W41" s="370"/>
      <c r="X41" s="330"/>
      <c r="Y41" s="395"/>
      <c r="Z41" s="328"/>
      <c r="AA41" s="370"/>
      <c r="AB41" s="330"/>
      <c r="AC41" s="273"/>
      <c r="AD41" s="273"/>
    </row>
    <row r="42" customFormat="false" ht="14.25" hidden="false" customHeight="true" outlineLevel="0" collapsed="false">
      <c r="A42" s="331" t="s">
        <v>721</v>
      </c>
      <c r="B42" s="332" t="str">
        <f aca="false">'Sintética - Desonerada'!B315:C315</f>
        <v>ENTRADA DE ENERGIA - RU</v>
      </c>
      <c r="C42" s="333" t="n">
        <f aca="false">ROUND(D42/$D$41,4)</f>
        <v>0.2797</v>
      </c>
      <c r="D42" s="337" t="n">
        <f aca="false">ROUND('Sintética - Desonerada'!G315*1.2893,2)</f>
        <v>86663.88</v>
      </c>
      <c r="E42" s="396"/>
      <c r="F42" s="378"/>
      <c r="G42" s="397"/>
      <c r="H42" s="337"/>
      <c r="I42" s="398"/>
      <c r="J42" s="378"/>
      <c r="K42" s="399"/>
      <c r="L42" s="337"/>
      <c r="M42" s="400"/>
      <c r="N42" s="380"/>
      <c r="O42" s="399"/>
      <c r="P42" s="337"/>
      <c r="Q42" s="400"/>
      <c r="R42" s="380"/>
      <c r="S42" s="399"/>
      <c r="T42" s="383"/>
      <c r="U42" s="400"/>
      <c r="V42" s="380"/>
      <c r="W42" s="399"/>
      <c r="X42" s="383"/>
      <c r="Y42" s="379" t="n">
        <v>0.3</v>
      </c>
      <c r="Z42" s="339" t="n">
        <f aca="false">ROUND($D42*Y42,2)</f>
        <v>25999.16</v>
      </c>
      <c r="AA42" s="373" t="n">
        <v>0.7</v>
      </c>
      <c r="AB42" s="368" t="n">
        <f aca="false">ROUND($D42*AA42,2)</f>
        <v>60664.72</v>
      </c>
      <c r="AC42" s="273"/>
      <c r="AD42" s="273"/>
    </row>
    <row r="43" customFormat="false" ht="14.25" hidden="false" customHeight="true" outlineLevel="0" collapsed="false">
      <c r="A43" s="331" t="s">
        <v>753</v>
      </c>
      <c r="B43" s="347" t="str">
        <f aca="false">'Sintética - Desonerada'!B326:C326</f>
        <v>QUADROS DE DISTRIBUIÇÃO</v>
      </c>
      <c r="C43" s="333" t="n">
        <f aca="false">ROUND(D43/$D$41,4)</f>
        <v>0.0876</v>
      </c>
      <c r="D43" s="337" t="n">
        <f aca="false">ROUND('Sintética - Desonerada'!G326*1.2893,2)</f>
        <v>27131.69</v>
      </c>
      <c r="E43" s="377"/>
      <c r="F43" s="374"/>
      <c r="G43" s="373"/>
      <c r="H43" s="351"/>
      <c r="I43" s="372"/>
      <c r="J43" s="374"/>
      <c r="K43" s="375"/>
      <c r="L43" s="351"/>
      <c r="M43" s="376"/>
      <c r="N43" s="339"/>
      <c r="O43" s="375"/>
      <c r="P43" s="351"/>
      <c r="Q43" s="376"/>
      <c r="R43" s="339"/>
      <c r="S43" s="375"/>
      <c r="T43" s="368"/>
      <c r="U43" s="356"/>
      <c r="V43" s="339"/>
      <c r="W43" s="350" t="n">
        <v>0.5</v>
      </c>
      <c r="X43" s="368" t="n">
        <f aca="false">ROUND($D43*W43,2)</f>
        <v>13565.85</v>
      </c>
      <c r="Y43" s="379" t="n">
        <v>0.5</v>
      </c>
      <c r="Z43" s="339" t="n">
        <f aca="false">ROUND($D43*Y43,2)</f>
        <v>13565.85</v>
      </c>
      <c r="AA43" s="375"/>
      <c r="AB43" s="368"/>
      <c r="AC43" s="273"/>
      <c r="AD43" s="273"/>
    </row>
    <row r="44" customFormat="false" ht="14.25" hidden="false" customHeight="true" outlineLevel="0" collapsed="false">
      <c r="A44" s="331" t="s">
        <v>821</v>
      </c>
      <c r="B44" s="347" t="str">
        <f aca="false">'Sintética - Desonerada'!B352:C352</f>
        <v>CIRCUITOS QDC1 - TUG E TUE</v>
      </c>
      <c r="C44" s="333" t="n">
        <f aca="false">ROUND(D44/$D$41,4)</f>
        <v>0.1412</v>
      </c>
      <c r="D44" s="337" t="n">
        <f aca="false">ROUND('Sintética - Desonerada'!G352*1.2893,2)</f>
        <v>43745.47</v>
      </c>
      <c r="E44" s="377"/>
      <c r="F44" s="374"/>
      <c r="G44" s="373"/>
      <c r="H44" s="351"/>
      <c r="I44" s="372"/>
      <c r="J44" s="374"/>
      <c r="K44" s="375"/>
      <c r="L44" s="351"/>
      <c r="M44" s="376"/>
      <c r="N44" s="339"/>
      <c r="O44" s="375"/>
      <c r="P44" s="351"/>
      <c r="Q44" s="376"/>
      <c r="R44" s="339"/>
      <c r="S44" s="375"/>
      <c r="T44" s="368"/>
      <c r="U44" s="356"/>
      <c r="V44" s="339"/>
      <c r="W44" s="350" t="n">
        <v>0.5</v>
      </c>
      <c r="X44" s="368" t="n">
        <f aca="false">ROUND($D44*W44,2)</f>
        <v>21872.74</v>
      </c>
      <c r="Y44" s="379" t="n">
        <v>0.5</v>
      </c>
      <c r="Z44" s="339" t="n">
        <f aca="false">ROUND($D44*Y44,2)</f>
        <v>21872.74</v>
      </c>
      <c r="AA44" s="375"/>
      <c r="AB44" s="368"/>
      <c r="AC44" s="273"/>
      <c r="AD44" s="273"/>
    </row>
    <row r="45" customFormat="false" ht="14.25" hidden="false" customHeight="true" outlineLevel="0" collapsed="false">
      <c r="A45" s="331" t="s">
        <v>841</v>
      </c>
      <c r="B45" s="347" t="str">
        <f aca="false">'Sintética - Desonerada'!B359:C359</f>
        <v>CIRCUITOS QDC1 - ILUMINAÇÃO</v>
      </c>
      <c r="C45" s="333" t="n">
        <f aca="false">ROUND(D45/$D$41,4)</f>
        <v>0.1315</v>
      </c>
      <c r="D45" s="337" t="n">
        <f aca="false">ROUND('Sintética - Desonerada'!G359*1.2893,2)</f>
        <v>40750.89</v>
      </c>
      <c r="E45" s="377"/>
      <c r="F45" s="374"/>
      <c r="G45" s="373"/>
      <c r="H45" s="351"/>
      <c r="I45" s="372"/>
      <c r="J45" s="374"/>
      <c r="K45" s="375"/>
      <c r="L45" s="351"/>
      <c r="M45" s="376"/>
      <c r="N45" s="339"/>
      <c r="O45" s="375"/>
      <c r="P45" s="351"/>
      <c r="Q45" s="376"/>
      <c r="R45" s="339"/>
      <c r="S45" s="375"/>
      <c r="T45" s="368"/>
      <c r="U45" s="356" t="n">
        <v>0.5</v>
      </c>
      <c r="V45" s="339" t="n">
        <f aca="false">ROUND($D45*U45,2)</f>
        <v>20375.45</v>
      </c>
      <c r="W45" s="350" t="n">
        <v>0.5</v>
      </c>
      <c r="X45" s="368" t="n">
        <f aca="false">ROUND($D45*W45,2)</f>
        <v>20375.45</v>
      </c>
      <c r="Y45" s="379"/>
      <c r="Z45" s="339"/>
      <c r="AA45" s="375"/>
      <c r="AB45" s="368"/>
      <c r="AC45" s="273"/>
      <c r="AD45" s="273"/>
    </row>
    <row r="46" customFormat="false" ht="14.25" hidden="false" customHeight="true" outlineLevel="0" collapsed="false">
      <c r="A46" s="331" t="s">
        <v>867</v>
      </c>
      <c r="B46" s="347" t="str">
        <f aca="false">'Sintética - Desonerada'!B369:C369</f>
        <v>CIRCUITOS QDC2 - TUG E TUE</v>
      </c>
      <c r="C46" s="333" t="n">
        <f aca="false">ROUND(D46/$D$41,4)</f>
        <v>0.1648</v>
      </c>
      <c r="D46" s="337" t="n">
        <f aca="false">ROUND('Sintética - Desonerada'!G369*1.2893,2)</f>
        <v>51065.05</v>
      </c>
      <c r="E46" s="377"/>
      <c r="F46" s="374"/>
      <c r="G46" s="373"/>
      <c r="H46" s="351"/>
      <c r="I46" s="372"/>
      <c r="J46" s="374"/>
      <c r="K46" s="375"/>
      <c r="L46" s="351"/>
      <c r="M46" s="376"/>
      <c r="N46" s="339"/>
      <c r="O46" s="375"/>
      <c r="P46" s="351"/>
      <c r="Q46" s="376"/>
      <c r="R46" s="339"/>
      <c r="S46" s="375"/>
      <c r="T46" s="368"/>
      <c r="U46" s="356"/>
      <c r="V46" s="339"/>
      <c r="W46" s="350" t="n">
        <v>0.5</v>
      </c>
      <c r="X46" s="368" t="n">
        <f aca="false">ROUND($D46*W46,2)</f>
        <v>25532.53</v>
      </c>
      <c r="Y46" s="379" t="n">
        <v>0.5</v>
      </c>
      <c r="Z46" s="339" t="n">
        <f aca="false">ROUND($D46*Y46,2)</f>
        <v>25532.53</v>
      </c>
      <c r="AA46" s="375"/>
      <c r="AB46" s="368"/>
      <c r="AC46" s="273"/>
      <c r="AD46" s="273"/>
    </row>
    <row r="47" customFormat="false" ht="14.25" hidden="false" customHeight="true" outlineLevel="0" collapsed="false">
      <c r="A47" s="331" t="s">
        <v>890</v>
      </c>
      <c r="B47" s="347" t="str">
        <f aca="false">'Sintética - Desonerada'!B381:C381</f>
        <v>CIRCUITOS QDC2 - ILUMINAÇÃO</v>
      </c>
      <c r="C47" s="333" t="n">
        <f aca="false">ROUND(D47/$D$41,4)</f>
        <v>0.0565</v>
      </c>
      <c r="D47" s="337" t="n">
        <f aca="false">ROUND('Sintética - Desonerada'!G381*1.2893,2)</f>
        <v>17495.99</v>
      </c>
      <c r="E47" s="377"/>
      <c r="F47" s="374"/>
      <c r="G47" s="373"/>
      <c r="H47" s="351"/>
      <c r="I47" s="372"/>
      <c r="J47" s="374"/>
      <c r="K47" s="375"/>
      <c r="L47" s="351"/>
      <c r="M47" s="376"/>
      <c r="N47" s="339"/>
      <c r="O47" s="375"/>
      <c r="P47" s="351"/>
      <c r="Q47" s="376"/>
      <c r="R47" s="339"/>
      <c r="S47" s="375"/>
      <c r="T47" s="368"/>
      <c r="U47" s="356" t="n">
        <v>0.5</v>
      </c>
      <c r="V47" s="339" t="n">
        <f aca="false">ROUND($D47*U47,2)</f>
        <v>8748</v>
      </c>
      <c r="W47" s="350" t="n">
        <v>0.5</v>
      </c>
      <c r="X47" s="368" t="n">
        <f aca="false">ROUND($D47*W47,2)</f>
        <v>8748</v>
      </c>
      <c r="Y47" s="379"/>
      <c r="Z47" s="339"/>
      <c r="AA47" s="375"/>
      <c r="AB47" s="368"/>
      <c r="AC47" s="273"/>
      <c r="AD47" s="273"/>
    </row>
    <row r="48" customFormat="false" ht="14.25" hidden="false" customHeight="true" outlineLevel="0" collapsed="false">
      <c r="A48" s="331" t="s">
        <v>899</v>
      </c>
      <c r="B48" s="347" t="str">
        <f aca="false">'Sintética - Desonerada'!B388:C388</f>
        <v>CIRCUITOS DO PCI E ALIMENTAÇÃO DA BOMBA - QGBT</v>
      </c>
      <c r="C48" s="333" t="n">
        <f aca="false">ROUND(D48/$D$41,4)</f>
        <v>0.0217</v>
      </c>
      <c r="D48" s="337" t="n">
        <f aca="false">ROUND('Sintética - Desonerada'!G388*1.2893,2)</f>
        <v>6717.16</v>
      </c>
      <c r="E48" s="377"/>
      <c r="F48" s="374"/>
      <c r="G48" s="373"/>
      <c r="H48" s="351"/>
      <c r="I48" s="372"/>
      <c r="J48" s="374"/>
      <c r="K48" s="375"/>
      <c r="L48" s="351"/>
      <c r="M48" s="376"/>
      <c r="N48" s="339"/>
      <c r="O48" s="375"/>
      <c r="P48" s="351"/>
      <c r="Q48" s="376"/>
      <c r="R48" s="339"/>
      <c r="S48" s="375"/>
      <c r="T48" s="368"/>
      <c r="U48" s="356"/>
      <c r="V48" s="339"/>
      <c r="W48" s="350"/>
      <c r="X48" s="368"/>
      <c r="Y48" s="379"/>
      <c r="Z48" s="339"/>
      <c r="AA48" s="373" t="n">
        <v>1</v>
      </c>
      <c r="AB48" s="368" t="n">
        <f aca="false">ROUND($D48*AA48,2)</f>
        <v>6717.16</v>
      </c>
      <c r="AC48" s="273"/>
      <c r="AD48" s="273"/>
    </row>
    <row r="49" customFormat="false" ht="14.25" hidden="false" customHeight="true" outlineLevel="0" collapsed="false">
      <c r="A49" s="331" t="s">
        <v>912</v>
      </c>
      <c r="B49" s="347" t="str">
        <f aca="false">'Sintética - Desonerada'!B396:C396</f>
        <v>ATERRAMENTO E SPDA</v>
      </c>
      <c r="C49" s="333" t="n">
        <f aca="false">ROUND(D49/$D$41,4)</f>
        <v>0.117</v>
      </c>
      <c r="D49" s="337" t="n">
        <f aca="false">ROUND('Sintética - Desonerada'!G396*1.2893,2)</f>
        <v>36246.04</v>
      </c>
      <c r="E49" s="377"/>
      <c r="F49" s="374"/>
      <c r="G49" s="373"/>
      <c r="H49" s="351"/>
      <c r="I49" s="372"/>
      <c r="J49" s="374"/>
      <c r="K49" s="375"/>
      <c r="L49" s="351"/>
      <c r="M49" s="376"/>
      <c r="N49" s="339"/>
      <c r="O49" s="375"/>
      <c r="P49" s="351"/>
      <c r="Q49" s="376"/>
      <c r="R49" s="339"/>
      <c r="S49" s="375"/>
      <c r="T49" s="368"/>
      <c r="U49" s="376"/>
      <c r="V49" s="339"/>
      <c r="W49" s="375"/>
      <c r="X49" s="368"/>
      <c r="Y49" s="379" t="n">
        <v>0.3</v>
      </c>
      <c r="Z49" s="339" t="n">
        <f aca="false">ROUND($D49*Y49,2)</f>
        <v>10873.81</v>
      </c>
      <c r="AA49" s="373" t="n">
        <v>0.7</v>
      </c>
      <c r="AB49" s="381" t="n">
        <f aca="false">ROUND($D49*AA49,2)</f>
        <v>25372.23</v>
      </c>
      <c r="AC49" s="273"/>
      <c r="AD49" s="273"/>
    </row>
    <row r="50" customFormat="false" ht="15" hidden="false" customHeight="true" outlineLevel="0" collapsed="false">
      <c r="A50" s="320" t="s">
        <v>3192</v>
      </c>
      <c r="B50" s="321" t="str">
        <f aca="false">'Sintética - Desonerada'!B406:C406</f>
        <v>GAS (GLP)</v>
      </c>
      <c r="C50" s="322" t="n">
        <f aca="false">D50/D$54</f>
        <v>0.00897546209088309</v>
      </c>
      <c r="D50" s="307" t="n">
        <f aca="false">ROUND('Sintética - Desonerada'!G427*1.2893,2)</f>
        <v>51195.12</v>
      </c>
      <c r="E50" s="324"/>
      <c r="F50" s="325"/>
      <c r="G50" s="326"/>
      <c r="H50" s="327"/>
      <c r="I50" s="324"/>
      <c r="J50" s="325"/>
      <c r="K50" s="326"/>
      <c r="L50" s="327"/>
      <c r="M50" s="329"/>
      <c r="N50" s="328"/>
      <c r="O50" s="326"/>
      <c r="P50" s="327"/>
      <c r="Q50" s="329"/>
      <c r="R50" s="328"/>
      <c r="S50" s="326"/>
      <c r="T50" s="330"/>
      <c r="U50" s="395"/>
      <c r="V50" s="314"/>
      <c r="W50" s="370" t="n">
        <v>0.5</v>
      </c>
      <c r="X50" s="317" t="n">
        <f aca="false">ROUND($D50*W50,2)</f>
        <v>25597.56</v>
      </c>
      <c r="Y50" s="395" t="n">
        <v>0.5</v>
      </c>
      <c r="Z50" s="314" t="n">
        <f aca="false">ROUND($D50*Y50,2)</f>
        <v>25597.56</v>
      </c>
      <c r="AA50" s="326"/>
      <c r="AB50" s="330"/>
      <c r="AC50" s="273"/>
      <c r="AD50" s="273"/>
    </row>
    <row r="51" customFormat="false" ht="15.75" hidden="false" customHeight="true" outlineLevel="0" collapsed="false">
      <c r="A51" s="401" t="s">
        <v>3193</v>
      </c>
      <c r="B51" s="402" t="str">
        <f aca="false">'Sintética - Desonerada'!B429:C429</f>
        <v>SERVIÇOS COMPLEMENTARES EM GERAL</v>
      </c>
      <c r="C51" s="403" t="n">
        <f aca="false">D51/D$54</f>
        <v>0.00789126142100329</v>
      </c>
      <c r="D51" s="307" t="n">
        <f aca="false">ROUND('Sintética - Desonerada'!G435*1.2893,2)</f>
        <v>45010.95</v>
      </c>
      <c r="E51" s="404"/>
      <c r="F51" s="405"/>
      <c r="G51" s="406"/>
      <c r="H51" s="371"/>
      <c r="I51" s="404"/>
      <c r="J51" s="405"/>
      <c r="K51" s="406"/>
      <c r="L51" s="371"/>
      <c r="M51" s="407"/>
      <c r="N51" s="408"/>
      <c r="O51" s="406"/>
      <c r="P51" s="371"/>
      <c r="Q51" s="409"/>
      <c r="R51" s="410"/>
      <c r="S51" s="411"/>
      <c r="T51" s="412"/>
      <c r="U51" s="409"/>
      <c r="V51" s="410"/>
      <c r="W51" s="411"/>
      <c r="X51" s="317"/>
      <c r="Y51" s="409"/>
      <c r="Z51" s="410"/>
      <c r="AA51" s="411" t="n">
        <v>1</v>
      </c>
      <c r="AB51" s="317" t="n">
        <f aca="false">ROUND($D51*AA51,2)</f>
        <v>45010.95</v>
      </c>
      <c r="AC51" s="273"/>
      <c r="AD51" s="273"/>
    </row>
    <row r="52" customFormat="false" ht="15" hidden="false" customHeight="true" outlineLevel="0" collapsed="false">
      <c r="A52" s="304" t="s">
        <v>3194</v>
      </c>
      <c r="B52" s="319" t="str">
        <f aca="false">'Sintética - Desonerada'!B437:C437</f>
        <v>EQUIPAMENTOS</v>
      </c>
      <c r="C52" s="306" t="n">
        <f aca="false">D52/D$54</f>
        <v>0.00209285300382047</v>
      </c>
      <c r="D52" s="307" t="n">
        <f aca="false">ROUND('Sintética - Desonerada'!G439*1.1,2)</f>
        <v>11937.42</v>
      </c>
      <c r="E52" s="312"/>
      <c r="F52" s="309"/>
      <c r="G52" s="310"/>
      <c r="H52" s="311"/>
      <c r="I52" s="312"/>
      <c r="J52" s="309"/>
      <c r="K52" s="310"/>
      <c r="L52" s="311"/>
      <c r="M52" s="313"/>
      <c r="N52" s="314"/>
      <c r="O52" s="316"/>
      <c r="P52" s="311"/>
      <c r="Q52" s="313"/>
      <c r="R52" s="314"/>
      <c r="S52" s="310"/>
      <c r="T52" s="317"/>
      <c r="U52" s="313"/>
      <c r="V52" s="314"/>
      <c r="W52" s="310"/>
      <c r="X52" s="317"/>
      <c r="Y52" s="313"/>
      <c r="Z52" s="314"/>
      <c r="AA52" s="316" t="n">
        <v>1</v>
      </c>
      <c r="AB52" s="317" t="n">
        <f aca="false">ROUND($D52*AA52,2)</f>
        <v>11937.42</v>
      </c>
      <c r="AC52" s="273"/>
      <c r="AD52" s="273"/>
    </row>
    <row r="53" customFormat="false" ht="14.25" hidden="false" customHeight="true" outlineLevel="0" collapsed="false">
      <c r="A53" s="413"/>
      <c r="B53" s="414"/>
      <c r="C53" s="413"/>
      <c r="D53" s="415"/>
      <c r="E53" s="414"/>
      <c r="F53" s="414"/>
      <c r="G53" s="413"/>
      <c r="H53" s="415"/>
      <c r="I53" s="414"/>
      <c r="J53" s="414"/>
      <c r="K53" s="413"/>
      <c r="L53" s="415"/>
      <c r="M53" s="413"/>
      <c r="N53" s="415"/>
      <c r="O53" s="413"/>
      <c r="P53" s="415"/>
      <c r="Q53" s="413"/>
      <c r="R53" s="415"/>
      <c r="S53" s="416"/>
      <c r="T53" s="417"/>
      <c r="U53" s="413"/>
      <c r="V53" s="415"/>
      <c r="W53" s="416"/>
      <c r="X53" s="417"/>
      <c r="Y53" s="413"/>
      <c r="Z53" s="415"/>
      <c r="AA53" s="416"/>
      <c r="AB53" s="417"/>
      <c r="AC53" s="273"/>
      <c r="AD53" s="273"/>
    </row>
    <row r="54" customFormat="false" ht="14.25" hidden="false" customHeight="true" outlineLevel="0" collapsed="false">
      <c r="A54" s="418"/>
      <c r="B54" s="419" t="s">
        <v>3195</v>
      </c>
      <c r="C54" s="420"/>
      <c r="D54" s="421" t="n">
        <f aca="false">D52+D51+D50+D41+D36+D35+D21+D17+D11+D10+D9+D8+0.03</f>
        <v>5703897.97</v>
      </c>
      <c r="E54" s="422"/>
      <c r="F54" s="374" t="n">
        <f aca="false">SUM(F8:F53)</f>
        <v>127185.13</v>
      </c>
      <c r="G54" s="423"/>
      <c r="H54" s="351" t="n">
        <f aca="false">SUM(H8:H53)</f>
        <v>269401.36</v>
      </c>
      <c r="I54" s="422"/>
      <c r="J54" s="374" t="n">
        <f aca="false">SUM(J8:J53)</f>
        <v>389944.95</v>
      </c>
      <c r="K54" s="423"/>
      <c r="L54" s="351" t="n">
        <f aca="false">SUM(L8:L53)</f>
        <v>447621.18</v>
      </c>
      <c r="M54" s="424"/>
      <c r="N54" s="339" t="n">
        <f aca="false">SUM(N8:N53)</f>
        <v>552367.52</v>
      </c>
      <c r="O54" s="423"/>
      <c r="P54" s="351" t="n">
        <f aca="false">SUM(P8:P53)-0.01</f>
        <v>644448.6</v>
      </c>
      <c r="Q54" s="424"/>
      <c r="R54" s="339" t="n">
        <f aca="false">SUM(R8:R52)</f>
        <v>472993.04</v>
      </c>
      <c r="S54" s="423"/>
      <c r="T54" s="368" t="n">
        <f aca="false">SUM(T8:T52)-0.01</f>
        <v>520889.99</v>
      </c>
      <c r="U54" s="424"/>
      <c r="V54" s="339" t="n">
        <f aca="false">SUM(V8:V52)-0.01</f>
        <v>531164.54</v>
      </c>
      <c r="W54" s="423"/>
      <c r="X54" s="368" t="n">
        <f aca="false">SUM(X8:X52)-0.01</f>
        <v>668824.42</v>
      </c>
      <c r="Y54" s="424"/>
      <c r="Z54" s="339" t="n">
        <f aca="false">SUM(Z8:Z52)-0.01</f>
        <v>540849.38</v>
      </c>
      <c r="AA54" s="423"/>
      <c r="AB54" s="368" t="n">
        <f aca="false">SUM(AB8:AB52)-0.01</f>
        <v>538207.88</v>
      </c>
      <c r="AC54" s="273"/>
      <c r="AD54" s="273"/>
    </row>
    <row r="55" customFormat="false" ht="14.25" hidden="false" customHeight="true" outlineLevel="0" collapsed="false">
      <c r="A55" s="418"/>
      <c r="B55" s="419" t="s">
        <v>3196</v>
      </c>
      <c r="C55" s="420"/>
      <c r="D55" s="425" t="n">
        <f aca="false">C8+C9+C10+C11+C17+C21+C35+C36+C41+C50+C51+C52</f>
        <v>0.9999999947</v>
      </c>
      <c r="E55" s="422"/>
      <c r="F55" s="426" t="n">
        <f aca="false">F54/$D$54</f>
        <v>0.02229793216</v>
      </c>
      <c r="G55" s="423"/>
      <c r="H55" s="427" t="n">
        <f aca="false">H54/$D$54</f>
        <v>0.0472310973</v>
      </c>
      <c r="I55" s="422"/>
      <c r="J55" s="426" t="n">
        <f aca="false">J54/$D$54</f>
        <v>0.06836464328</v>
      </c>
      <c r="K55" s="423"/>
      <c r="L55" s="427" t="n">
        <f aca="false">L54/$D$54</f>
        <v>0.07847636517</v>
      </c>
      <c r="M55" s="424"/>
      <c r="N55" s="428" t="n">
        <f aca="false">N54/$D$54</f>
        <v>0.09684035775</v>
      </c>
      <c r="O55" s="423"/>
      <c r="P55" s="427" t="n">
        <f aca="false">P54/$D$54</f>
        <v>0.1129838934</v>
      </c>
      <c r="Q55" s="424"/>
      <c r="R55" s="428" t="n">
        <f aca="false">R54/$D$54</f>
        <v>0.08292452679</v>
      </c>
      <c r="S55" s="423"/>
      <c r="T55" s="427" t="n">
        <f aca="false">T54/$D$54</f>
        <v>0.09132175799</v>
      </c>
      <c r="U55" s="424"/>
      <c r="V55" s="428" t="n">
        <f aca="false">V54/$D$54</f>
        <v>0.09312307878</v>
      </c>
      <c r="W55" s="423"/>
      <c r="X55" s="427" t="n">
        <f aca="false">X54/$D$54</f>
        <v>0.1172574305</v>
      </c>
      <c r="Y55" s="424"/>
      <c r="Z55" s="428" t="n">
        <f aca="false">Z54/$D$54</f>
        <v>0.09482101238</v>
      </c>
      <c r="AA55" s="423"/>
      <c r="AB55" s="427" t="n">
        <f aca="false">AB54/$D$54</f>
        <v>0.09435790802</v>
      </c>
      <c r="AC55" s="273"/>
      <c r="AD55" s="273"/>
    </row>
    <row r="56" customFormat="false" ht="14.25" hidden="false" customHeight="true" outlineLevel="0" collapsed="false">
      <c r="A56" s="418"/>
      <c r="B56" s="429"/>
      <c r="C56" s="420"/>
      <c r="D56" s="430"/>
      <c r="E56" s="422"/>
      <c r="F56" s="431"/>
      <c r="G56" s="423"/>
      <c r="H56" s="432"/>
      <c r="I56" s="422"/>
      <c r="J56" s="431"/>
      <c r="K56" s="423"/>
      <c r="L56" s="432"/>
      <c r="M56" s="424"/>
      <c r="N56" s="433"/>
      <c r="O56" s="423"/>
      <c r="P56" s="432"/>
      <c r="Q56" s="424"/>
      <c r="R56" s="433"/>
      <c r="S56" s="423"/>
      <c r="T56" s="432"/>
      <c r="U56" s="424"/>
      <c r="V56" s="433"/>
      <c r="W56" s="423"/>
      <c r="X56" s="432"/>
      <c r="Y56" s="424"/>
      <c r="Z56" s="433"/>
      <c r="AA56" s="423"/>
      <c r="AB56" s="432"/>
      <c r="AC56" s="273"/>
      <c r="AD56" s="273"/>
    </row>
    <row r="57" customFormat="false" ht="14.25" hidden="false" customHeight="true" outlineLevel="0" collapsed="false">
      <c r="A57" s="418"/>
      <c r="B57" s="419" t="s">
        <v>3197</v>
      </c>
      <c r="C57" s="420"/>
      <c r="D57" s="430"/>
      <c r="E57" s="422"/>
      <c r="F57" s="434" t="n">
        <f aca="false">F54</f>
        <v>127185.13</v>
      </c>
      <c r="G57" s="423"/>
      <c r="H57" s="421" t="n">
        <f aca="false">H54+F57</f>
        <v>396586.49</v>
      </c>
      <c r="I57" s="422"/>
      <c r="J57" s="434" t="n">
        <f aca="false">J54+H57</f>
        <v>786531.44</v>
      </c>
      <c r="K57" s="423"/>
      <c r="L57" s="421" t="n">
        <f aca="false">L54+J57</f>
        <v>1234152.62</v>
      </c>
      <c r="M57" s="424"/>
      <c r="N57" s="435" t="n">
        <f aca="false">N54+L57</f>
        <v>1786520.14</v>
      </c>
      <c r="O57" s="423"/>
      <c r="P57" s="421" t="n">
        <f aca="false">P54+N57</f>
        <v>2430968.74</v>
      </c>
      <c r="Q57" s="424"/>
      <c r="R57" s="435" t="n">
        <f aca="false">R54+P57</f>
        <v>2903961.78</v>
      </c>
      <c r="S57" s="423"/>
      <c r="T57" s="436" t="n">
        <f aca="false">T54+R57</f>
        <v>3424851.77</v>
      </c>
      <c r="U57" s="424"/>
      <c r="V57" s="435" t="n">
        <f aca="false">V54+T57</f>
        <v>3956016.31</v>
      </c>
      <c r="W57" s="423"/>
      <c r="X57" s="436" t="n">
        <f aca="false">X54+V57</f>
        <v>4624840.73</v>
      </c>
      <c r="Y57" s="424"/>
      <c r="Z57" s="435" t="n">
        <f aca="false">Z54+X57</f>
        <v>5165690.11</v>
      </c>
      <c r="AA57" s="423"/>
      <c r="AB57" s="436" t="n">
        <f aca="false">AB54+Z57-0.02</f>
        <v>5703897.97</v>
      </c>
      <c r="AC57" s="273"/>
      <c r="AD57" s="273"/>
    </row>
    <row r="58" customFormat="false" ht="15" hidden="false" customHeight="true" outlineLevel="0" collapsed="false">
      <c r="A58" s="418"/>
      <c r="B58" s="437" t="s">
        <v>3198</v>
      </c>
      <c r="C58" s="420"/>
      <c r="D58" s="438"/>
      <c r="E58" s="422"/>
      <c r="F58" s="439" t="n">
        <f aca="false">F55</f>
        <v>0.02229793216</v>
      </c>
      <c r="G58" s="423"/>
      <c r="H58" s="440" t="n">
        <f aca="false">H55+F58</f>
        <v>0.06952902946</v>
      </c>
      <c r="I58" s="422"/>
      <c r="J58" s="439" t="n">
        <f aca="false">J55+H58</f>
        <v>0.13789367274</v>
      </c>
      <c r="K58" s="423"/>
      <c r="L58" s="440" t="n">
        <f aca="false">L55+J58</f>
        <v>0.21637003791</v>
      </c>
      <c r="M58" s="424"/>
      <c r="N58" s="441" t="n">
        <f aca="false">N55+L58</f>
        <v>0.31321039566</v>
      </c>
      <c r="O58" s="423"/>
      <c r="P58" s="440" t="n">
        <f aca="false">P55+N58</f>
        <v>0.42619428906</v>
      </c>
      <c r="Q58" s="424"/>
      <c r="R58" s="441" t="n">
        <f aca="false">P58+R55</f>
        <v>0.5091188158</v>
      </c>
      <c r="S58" s="423"/>
      <c r="T58" s="440" t="n">
        <f aca="false">R58+T55</f>
        <v>0.6004405738</v>
      </c>
      <c r="U58" s="424"/>
      <c r="V58" s="441" t="n">
        <f aca="false">V55+T58</f>
        <v>0.69356365258</v>
      </c>
      <c r="W58" s="423"/>
      <c r="X58" s="440" t="n">
        <f aca="false">X55+V58</f>
        <v>0.81082108308</v>
      </c>
      <c r="Y58" s="424"/>
      <c r="Z58" s="441" t="n">
        <f aca="false">Z55+X58</f>
        <v>0.90564209546</v>
      </c>
      <c r="AA58" s="423"/>
      <c r="AB58" s="440" t="n">
        <f aca="false">AB55+Z58</f>
        <v>1.000000004</v>
      </c>
      <c r="AC58" s="273"/>
      <c r="AD58" s="273"/>
    </row>
    <row r="59" customFormat="false" ht="14.25" hidden="false" customHeight="true" outlineLevel="0" collapsed="false">
      <c r="A59" s="273"/>
      <c r="B59" s="273"/>
      <c r="C59" s="318"/>
      <c r="D59" s="442"/>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row>
    <row r="60" customFormat="false" ht="14.25" hidden="false" customHeight="true" outlineLevel="0" collapsed="false">
      <c r="A60" s="273"/>
      <c r="B60" s="273"/>
      <c r="C60" s="318"/>
      <c r="D60" s="156" t="n">
        <v>5703897.97</v>
      </c>
      <c r="E60" s="273"/>
      <c r="F60" s="443"/>
      <c r="G60" s="273"/>
      <c r="H60" s="443"/>
      <c r="I60" s="273"/>
      <c r="J60" s="443"/>
      <c r="K60" s="273"/>
      <c r="L60" s="443"/>
      <c r="M60" s="273"/>
      <c r="N60" s="443"/>
      <c r="O60" s="273"/>
      <c r="P60" s="443"/>
      <c r="Q60" s="443"/>
      <c r="R60" s="443"/>
      <c r="S60" s="443"/>
      <c r="T60" s="443"/>
      <c r="U60" s="443"/>
      <c r="V60" s="443"/>
      <c r="W60" s="443"/>
      <c r="X60" s="443"/>
      <c r="Y60" s="443"/>
      <c r="Z60" s="443"/>
      <c r="AA60" s="443"/>
      <c r="AB60" s="156" t="n">
        <v>5703897.97</v>
      </c>
      <c r="AC60" s="273"/>
      <c r="AD60" s="273"/>
    </row>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sheetData>
  <mergeCells count="28">
    <mergeCell ref="A1:AB5"/>
    <mergeCell ref="C6:D6"/>
    <mergeCell ref="E6:F6"/>
    <mergeCell ref="G6:H6"/>
    <mergeCell ref="I6:J6"/>
    <mergeCell ref="K6:L6"/>
    <mergeCell ref="M6:N6"/>
    <mergeCell ref="O6:P6"/>
    <mergeCell ref="Q6:R6"/>
    <mergeCell ref="S6:T6"/>
    <mergeCell ref="U6:V6"/>
    <mergeCell ref="W6:X6"/>
    <mergeCell ref="Y6:Z6"/>
    <mergeCell ref="AA6:AB6"/>
    <mergeCell ref="A54:A58"/>
    <mergeCell ref="C54:C58"/>
    <mergeCell ref="E54:E58"/>
    <mergeCell ref="G54:G58"/>
    <mergeCell ref="I54:I58"/>
    <mergeCell ref="K54:K58"/>
    <mergeCell ref="M54:M58"/>
    <mergeCell ref="O54:O58"/>
    <mergeCell ref="Q54:Q58"/>
    <mergeCell ref="S54:S58"/>
    <mergeCell ref="U54:U58"/>
    <mergeCell ref="W54:W58"/>
    <mergeCell ref="Y54:Y58"/>
    <mergeCell ref="AA54:AA5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D227"/>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cols>
    <col collapsed="false" hidden="false" max="1" min="1" style="0" width="9.35348837209302"/>
    <col collapsed="false" hidden="false" max="2" min="2" style="0" width="8.98139534883721"/>
    <col collapsed="false" hidden="false" max="3" min="3" style="0" width="50.2093023255814"/>
    <col collapsed="false" hidden="false" max="4" min="4" style="0" width="9.6"/>
    <col collapsed="false" hidden="false" max="5" min="5" style="0" width="7.13953488372093"/>
    <col collapsed="false" hidden="false" max="1025" min="6" style="0" width="12.9209302325581"/>
  </cols>
  <sheetData>
    <row r="1" customFormat="false" ht="67.5" hidden="false" customHeight="true" outlineLevel="0" collapsed="false">
      <c r="A1" s="444" t="s">
        <v>3199</v>
      </c>
      <c r="B1" s="444"/>
      <c r="C1" s="444"/>
      <c r="D1" s="444"/>
    </row>
    <row r="2" customFormat="false" ht="30.75" hidden="false" customHeight="true" outlineLevel="0" collapsed="false">
      <c r="A2" s="445" t="s">
        <v>3200</v>
      </c>
      <c r="B2" s="445"/>
      <c r="C2" s="445"/>
      <c r="D2" s="445"/>
    </row>
    <row r="3" customFormat="false" ht="15" hidden="false" customHeight="true" outlineLevel="0" collapsed="false">
      <c r="A3" s="446" t="s">
        <v>3201</v>
      </c>
      <c r="B3" s="447" t="s">
        <v>2263</v>
      </c>
      <c r="C3" s="448" t="s">
        <v>3202</v>
      </c>
      <c r="D3" s="449"/>
    </row>
    <row r="4" customFormat="false" ht="15" hidden="false" customHeight="true" outlineLevel="0" collapsed="false">
      <c r="A4" s="450"/>
      <c r="B4" s="451" t="s">
        <v>3203</v>
      </c>
      <c r="C4" s="452" t="s">
        <v>3204</v>
      </c>
      <c r="D4" s="453" t="n">
        <v>0.04</v>
      </c>
    </row>
    <row r="5" customFormat="false" ht="15" hidden="false" customHeight="true" outlineLevel="0" collapsed="false">
      <c r="A5" s="450"/>
      <c r="B5" s="451" t="s">
        <v>3205</v>
      </c>
      <c r="C5" s="452" t="s">
        <v>3206</v>
      </c>
      <c r="D5" s="453" t="n">
        <v>0.008</v>
      </c>
    </row>
    <row r="6" customFormat="false" ht="15" hidden="false" customHeight="true" outlineLevel="0" collapsed="false">
      <c r="A6" s="450"/>
      <c r="B6" s="451" t="s">
        <v>3207</v>
      </c>
      <c r="C6" s="452" t="s">
        <v>3208</v>
      </c>
      <c r="D6" s="453" t="n">
        <v>0.0127</v>
      </c>
    </row>
    <row r="7" customFormat="false" ht="15" hidden="false" customHeight="true" outlineLevel="0" collapsed="false">
      <c r="A7" s="450"/>
      <c r="B7" s="451" t="s">
        <v>3209</v>
      </c>
      <c r="C7" s="452" t="s">
        <v>3210</v>
      </c>
      <c r="D7" s="453" t="n">
        <v>0</v>
      </c>
    </row>
    <row r="8" customFormat="false" ht="15" hidden="false" customHeight="true" outlineLevel="0" collapsed="false">
      <c r="A8" s="454"/>
      <c r="B8" s="455"/>
      <c r="C8" s="456" t="s">
        <v>3211</v>
      </c>
      <c r="D8" s="457" t="n">
        <f aca="false">SUM(D4:D7)</f>
        <v>0.0607</v>
      </c>
    </row>
    <row r="9" customFormat="false" ht="15" hidden="false" customHeight="true" outlineLevel="0" collapsed="false">
      <c r="A9" s="458"/>
      <c r="B9" s="459"/>
      <c r="C9" s="460"/>
      <c r="D9" s="461"/>
    </row>
    <row r="10" customFormat="false" ht="15" hidden="false" customHeight="true" outlineLevel="0" collapsed="false">
      <c r="A10" s="462" t="s">
        <v>3201</v>
      </c>
      <c r="B10" s="463" t="s">
        <v>1883</v>
      </c>
      <c r="C10" s="464" t="s">
        <v>3212</v>
      </c>
      <c r="D10" s="465"/>
    </row>
    <row r="11" customFormat="false" ht="15" hidden="false" customHeight="true" outlineLevel="0" collapsed="false">
      <c r="A11" s="466"/>
      <c r="B11" s="467" t="s">
        <v>3213</v>
      </c>
      <c r="C11" s="452" t="s">
        <v>3214</v>
      </c>
      <c r="D11" s="453" t="n">
        <v>0.0616</v>
      </c>
    </row>
    <row r="12" customFormat="false" ht="15" hidden="false" customHeight="true" outlineLevel="0" collapsed="false">
      <c r="A12" s="454"/>
      <c r="B12" s="468"/>
      <c r="C12" s="469" t="s">
        <v>3215</v>
      </c>
      <c r="D12" s="457" t="n">
        <f aca="false">SUM(D11)</f>
        <v>0.0616</v>
      </c>
    </row>
    <row r="13" customFormat="false" ht="15" hidden="false" customHeight="true" outlineLevel="0" collapsed="false">
      <c r="A13" s="458"/>
      <c r="B13" s="459"/>
      <c r="C13" s="460"/>
      <c r="D13" s="461"/>
    </row>
    <row r="14" customFormat="false" ht="15" hidden="false" customHeight="true" outlineLevel="0" collapsed="false">
      <c r="A14" s="462" t="s">
        <v>3201</v>
      </c>
      <c r="B14" s="470" t="s">
        <v>2273</v>
      </c>
      <c r="C14" s="471" t="s">
        <v>3216</v>
      </c>
      <c r="D14" s="472"/>
    </row>
    <row r="15" customFormat="false" ht="15" hidden="false" customHeight="true" outlineLevel="0" collapsed="false">
      <c r="A15" s="466"/>
      <c r="B15" s="451" t="s">
        <v>3217</v>
      </c>
      <c r="C15" s="473" t="s">
        <v>3218</v>
      </c>
      <c r="D15" s="474" t="n">
        <v>0.0065</v>
      </c>
    </row>
    <row r="16" customFormat="false" ht="15" hidden="false" customHeight="true" outlineLevel="0" collapsed="false">
      <c r="A16" s="466"/>
      <c r="B16" s="451" t="s">
        <v>3219</v>
      </c>
      <c r="C16" s="473" t="s">
        <v>3220</v>
      </c>
      <c r="D16" s="474" t="n">
        <v>0.03</v>
      </c>
    </row>
    <row r="17" customFormat="false" ht="15" hidden="false" customHeight="true" outlineLevel="0" collapsed="false">
      <c r="A17" s="466"/>
      <c r="B17" s="451" t="s">
        <v>3221</v>
      </c>
      <c r="C17" s="473" t="s">
        <v>3222</v>
      </c>
      <c r="D17" s="474" t="n">
        <v>0.04</v>
      </c>
    </row>
    <row r="18" customFormat="false" ht="15" hidden="false" customHeight="true" outlineLevel="0" collapsed="false">
      <c r="A18" s="458"/>
      <c r="B18" s="475" t="s">
        <v>3223</v>
      </c>
      <c r="C18" s="476" t="s">
        <v>3224</v>
      </c>
      <c r="D18" s="477" t="n">
        <v>0.045</v>
      </c>
    </row>
    <row r="19" customFormat="false" ht="15" hidden="false" customHeight="true" outlineLevel="0" collapsed="false">
      <c r="A19" s="454"/>
      <c r="B19" s="478"/>
      <c r="C19" s="469" t="s">
        <v>3225</v>
      </c>
      <c r="D19" s="457" t="n">
        <f aca="false">SUM(D15:D18)</f>
        <v>0.1215</v>
      </c>
    </row>
    <row r="20" customFormat="false" ht="15" hidden="false" customHeight="true" outlineLevel="0" collapsed="false">
      <c r="A20" s="458"/>
      <c r="B20" s="479"/>
      <c r="C20" s="459"/>
      <c r="D20" s="480"/>
    </row>
    <row r="21" customFormat="false" ht="15" hidden="false" customHeight="true" outlineLevel="0" collapsed="false">
      <c r="A21" s="462" t="s">
        <v>3201</v>
      </c>
      <c r="B21" s="470" t="s">
        <v>2280</v>
      </c>
      <c r="C21" s="471" t="s">
        <v>3226</v>
      </c>
      <c r="D21" s="472"/>
    </row>
    <row r="22" customFormat="false" ht="15" hidden="false" customHeight="true" outlineLevel="0" collapsed="false">
      <c r="A22" s="481"/>
      <c r="B22" s="482"/>
      <c r="C22" s="483" t="s">
        <v>3227</v>
      </c>
      <c r="D22" s="474" t="n">
        <v>0.0059</v>
      </c>
    </row>
    <row r="23" customFormat="false" ht="15" hidden="false" customHeight="true" outlineLevel="0" collapsed="false">
      <c r="A23" s="484"/>
      <c r="B23" s="456"/>
      <c r="C23" s="469" t="s">
        <v>3228</v>
      </c>
      <c r="D23" s="485" t="n">
        <f aca="false">SUM(D22)</f>
        <v>0.0059</v>
      </c>
    </row>
    <row r="24" customFormat="false" ht="15" hidden="false" customHeight="true" outlineLevel="0" collapsed="false">
      <c r="A24" s="486"/>
      <c r="B24" s="487"/>
      <c r="C24" s="488"/>
      <c r="D24" s="489"/>
    </row>
    <row r="25" customFormat="false" ht="15" hidden="false" customHeight="true" outlineLevel="0" collapsed="false">
      <c r="A25" s="490" t="s">
        <v>3229</v>
      </c>
      <c r="B25" s="490"/>
      <c r="C25" s="490"/>
      <c r="D25" s="490"/>
    </row>
    <row r="26" customFormat="false" ht="15" hidden="false" customHeight="true" outlineLevel="0" collapsed="false">
      <c r="A26" s="491" t="s">
        <v>3230</v>
      </c>
      <c r="B26" s="491"/>
      <c r="C26" s="491"/>
      <c r="D26" s="492" t="n">
        <f aca="false">((((1+D8)*(1+D23)*(1+D12))/(1-D19)-1))</f>
        <v>0.2893372235</v>
      </c>
    </row>
    <row r="27" customFormat="false" ht="14.25" hidden="false" customHeight="true" outlineLevel="0" collapsed="false"/>
    <row r="28" customFormat="false" ht="14.25" hidden="false" customHeight="true" outlineLevel="0" collapsed="false"/>
    <row r="29" customFormat="false" ht="14.25" hidden="false" customHeight="true" outlineLevel="0" collapsed="false"/>
    <row r="30" customFormat="false" ht="14.25" hidden="false" customHeight="true" outlineLevel="0" collapsed="false"/>
    <row r="31" customFormat="false" ht="14.25" hidden="false" customHeight="true" outlineLevel="0" collapsed="false"/>
    <row r="32" customFormat="false" ht="14.25" hidden="false" customHeight="true" outlineLevel="0" collapsed="false"/>
    <row r="33" customFormat="false" ht="14.25" hidden="false" customHeight="true" outlineLevel="0" collapsed="false"/>
    <row r="34" customFormat="false" ht="14.25" hidden="false" customHeight="true" outlineLevel="0" collapsed="false"/>
    <row r="35" customFormat="false" ht="14.25" hidden="false" customHeight="true" outlineLevel="0" collapsed="false"/>
    <row r="36" customFormat="false" ht="14.25" hidden="false" customHeight="true" outlineLevel="0" collapsed="false"/>
    <row r="37" customFormat="false" ht="14.25" hidden="false" customHeight="true" outlineLevel="0" collapsed="false"/>
    <row r="38" customFormat="false" ht="14.25" hidden="false" customHeight="true" outlineLevel="0" collapsed="false"/>
    <row r="39" customFormat="false" ht="14.25" hidden="false" customHeight="true" outlineLevel="0" collapsed="false"/>
    <row r="40" customFormat="false" ht="14.25" hidden="false" customHeight="true" outlineLevel="0" collapsed="false"/>
    <row r="41" customFormat="false" ht="14.25" hidden="false" customHeight="true" outlineLevel="0" collapsed="false"/>
    <row r="42" customFormat="false" ht="14.25" hidden="false" customHeight="true" outlineLevel="0" collapsed="false"/>
    <row r="43" customFormat="false" ht="14.25" hidden="false" customHeight="true" outlineLevel="0" collapsed="false"/>
    <row r="44" customFormat="false" ht="14.25" hidden="false" customHeight="true" outlineLevel="0" collapsed="false"/>
    <row r="45" customFormat="false" ht="14.25" hidden="false" customHeight="true" outlineLevel="0" collapsed="false"/>
    <row r="46" customFormat="false" ht="14.25" hidden="false" customHeight="true" outlineLevel="0" collapsed="false"/>
    <row r="47" customFormat="false" ht="14.25" hidden="false" customHeight="true" outlineLevel="0" collapsed="false"/>
    <row r="48" customFormat="false" ht="14.25" hidden="false" customHeight="true" outlineLevel="0" collapsed="false"/>
    <row r="49" customFormat="false" ht="14.25" hidden="false" customHeight="true" outlineLevel="0" collapsed="false"/>
    <row r="50" customFormat="false" ht="14.25" hidden="false" customHeight="true" outlineLevel="0" collapsed="false"/>
    <row r="51" customFormat="false" ht="14.25" hidden="false" customHeight="true" outlineLevel="0" collapsed="false"/>
    <row r="52" customFormat="false" ht="14.25" hidden="false" customHeight="true" outlineLevel="0" collapsed="false"/>
    <row r="53" customFormat="false" ht="14.25" hidden="false" customHeight="true" outlineLevel="0" collapsed="false"/>
    <row r="54" customFormat="false" ht="14.25" hidden="false" customHeight="true" outlineLevel="0" collapsed="false"/>
    <row r="55" customFormat="false" ht="14.25" hidden="false" customHeight="true" outlineLevel="0" collapsed="false"/>
    <row r="56" customFormat="false" ht="14.25" hidden="false" customHeight="true" outlineLevel="0" collapsed="false"/>
    <row r="57" customFormat="false" ht="14.25" hidden="false" customHeight="true" outlineLevel="0" collapsed="false"/>
    <row r="58" customFormat="false" ht="14.25" hidden="false" customHeight="true" outlineLevel="0" collapsed="false"/>
    <row r="59" customFormat="false" ht="14.25" hidden="false" customHeight="true" outlineLevel="0" collapsed="false"/>
    <row r="60" customFormat="false" ht="14.25" hidden="false" customHeight="true" outlineLevel="0" collapsed="false"/>
    <row r="61" customFormat="false" ht="14.25" hidden="false" customHeight="true" outlineLevel="0" collapsed="false"/>
    <row r="62" customFormat="false" ht="14.25" hidden="false" customHeight="true" outlineLevel="0" collapsed="false"/>
    <row r="63" customFormat="false" ht="14.25" hidden="false" customHeight="true" outlineLevel="0" collapsed="false"/>
    <row r="64" customFormat="false" ht="14.25" hidden="false" customHeight="true" outlineLevel="0" collapsed="false"/>
    <row r="65" customFormat="false" ht="14.25" hidden="false" customHeight="true" outlineLevel="0" collapsed="false"/>
    <row r="66" customFormat="false" ht="14.25" hidden="false" customHeight="true" outlineLevel="0" collapsed="false"/>
    <row r="67" customFormat="false" ht="14.25" hidden="false" customHeight="true" outlineLevel="0" collapsed="false"/>
    <row r="68" customFormat="false" ht="14.25" hidden="false" customHeight="true" outlineLevel="0" collapsed="false"/>
    <row r="69" customFormat="false" ht="14.25" hidden="false" customHeight="true" outlineLevel="0" collapsed="false"/>
    <row r="70" customFormat="false" ht="14.25" hidden="false" customHeight="true" outlineLevel="0" collapsed="false"/>
    <row r="71" customFormat="false" ht="14.25" hidden="false" customHeight="true" outlineLevel="0" collapsed="false"/>
    <row r="72" customFormat="false" ht="14.25" hidden="false" customHeight="true" outlineLevel="0" collapsed="false"/>
    <row r="73" customFormat="false" ht="14.25" hidden="false" customHeight="true" outlineLevel="0" collapsed="false"/>
    <row r="74" customFormat="false" ht="14.25" hidden="false" customHeight="true" outlineLevel="0" collapsed="false"/>
    <row r="75" customFormat="false" ht="14.25" hidden="false" customHeight="true" outlineLevel="0" collapsed="false"/>
    <row r="76" customFormat="false" ht="14.25" hidden="false" customHeight="true" outlineLevel="0" collapsed="false"/>
    <row r="77" customFormat="false" ht="14.25" hidden="false" customHeight="true" outlineLevel="0" collapsed="false"/>
    <row r="78" customFormat="false" ht="14.25" hidden="false" customHeight="true" outlineLevel="0" collapsed="false"/>
    <row r="79" customFormat="false" ht="14.25" hidden="false" customHeight="true" outlineLevel="0" collapsed="false"/>
    <row r="80" customFormat="false" ht="14.25" hidden="false" customHeight="true" outlineLevel="0" collapsed="false"/>
    <row r="81" customFormat="false" ht="14.25" hidden="false" customHeight="true" outlineLevel="0" collapsed="false"/>
    <row r="82" customFormat="false" ht="14.25" hidden="false" customHeight="true" outlineLevel="0" collapsed="false"/>
    <row r="83" customFormat="false" ht="14.25" hidden="false" customHeight="true" outlineLevel="0" collapsed="false"/>
    <row r="84" customFormat="false" ht="14.25" hidden="false" customHeight="true" outlineLevel="0" collapsed="false"/>
    <row r="85" customFormat="false" ht="14.25" hidden="false" customHeight="true" outlineLevel="0" collapsed="false"/>
    <row r="86" customFormat="false" ht="14.25" hidden="false" customHeight="true" outlineLevel="0" collapsed="false"/>
    <row r="87" customFormat="false" ht="14.25" hidden="false" customHeight="true" outlineLevel="0" collapsed="false"/>
    <row r="88" customFormat="false" ht="14.25" hidden="false" customHeight="true" outlineLevel="0" collapsed="false"/>
    <row r="89" customFormat="false" ht="14.25" hidden="false" customHeight="true" outlineLevel="0" collapsed="false"/>
    <row r="90" customFormat="false" ht="14.25" hidden="false" customHeight="true" outlineLevel="0" collapsed="false"/>
    <row r="91" customFormat="false" ht="14.25" hidden="false" customHeight="true" outlineLevel="0" collapsed="false"/>
    <row r="92" customFormat="false" ht="14.25" hidden="false" customHeight="true" outlineLevel="0" collapsed="false"/>
    <row r="93" customFormat="false" ht="14.25" hidden="false" customHeight="true" outlineLevel="0" collapsed="false"/>
    <row r="94" customFormat="false" ht="14.25" hidden="false" customHeight="true" outlineLevel="0" collapsed="false"/>
    <row r="95" customFormat="false" ht="14.25" hidden="false" customHeight="true" outlineLevel="0" collapsed="false"/>
    <row r="96" customFormat="false" ht="14.25" hidden="false" customHeight="true" outlineLevel="0" collapsed="false"/>
    <row r="97" customFormat="false" ht="14.25" hidden="false" customHeight="true" outlineLevel="0" collapsed="false"/>
    <row r="98" customFormat="false" ht="14.25" hidden="false" customHeight="true" outlineLevel="0" collapsed="false"/>
    <row r="99" customFormat="false" ht="14.25" hidden="false" customHeight="true" outlineLevel="0" collapsed="false"/>
    <row r="100" customFormat="false" ht="14.25" hidden="false" customHeight="true" outlineLevel="0" collapsed="false"/>
    <row r="101" customFormat="false" ht="14.25" hidden="false" customHeight="true" outlineLevel="0" collapsed="false"/>
    <row r="102" customFormat="false" ht="14.25" hidden="false" customHeight="true" outlineLevel="0" collapsed="false"/>
    <row r="103" customFormat="false" ht="14.25" hidden="false" customHeight="true" outlineLevel="0" collapsed="false"/>
    <row r="104" customFormat="false" ht="14.25" hidden="false" customHeight="true" outlineLevel="0" collapsed="false"/>
    <row r="105" customFormat="false" ht="14.25" hidden="false" customHeight="true" outlineLevel="0" collapsed="false"/>
    <row r="106" customFormat="false" ht="14.25" hidden="false" customHeight="true" outlineLevel="0" collapsed="false"/>
    <row r="107" customFormat="false" ht="14.25" hidden="false" customHeight="true" outlineLevel="0" collapsed="false"/>
    <row r="108" customFormat="false" ht="14.25" hidden="false" customHeight="true" outlineLevel="0" collapsed="false"/>
    <row r="109" customFormat="false" ht="14.25" hidden="false" customHeight="true" outlineLevel="0" collapsed="false"/>
    <row r="110" customFormat="false" ht="14.25" hidden="false" customHeight="true" outlineLevel="0" collapsed="false"/>
    <row r="111" customFormat="false" ht="14.25" hidden="false" customHeight="true" outlineLevel="0" collapsed="false"/>
    <row r="112" customFormat="false" ht="14.25" hidden="false" customHeight="true" outlineLevel="0" collapsed="false"/>
    <row r="113" customFormat="false" ht="14.25" hidden="false" customHeight="true" outlineLevel="0" collapsed="false"/>
    <row r="114" customFormat="false" ht="14.25" hidden="false" customHeight="true" outlineLevel="0" collapsed="false"/>
    <row r="115" customFormat="false" ht="14.25" hidden="false" customHeight="true" outlineLevel="0" collapsed="false"/>
    <row r="116" customFormat="false" ht="14.25" hidden="false" customHeight="true" outlineLevel="0" collapsed="false"/>
    <row r="117" customFormat="false" ht="14.25" hidden="false" customHeight="true" outlineLevel="0" collapsed="false"/>
    <row r="118" customFormat="false" ht="14.25" hidden="false" customHeight="true" outlineLevel="0" collapsed="false"/>
    <row r="119" customFormat="false" ht="14.25" hidden="false" customHeight="true" outlineLevel="0" collapsed="false"/>
    <row r="120" customFormat="false" ht="14.25" hidden="false" customHeight="true" outlineLevel="0" collapsed="false"/>
    <row r="121" customFormat="false" ht="14.25" hidden="false" customHeight="true" outlineLevel="0" collapsed="false"/>
    <row r="122" customFormat="false" ht="14.25" hidden="false" customHeight="true" outlineLevel="0" collapsed="false"/>
    <row r="123" customFormat="false" ht="14.25" hidden="false" customHeight="true" outlineLevel="0" collapsed="false"/>
    <row r="124" customFormat="false" ht="14.25" hidden="false" customHeight="true" outlineLevel="0" collapsed="false"/>
    <row r="125" customFormat="false" ht="14.25" hidden="false" customHeight="true" outlineLevel="0" collapsed="false"/>
    <row r="126" customFormat="false" ht="14.25" hidden="false" customHeight="true" outlineLevel="0" collapsed="false"/>
    <row r="127" customFormat="false" ht="14.25" hidden="false" customHeight="true" outlineLevel="0" collapsed="false"/>
    <row r="128" customFormat="false" ht="14.25" hidden="false" customHeight="true" outlineLevel="0" collapsed="false"/>
    <row r="129" customFormat="false" ht="14.25" hidden="false" customHeight="true" outlineLevel="0" collapsed="false"/>
    <row r="130" customFormat="false" ht="14.25" hidden="false" customHeight="true" outlineLevel="0" collapsed="false"/>
    <row r="131" customFormat="false" ht="14.25" hidden="false" customHeight="true" outlineLevel="0" collapsed="false"/>
    <row r="132" customFormat="false" ht="14.25" hidden="false" customHeight="true" outlineLevel="0" collapsed="false"/>
    <row r="133" customFormat="false" ht="14.25" hidden="false" customHeight="true" outlineLevel="0" collapsed="false"/>
    <row r="134" customFormat="false" ht="14.25" hidden="false" customHeight="true" outlineLevel="0" collapsed="false"/>
    <row r="135" customFormat="false" ht="14.25" hidden="false" customHeight="true" outlineLevel="0" collapsed="false"/>
    <row r="136" customFormat="false" ht="14.25" hidden="false" customHeight="true" outlineLevel="0" collapsed="false"/>
    <row r="137" customFormat="false" ht="14.25" hidden="false" customHeight="true" outlineLevel="0" collapsed="false"/>
    <row r="138" customFormat="false" ht="14.25" hidden="false" customHeight="true" outlineLevel="0" collapsed="false"/>
    <row r="139" customFormat="false" ht="14.25" hidden="false" customHeight="true" outlineLevel="0" collapsed="false"/>
    <row r="140" customFormat="false" ht="14.25" hidden="false" customHeight="true" outlineLevel="0" collapsed="false"/>
    <row r="141" customFormat="false" ht="14.25" hidden="false" customHeight="true" outlineLevel="0" collapsed="false"/>
    <row r="142" customFormat="false" ht="14.25" hidden="false" customHeight="true" outlineLevel="0" collapsed="false"/>
    <row r="143" customFormat="false" ht="14.25" hidden="false" customHeight="true" outlineLevel="0" collapsed="false"/>
    <row r="144" customFormat="false" ht="14.25" hidden="false" customHeight="true" outlineLevel="0" collapsed="false"/>
    <row r="145" customFormat="false" ht="14.25" hidden="false" customHeight="true" outlineLevel="0" collapsed="false"/>
    <row r="146" customFormat="false" ht="14.25" hidden="false" customHeight="true" outlineLevel="0" collapsed="false"/>
    <row r="147" customFormat="false" ht="14.25" hidden="false" customHeight="true" outlineLevel="0" collapsed="false"/>
    <row r="148" customFormat="false" ht="14.25" hidden="false" customHeight="true" outlineLevel="0" collapsed="false"/>
    <row r="149" customFormat="false" ht="14.25" hidden="false" customHeight="true" outlineLevel="0" collapsed="false"/>
    <row r="150" customFormat="false" ht="14.25" hidden="false" customHeight="true" outlineLevel="0" collapsed="false"/>
    <row r="151" customFormat="false" ht="14.25" hidden="false" customHeight="true" outlineLevel="0" collapsed="false"/>
    <row r="152" customFormat="false" ht="14.25" hidden="false" customHeight="true" outlineLevel="0" collapsed="false"/>
    <row r="153" customFormat="false" ht="14.25" hidden="false" customHeight="true" outlineLevel="0" collapsed="false"/>
    <row r="154" customFormat="false" ht="14.25" hidden="false" customHeight="true" outlineLevel="0" collapsed="false"/>
    <row r="155" customFormat="false" ht="14.25" hidden="false" customHeight="true" outlineLevel="0" collapsed="false"/>
    <row r="156" customFormat="false" ht="14.25" hidden="false" customHeight="true" outlineLevel="0" collapsed="false"/>
    <row r="157" customFormat="false" ht="14.25" hidden="false" customHeight="true" outlineLevel="0" collapsed="false"/>
    <row r="158" customFormat="false" ht="14.25" hidden="false" customHeight="true" outlineLevel="0" collapsed="false"/>
    <row r="159" customFormat="false" ht="14.25" hidden="false" customHeight="true" outlineLevel="0" collapsed="false"/>
    <row r="160" customFormat="false" ht="14.25" hidden="false" customHeight="true" outlineLevel="0" collapsed="false"/>
    <row r="161" customFormat="false" ht="14.25" hidden="false" customHeight="true" outlineLevel="0" collapsed="false"/>
    <row r="162" customFormat="false" ht="14.25" hidden="false" customHeight="true" outlineLevel="0" collapsed="false"/>
    <row r="163" customFormat="false" ht="14.25" hidden="false" customHeight="true" outlineLevel="0" collapsed="false"/>
    <row r="164" customFormat="false" ht="14.25" hidden="false" customHeight="true" outlineLevel="0" collapsed="false"/>
    <row r="165" customFormat="false" ht="14.25" hidden="false" customHeight="true" outlineLevel="0" collapsed="false"/>
    <row r="166" customFormat="false" ht="14.25" hidden="false" customHeight="true" outlineLevel="0" collapsed="false"/>
    <row r="167" customFormat="false" ht="14.25" hidden="false" customHeight="true" outlineLevel="0" collapsed="false"/>
    <row r="168" customFormat="false" ht="14.25" hidden="false" customHeight="true" outlineLevel="0" collapsed="false"/>
    <row r="169" customFormat="false" ht="14.25" hidden="false" customHeight="true" outlineLevel="0" collapsed="false"/>
    <row r="170" customFormat="false" ht="14.25" hidden="false" customHeight="true" outlineLevel="0" collapsed="false"/>
    <row r="171" customFormat="false" ht="14.25" hidden="false" customHeight="true" outlineLevel="0" collapsed="false"/>
    <row r="172" customFormat="false" ht="14.25" hidden="false" customHeight="true" outlineLevel="0" collapsed="false"/>
    <row r="173" customFormat="false" ht="14.25" hidden="false" customHeight="true" outlineLevel="0" collapsed="false"/>
    <row r="174" customFormat="false" ht="14.25" hidden="false" customHeight="true" outlineLevel="0" collapsed="false"/>
    <row r="175" customFormat="false" ht="14.25" hidden="false" customHeight="true" outlineLevel="0" collapsed="false"/>
    <row r="176" customFormat="false" ht="14.25" hidden="false" customHeight="true" outlineLevel="0" collapsed="false"/>
    <row r="177" customFormat="false" ht="14.25" hidden="false" customHeight="true" outlineLevel="0" collapsed="false"/>
    <row r="178" customFormat="false" ht="14.25" hidden="false" customHeight="true" outlineLevel="0" collapsed="false"/>
    <row r="179" customFormat="false" ht="14.25" hidden="false" customHeight="true" outlineLevel="0" collapsed="false"/>
    <row r="180" customFormat="false" ht="14.25" hidden="false" customHeight="true" outlineLevel="0" collapsed="false"/>
    <row r="181" customFormat="false" ht="14.25" hidden="false" customHeight="true" outlineLevel="0" collapsed="false"/>
    <row r="182" customFormat="false" ht="14.25" hidden="false" customHeight="true" outlineLevel="0" collapsed="false"/>
    <row r="183" customFormat="false" ht="14.25" hidden="false" customHeight="true" outlineLevel="0" collapsed="false"/>
    <row r="184" customFormat="false" ht="14.25" hidden="false" customHeight="true" outlineLevel="0" collapsed="false"/>
    <row r="185" customFormat="false" ht="14.25" hidden="false" customHeight="true" outlineLevel="0" collapsed="false"/>
    <row r="186" customFormat="false" ht="14.25" hidden="false" customHeight="true" outlineLevel="0" collapsed="false"/>
    <row r="187" customFormat="false" ht="14.25" hidden="false" customHeight="true" outlineLevel="0" collapsed="false"/>
    <row r="188" customFormat="false" ht="14.25" hidden="false" customHeight="true" outlineLevel="0" collapsed="false"/>
    <row r="189" customFormat="false" ht="14.25" hidden="false" customHeight="true" outlineLevel="0" collapsed="false"/>
    <row r="190" customFormat="false" ht="14.25" hidden="false" customHeight="true" outlineLevel="0" collapsed="false"/>
    <row r="191" customFormat="false" ht="14.25" hidden="false" customHeight="true" outlineLevel="0" collapsed="false"/>
    <row r="192" customFormat="false" ht="14.25" hidden="false" customHeight="true" outlineLevel="0" collapsed="false"/>
    <row r="193" customFormat="false" ht="14.25" hidden="false" customHeight="true" outlineLevel="0" collapsed="false"/>
    <row r="194" customFormat="false" ht="14.25" hidden="false" customHeight="true" outlineLevel="0" collapsed="false"/>
    <row r="195" customFormat="false" ht="14.25" hidden="false" customHeight="true" outlineLevel="0" collapsed="false"/>
    <row r="196" customFormat="false" ht="14.25" hidden="false" customHeight="true" outlineLevel="0" collapsed="false"/>
    <row r="197" customFormat="false" ht="14.25" hidden="false" customHeight="true" outlineLevel="0" collapsed="false"/>
    <row r="198" customFormat="false" ht="14.25" hidden="false" customHeight="true" outlineLevel="0" collapsed="false"/>
    <row r="199" customFormat="false" ht="14.25" hidden="false" customHeight="true" outlineLevel="0" collapsed="false"/>
    <row r="200" customFormat="false" ht="14.25" hidden="false" customHeight="true" outlineLevel="0" collapsed="false"/>
    <row r="201" customFormat="false" ht="14.25" hidden="false" customHeight="true" outlineLevel="0" collapsed="false"/>
    <row r="202" customFormat="false" ht="14.25" hidden="false" customHeight="true" outlineLevel="0" collapsed="false"/>
    <row r="203" customFormat="false" ht="14.25" hidden="false" customHeight="true" outlineLevel="0" collapsed="false"/>
    <row r="204" customFormat="false" ht="14.25" hidden="false" customHeight="true" outlineLevel="0" collapsed="false"/>
    <row r="205" customFormat="false" ht="14.25" hidden="false" customHeight="true" outlineLevel="0" collapsed="false"/>
    <row r="206" customFormat="false" ht="14.25" hidden="false" customHeight="true" outlineLevel="0" collapsed="false"/>
    <row r="207" customFormat="false" ht="14.25" hidden="false" customHeight="true" outlineLevel="0" collapsed="false"/>
    <row r="208" customFormat="false" ht="14.25" hidden="false" customHeight="true" outlineLevel="0" collapsed="false"/>
    <row r="209" customFormat="false" ht="14.25" hidden="false" customHeight="true" outlineLevel="0" collapsed="false"/>
    <row r="210" customFormat="false" ht="14.25" hidden="false" customHeight="true" outlineLevel="0" collapsed="false"/>
    <row r="211" customFormat="false" ht="14.25" hidden="false" customHeight="true" outlineLevel="0" collapsed="false"/>
    <row r="212" customFormat="false" ht="14.25" hidden="false" customHeight="true" outlineLevel="0" collapsed="false"/>
    <row r="213" customFormat="false" ht="14.25" hidden="false" customHeight="true" outlineLevel="0" collapsed="false"/>
    <row r="214" customFormat="false" ht="14.25" hidden="false" customHeight="true" outlineLevel="0" collapsed="false"/>
    <row r="215" customFormat="false" ht="14.25" hidden="false" customHeight="true" outlineLevel="0" collapsed="false"/>
    <row r="216" customFormat="false" ht="14.25" hidden="false" customHeight="true" outlineLevel="0" collapsed="false"/>
    <row r="217" customFormat="false" ht="14.25" hidden="false" customHeight="true" outlineLevel="0" collapsed="false"/>
    <row r="218" customFormat="false" ht="14.25" hidden="false" customHeight="true" outlineLevel="0" collapsed="false"/>
    <row r="219" customFormat="false" ht="14.25" hidden="false" customHeight="true" outlineLevel="0" collapsed="false"/>
    <row r="220" customFormat="false" ht="14.25" hidden="false" customHeight="true" outlineLevel="0" collapsed="false"/>
    <row r="221" customFormat="false" ht="14.25" hidden="false" customHeight="true" outlineLevel="0" collapsed="false"/>
    <row r="222" customFormat="false" ht="14.25" hidden="false" customHeight="true" outlineLevel="0" collapsed="false"/>
    <row r="223" customFormat="false" ht="14.25" hidden="false" customHeight="true" outlineLevel="0" collapsed="false"/>
    <row r="224" customFormat="false" ht="14.25" hidden="false" customHeight="true" outlineLevel="0" collapsed="false"/>
    <row r="225" customFormat="false" ht="14.25" hidden="false" customHeight="true" outlineLevel="0" collapsed="false"/>
    <row r="226" customFormat="false" ht="14.2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4">
    <mergeCell ref="A1:D1"/>
    <mergeCell ref="A2:D2"/>
    <mergeCell ref="A25:D25"/>
    <mergeCell ref="A26:C26"/>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227"/>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A1" activeCellId="0" sqref="A1"/>
    </sheetView>
  </sheetViews>
  <sheetFormatPr defaultRowHeight="15"/>
  <cols>
    <col collapsed="false" hidden="false" max="1" min="1" style="0" width="9.35348837209302"/>
    <col collapsed="false" hidden="false" max="2" min="2" style="0" width="8.98139534883721"/>
    <col collapsed="false" hidden="false" max="3" min="3" style="0" width="50.2093023255814"/>
    <col collapsed="false" hidden="false" max="4" min="4" style="0" width="9.6"/>
    <col collapsed="false" hidden="false" max="5" min="5" style="0" width="7.13953488372093"/>
    <col collapsed="false" hidden="false" max="1025" min="6" style="0" width="12.9209302325581"/>
  </cols>
  <sheetData>
    <row r="1" customFormat="false" ht="67.5" hidden="false" customHeight="true" outlineLevel="0" collapsed="false">
      <c r="A1" s="444" t="s">
        <v>3199</v>
      </c>
      <c r="B1" s="444"/>
      <c r="C1" s="444"/>
      <c r="D1" s="444"/>
    </row>
    <row r="2" customFormat="false" ht="30.75" hidden="false" customHeight="true" outlineLevel="0" collapsed="false">
      <c r="A2" s="445" t="s">
        <v>3200</v>
      </c>
      <c r="B2" s="445"/>
      <c r="C2" s="445"/>
      <c r="D2" s="445"/>
    </row>
    <row r="3" customFormat="false" ht="15" hidden="false" customHeight="true" outlineLevel="0" collapsed="false">
      <c r="A3" s="446" t="s">
        <v>3201</v>
      </c>
      <c r="B3" s="447" t="s">
        <v>2263</v>
      </c>
      <c r="C3" s="448" t="s">
        <v>3202</v>
      </c>
      <c r="D3" s="449"/>
    </row>
    <row r="4" customFormat="false" ht="15" hidden="false" customHeight="true" outlineLevel="0" collapsed="false">
      <c r="A4" s="450"/>
      <c r="B4" s="451" t="s">
        <v>3203</v>
      </c>
      <c r="C4" s="452" t="s">
        <v>3204</v>
      </c>
      <c r="D4" s="453" t="n">
        <v>0.04</v>
      </c>
    </row>
    <row r="5" customFormat="false" ht="15" hidden="false" customHeight="true" outlineLevel="0" collapsed="false">
      <c r="A5" s="450"/>
      <c r="B5" s="451" t="s">
        <v>3205</v>
      </c>
      <c r="C5" s="452" t="s">
        <v>3206</v>
      </c>
      <c r="D5" s="453" t="n">
        <v>0.008</v>
      </c>
    </row>
    <row r="6" customFormat="false" ht="15" hidden="false" customHeight="true" outlineLevel="0" collapsed="false">
      <c r="A6" s="450"/>
      <c r="B6" s="451" t="s">
        <v>3207</v>
      </c>
      <c r="C6" s="452" t="s">
        <v>3208</v>
      </c>
      <c r="D6" s="453" t="n">
        <v>0.0127</v>
      </c>
    </row>
    <row r="7" customFormat="false" ht="15" hidden="false" customHeight="true" outlineLevel="0" collapsed="false">
      <c r="A7" s="450"/>
      <c r="B7" s="451" t="s">
        <v>3209</v>
      </c>
      <c r="C7" s="452" t="s">
        <v>3210</v>
      </c>
      <c r="D7" s="453" t="n">
        <v>0</v>
      </c>
    </row>
    <row r="8" customFormat="false" ht="15" hidden="false" customHeight="true" outlineLevel="0" collapsed="false">
      <c r="A8" s="454"/>
      <c r="B8" s="455"/>
      <c r="C8" s="456" t="s">
        <v>3211</v>
      </c>
      <c r="D8" s="457" t="n">
        <f aca="false">SUM(D4:D7)</f>
        <v>0.0607</v>
      </c>
    </row>
    <row r="9" customFormat="false" ht="15" hidden="false" customHeight="true" outlineLevel="0" collapsed="false">
      <c r="A9" s="458"/>
      <c r="B9" s="459"/>
      <c r="C9" s="460"/>
      <c r="D9" s="461"/>
    </row>
    <row r="10" customFormat="false" ht="15" hidden="false" customHeight="true" outlineLevel="0" collapsed="false">
      <c r="A10" s="462" t="s">
        <v>3201</v>
      </c>
      <c r="B10" s="463" t="s">
        <v>1883</v>
      </c>
      <c r="C10" s="464" t="s">
        <v>3212</v>
      </c>
      <c r="D10" s="465"/>
    </row>
    <row r="11" customFormat="false" ht="15" hidden="false" customHeight="true" outlineLevel="0" collapsed="false">
      <c r="A11" s="466"/>
      <c r="B11" s="467" t="s">
        <v>3213</v>
      </c>
      <c r="C11" s="452" t="s">
        <v>3214</v>
      </c>
      <c r="D11" s="453" t="n">
        <v>0.0616</v>
      </c>
    </row>
    <row r="12" customFormat="false" ht="15" hidden="false" customHeight="true" outlineLevel="0" collapsed="false">
      <c r="A12" s="454"/>
      <c r="B12" s="468"/>
      <c r="C12" s="469" t="s">
        <v>3215</v>
      </c>
      <c r="D12" s="457" t="n">
        <f aca="false">SUM(D11)</f>
        <v>0.0616</v>
      </c>
    </row>
    <row r="13" customFormat="false" ht="15" hidden="false" customHeight="true" outlineLevel="0" collapsed="false">
      <c r="A13" s="458"/>
      <c r="B13" s="459"/>
      <c r="C13" s="460"/>
      <c r="D13" s="461"/>
    </row>
    <row r="14" customFormat="false" ht="15" hidden="false" customHeight="true" outlineLevel="0" collapsed="false">
      <c r="A14" s="462" t="s">
        <v>3201</v>
      </c>
      <c r="B14" s="470" t="s">
        <v>2273</v>
      </c>
      <c r="C14" s="471" t="s">
        <v>3216</v>
      </c>
      <c r="D14" s="472"/>
    </row>
    <row r="15" customFormat="false" ht="15" hidden="false" customHeight="true" outlineLevel="0" collapsed="false">
      <c r="A15" s="466"/>
      <c r="B15" s="451" t="s">
        <v>3217</v>
      </c>
      <c r="C15" s="473" t="s">
        <v>3218</v>
      </c>
      <c r="D15" s="474" t="n">
        <v>0.0065</v>
      </c>
    </row>
    <row r="16" customFormat="false" ht="15" hidden="false" customHeight="true" outlineLevel="0" collapsed="false">
      <c r="A16" s="466"/>
      <c r="B16" s="451" t="s">
        <v>3219</v>
      </c>
      <c r="C16" s="473" t="s">
        <v>3220</v>
      </c>
      <c r="D16" s="474" t="n">
        <v>0.03</v>
      </c>
    </row>
    <row r="17" customFormat="false" ht="15" hidden="false" customHeight="true" outlineLevel="0" collapsed="false">
      <c r="A17" s="466"/>
      <c r="B17" s="451" t="s">
        <v>3221</v>
      </c>
      <c r="C17" s="473" t="s">
        <v>3222</v>
      </c>
      <c r="D17" s="474" t="n">
        <v>0.04</v>
      </c>
    </row>
    <row r="18" customFormat="false" ht="15" hidden="false" customHeight="true" outlineLevel="0" collapsed="false">
      <c r="A18" s="458"/>
      <c r="B18" s="475" t="s">
        <v>3223</v>
      </c>
      <c r="C18" s="476" t="s">
        <v>3224</v>
      </c>
      <c r="D18" s="477" t="n">
        <v>0</v>
      </c>
    </row>
    <row r="19" customFormat="false" ht="15" hidden="false" customHeight="true" outlineLevel="0" collapsed="false">
      <c r="A19" s="454"/>
      <c r="B19" s="478"/>
      <c r="C19" s="469" t="s">
        <v>3225</v>
      </c>
      <c r="D19" s="457" t="n">
        <f aca="false">SUM(D15:D18)</f>
        <v>0.0765</v>
      </c>
    </row>
    <row r="20" customFormat="false" ht="15" hidden="false" customHeight="true" outlineLevel="0" collapsed="false">
      <c r="A20" s="458"/>
      <c r="B20" s="479"/>
      <c r="C20" s="459"/>
      <c r="D20" s="480"/>
    </row>
    <row r="21" customFormat="false" ht="15" hidden="false" customHeight="true" outlineLevel="0" collapsed="false">
      <c r="A21" s="462" t="s">
        <v>3201</v>
      </c>
      <c r="B21" s="470" t="s">
        <v>2280</v>
      </c>
      <c r="C21" s="471" t="s">
        <v>3226</v>
      </c>
      <c r="D21" s="472"/>
    </row>
    <row r="22" customFormat="false" ht="15" hidden="false" customHeight="true" outlineLevel="0" collapsed="false">
      <c r="A22" s="481"/>
      <c r="B22" s="482"/>
      <c r="C22" s="483" t="s">
        <v>3227</v>
      </c>
      <c r="D22" s="474" t="n">
        <v>0.0059</v>
      </c>
    </row>
    <row r="23" customFormat="false" ht="15" hidden="false" customHeight="true" outlineLevel="0" collapsed="false">
      <c r="A23" s="484"/>
      <c r="B23" s="456"/>
      <c r="C23" s="469" t="s">
        <v>3228</v>
      </c>
      <c r="D23" s="485" t="n">
        <f aca="false">SUM(D22)</f>
        <v>0.0059</v>
      </c>
    </row>
    <row r="24" customFormat="false" ht="15" hidden="false" customHeight="true" outlineLevel="0" collapsed="false">
      <c r="A24" s="486"/>
      <c r="B24" s="487"/>
      <c r="C24" s="488"/>
      <c r="D24" s="489"/>
    </row>
    <row r="25" customFormat="false" ht="15" hidden="false" customHeight="true" outlineLevel="0" collapsed="false">
      <c r="A25" s="490" t="s">
        <v>3229</v>
      </c>
      <c r="B25" s="490"/>
      <c r="C25" s="490"/>
      <c r="D25" s="490"/>
    </row>
    <row r="26" customFormat="false" ht="15" hidden="false" customHeight="true" outlineLevel="0" collapsed="false">
      <c r="A26" s="491" t="s">
        <v>3230</v>
      </c>
      <c r="B26" s="491"/>
      <c r="C26" s="491"/>
      <c r="D26" s="492" t="n">
        <f aca="false">((((1+D8)*(1+D23)*(1+D12))/(1-D19)-1))</f>
        <v>0.2265108292</v>
      </c>
    </row>
    <row r="27" customFormat="false" ht="14.25" hidden="false" customHeight="true" outlineLevel="0" collapsed="false"/>
    <row r="28" customFormat="false" ht="14.25" hidden="false" customHeight="true" outlineLevel="0" collapsed="false"/>
    <row r="29" customFormat="false" ht="14.25" hidden="false" customHeight="true" outlineLevel="0" collapsed="false"/>
    <row r="30" customFormat="false" ht="14.25" hidden="false" customHeight="true" outlineLevel="0" collapsed="false"/>
    <row r="31" customFormat="false" ht="14.25" hidden="false" customHeight="true" outlineLevel="0" collapsed="false"/>
    <row r="32" customFormat="false" ht="14.25" hidden="false" customHeight="true" outlineLevel="0" collapsed="false"/>
    <row r="33" customFormat="false" ht="14.25" hidden="false" customHeight="true" outlineLevel="0" collapsed="false"/>
    <row r="34" customFormat="false" ht="14.25" hidden="false" customHeight="true" outlineLevel="0" collapsed="false"/>
    <row r="35" customFormat="false" ht="14.25" hidden="false" customHeight="true" outlineLevel="0" collapsed="false"/>
    <row r="36" customFormat="false" ht="14.25" hidden="false" customHeight="true" outlineLevel="0" collapsed="false"/>
    <row r="37" customFormat="false" ht="14.25" hidden="false" customHeight="true" outlineLevel="0" collapsed="false"/>
    <row r="38" customFormat="false" ht="14.25" hidden="false" customHeight="true" outlineLevel="0" collapsed="false"/>
    <row r="39" customFormat="false" ht="14.25" hidden="false" customHeight="true" outlineLevel="0" collapsed="false"/>
    <row r="40" customFormat="false" ht="14.25" hidden="false" customHeight="true" outlineLevel="0" collapsed="false"/>
    <row r="41" customFormat="false" ht="14.25" hidden="false" customHeight="true" outlineLevel="0" collapsed="false"/>
    <row r="42" customFormat="false" ht="14.25" hidden="false" customHeight="true" outlineLevel="0" collapsed="false"/>
    <row r="43" customFormat="false" ht="14.25" hidden="false" customHeight="true" outlineLevel="0" collapsed="false"/>
    <row r="44" customFormat="false" ht="14.25" hidden="false" customHeight="true" outlineLevel="0" collapsed="false"/>
    <row r="45" customFormat="false" ht="14.25" hidden="false" customHeight="true" outlineLevel="0" collapsed="false"/>
    <row r="46" customFormat="false" ht="14.25" hidden="false" customHeight="true" outlineLevel="0" collapsed="false"/>
    <row r="47" customFormat="false" ht="14.25" hidden="false" customHeight="true" outlineLevel="0" collapsed="false"/>
    <row r="48" customFormat="false" ht="14.25" hidden="false" customHeight="true" outlineLevel="0" collapsed="false"/>
    <row r="49" customFormat="false" ht="14.25" hidden="false" customHeight="true" outlineLevel="0" collapsed="false"/>
    <row r="50" customFormat="false" ht="14.25" hidden="false" customHeight="true" outlineLevel="0" collapsed="false"/>
    <row r="51" customFormat="false" ht="14.25" hidden="false" customHeight="true" outlineLevel="0" collapsed="false"/>
    <row r="52" customFormat="false" ht="14.25" hidden="false" customHeight="true" outlineLevel="0" collapsed="false"/>
    <row r="53" customFormat="false" ht="14.25" hidden="false" customHeight="true" outlineLevel="0" collapsed="false"/>
    <row r="54" customFormat="false" ht="14.25" hidden="false" customHeight="true" outlineLevel="0" collapsed="false"/>
    <row r="55" customFormat="false" ht="14.25" hidden="false" customHeight="true" outlineLevel="0" collapsed="false"/>
    <row r="56" customFormat="false" ht="14.25" hidden="false" customHeight="true" outlineLevel="0" collapsed="false"/>
    <row r="57" customFormat="false" ht="14.25" hidden="false" customHeight="true" outlineLevel="0" collapsed="false"/>
    <row r="58" customFormat="false" ht="14.25" hidden="false" customHeight="true" outlineLevel="0" collapsed="false"/>
    <row r="59" customFormat="false" ht="14.25" hidden="false" customHeight="true" outlineLevel="0" collapsed="false"/>
    <row r="60" customFormat="false" ht="14.25" hidden="false" customHeight="true" outlineLevel="0" collapsed="false"/>
    <row r="61" customFormat="false" ht="14.25" hidden="false" customHeight="true" outlineLevel="0" collapsed="false"/>
    <row r="62" customFormat="false" ht="14.25" hidden="false" customHeight="true" outlineLevel="0" collapsed="false"/>
    <row r="63" customFormat="false" ht="14.25" hidden="false" customHeight="true" outlineLevel="0" collapsed="false"/>
    <row r="64" customFormat="false" ht="14.25" hidden="false" customHeight="true" outlineLevel="0" collapsed="false"/>
    <row r="65" customFormat="false" ht="14.25" hidden="false" customHeight="true" outlineLevel="0" collapsed="false"/>
    <row r="66" customFormat="false" ht="14.25" hidden="false" customHeight="true" outlineLevel="0" collapsed="false"/>
    <row r="67" customFormat="false" ht="14.25" hidden="false" customHeight="true" outlineLevel="0" collapsed="false"/>
    <row r="68" customFormat="false" ht="14.25" hidden="false" customHeight="true" outlineLevel="0" collapsed="false"/>
    <row r="69" customFormat="false" ht="14.25" hidden="false" customHeight="true" outlineLevel="0" collapsed="false"/>
    <row r="70" customFormat="false" ht="14.25" hidden="false" customHeight="true" outlineLevel="0" collapsed="false"/>
    <row r="71" customFormat="false" ht="14.25" hidden="false" customHeight="true" outlineLevel="0" collapsed="false"/>
    <row r="72" customFormat="false" ht="14.25" hidden="false" customHeight="true" outlineLevel="0" collapsed="false"/>
    <row r="73" customFormat="false" ht="14.25" hidden="false" customHeight="true" outlineLevel="0" collapsed="false"/>
    <row r="74" customFormat="false" ht="14.25" hidden="false" customHeight="true" outlineLevel="0" collapsed="false"/>
    <row r="75" customFormat="false" ht="14.25" hidden="false" customHeight="true" outlineLevel="0" collapsed="false"/>
    <row r="76" customFormat="false" ht="14.25" hidden="false" customHeight="true" outlineLevel="0" collapsed="false"/>
    <row r="77" customFormat="false" ht="14.25" hidden="false" customHeight="true" outlineLevel="0" collapsed="false"/>
    <row r="78" customFormat="false" ht="14.25" hidden="false" customHeight="true" outlineLevel="0" collapsed="false"/>
    <row r="79" customFormat="false" ht="14.25" hidden="false" customHeight="true" outlineLevel="0" collapsed="false"/>
    <row r="80" customFormat="false" ht="14.25" hidden="false" customHeight="true" outlineLevel="0" collapsed="false"/>
    <row r="81" customFormat="false" ht="14.25" hidden="false" customHeight="true" outlineLevel="0" collapsed="false"/>
    <row r="82" customFormat="false" ht="14.25" hidden="false" customHeight="true" outlineLevel="0" collapsed="false"/>
    <row r="83" customFormat="false" ht="14.25" hidden="false" customHeight="true" outlineLevel="0" collapsed="false"/>
    <row r="84" customFormat="false" ht="14.25" hidden="false" customHeight="true" outlineLevel="0" collapsed="false"/>
    <row r="85" customFormat="false" ht="14.25" hidden="false" customHeight="true" outlineLevel="0" collapsed="false"/>
    <row r="86" customFormat="false" ht="14.25" hidden="false" customHeight="true" outlineLevel="0" collapsed="false"/>
    <row r="87" customFormat="false" ht="14.25" hidden="false" customHeight="true" outlineLevel="0" collapsed="false"/>
    <row r="88" customFormat="false" ht="14.25" hidden="false" customHeight="true" outlineLevel="0" collapsed="false"/>
    <row r="89" customFormat="false" ht="14.25" hidden="false" customHeight="true" outlineLevel="0" collapsed="false"/>
    <row r="90" customFormat="false" ht="14.25" hidden="false" customHeight="true" outlineLevel="0" collapsed="false"/>
    <row r="91" customFormat="false" ht="14.25" hidden="false" customHeight="true" outlineLevel="0" collapsed="false"/>
    <row r="92" customFormat="false" ht="14.25" hidden="false" customHeight="true" outlineLevel="0" collapsed="false"/>
    <row r="93" customFormat="false" ht="14.25" hidden="false" customHeight="true" outlineLevel="0" collapsed="false"/>
    <row r="94" customFormat="false" ht="14.25" hidden="false" customHeight="true" outlineLevel="0" collapsed="false"/>
    <row r="95" customFormat="false" ht="14.25" hidden="false" customHeight="true" outlineLevel="0" collapsed="false"/>
    <row r="96" customFormat="false" ht="14.25" hidden="false" customHeight="true" outlineLevel="0" collapsed="false"/>
    <row r="97" customFormat="false" ht="14.25" hidden="false" customHeight="true" outlineLevel="0" collapsed="false"/>
    <row r="98" customFormat="false" ht="14.25" hidden="false" customHeight="true" outlineLevel="0" collapsed="false"/>
    <row r="99" customFormat="false" ht="14.25" hidden="false" customHeight="true" outlineLevel="0" collapsed="false"/>
    <row r="100" customFormat="false" ht="14.25" hidden="false" customHeight="true" outlineLevel="0" collapsed="false"/>
    <row r="101" customFormat="false" ht="14.25" hidden="false" customHeight="true" outlineLevel="0" collapsed="false"/>
    <row r="102" customFormat="false" ht="14.25" hidden="false" customHeight="true" outlineLevel="0" collapsed="false"/>
    <row r="103" customFormat="false" ht="14.25" hidden="false" customHeight="true" outlineLevel="0" collapsed="false"/>
    <row r="104" customFormat="false" ht="14.25" hidden="false" customHeight="true" outlineLevel="0" collapsed="false"/>
    <row r="105" customFormat="false" ht="14.25" hidden="false" customHeight="true" outlineLevel="0" collapsed="false"/>
    <row r="106" customFormat="false" ht="14.25" hidden="false" customHeight="true" outlineLevel="0" collapsed="false"/>
    <row r="107" customFormat="false" ht="14.25" hidden="false" customHeight="true" outlineLevel="0" collapsed="false"/>
    <row r="108" customFormat="false" ht="14.25" hidden="false" customHeight="true" outlineLevel="0" collapsed="false"/>
    <row r="109" customFormat="false" ht="14.25" hidden="false" customHeight="true" outlineLevel="0" collapsed="false"/>
    <row r="110" customFormat="false" ht="14.25" hidden="false" customHeight="true" outlineLevel="0" collapsed="false"/>
    <row r="111" customFormat="false" ht="14.25" hidden="false" customHeight="true" outlineLevel="0" collapsed="false"/>
    <row r="112" customFormat="false" ht="14.25" hidden="false" customHeight="true" outlineLevel="0" collapsed="false"/>
    <row r="113" customFormat="false" ht="14.25" hidden="false" customHeight="true" outlineLevel="0" collapsed="false"/>
    <row r="114" customFormat="false" ht="14.25" hidden="false" customHeight="true" outlineLevel="0" collapsed="false"/>
    <row r="115" customFormat="false" ht="14.25" hidden="false" customHeight="true" outlineLevel="0" collapsed="false"/>
    <row r="116" customFormat="false" ht="14.25" hidden="false" customHeight="true" outlineLevel="0" collapsed="false"/>
    <row r="117" customFormat="false" ht="14.25" hidden="false" customHeight="true" outlineLevel="0" collapsed="false"/>
    <row r="118" customFormat="false" ht="14.25" hidden="false" customHeight="true" outlineLevel="0" collapsed="false"/>
    <row r="119" customFormat="false" ht="14.25" hidden="false" customHeight="true" outlineLevel="0" collapsed="false"/>
    <row r="120" customFormat="false" ht="14.25" hidden="false" customHeight="true" outlineLevel="0" collapsed="false"/>
    <row r="121" customFormat="false" ht="14.25" hidden="false" customHeight="true" outlineLevel="0" collapsed="false"/>
    <row r="122" customFormat="false" ht="14.25" hidden="false" customHeight="true" outlineLevel="0" collapsed="false"/>
    <row r="123" customFormat="false" ht="14.25" hidden="false" customHeight="true" outlineLevel="0" collapsed="false"/>
    <row r="124" customFormat="false" ht="14.25" hidden="false" customHeight="true" outlineLevel="0" collapsed="false"/>
    <row r="125" customFormat="false" ht="14.25" hidden="false" customHeight="true" outlineLevel="0" collapsed="false"/>
    <row r="126" customFormat="false" ht="14.25" hidden="false" customHeight="true" outlineLevel="0" collapsed="false"/>
    <row r="127" customFormat="false" ht="14.25" hidden="false" customHeight="true" outlineLevel="0" collapsed="false"/>
    <row r="128" customFormat="false" ht="14.25" hidden="false" customHeight="true" outlineLevel="0" collapsed="false"/>
    <row r="129" customFormat="false" ht="14.25" hidden="false" customHeight="true" outlineLevel="0" collapsed="false"/>
    <row r="130" customFormat="false" ht="14.25" hidden="false" customHeight="true" outlineLevel="0" collapsed="false"/>
    <row r="131" customFormat="false" ht="14.25" hidden="false" customHeight="true" outlineLevel="0" collapsed="false"/>
    <row r="132" customFormat="false" ht="14.25" hidden="false" customHeight="true" outlineLevel="0" collapsed="false"/>
    <row r="133" customFormat="false" ht="14.25" hidden="false" customHeight="true" outlineLevel="0" collapsed="false"/>
    <row r="134" customFormat="false" ht="14.25" hidden="false" customHeight="true" outlineLevel="0" collapsed="false"/>
    <row r="135" customFormat="false" ht="14.25" hidden="false" customHeight="true" outlineLevel="0" collapsed="false"/>
    <row r="136" customFormat="false" ht="14.25" hidden="false" customHeight="true" outlineLevel="0" collapsed="false"/>
    <row r="137" customFormat="false" ht="14.25" hidden="false" customHeight="true" outlineLevel="0" collapsed="false"/>
    <row r="138" customFormat="false" ht="14.25" hidden="false" customHeight="true" outlineLevel="0" collapsed="false"/>
    <row r="139" customFormat="false" ht="14.25" hidden="false" customHeight="true" outlineLevel="0" collapsed="false"/>
    <row r="140" customFormat="false" ht="14.25" hidden="false" customHeight="true" outlineLevel="0" collapsed="false"/>
    <row r="141" customFormat="false" ht="14.25" hidden="false" customHeight="true" outlineLevel="0" collapsed="false"/>
    <row r="142" customFormat="false" ht="14.25" hidden="false" customHeight="true" outlineLevel="0" collapsed="false"/>
    <row r="143" customFormat="false" ht="14.25" hidden="false" customHeight="true" outlineLevel="0" collapsed="false"/>
    <row r="144" customFormat="false" ht="14.25" hidden="false" customHeight="true" outlineLevel="0" collapsed="false"/>
    <row r="145" customFormat="false" ht="14.25" hidden="false" customHeight="true" outlineLevel="0" collapsed="false"/>
    <row r="146" customFormat="false" ht="14.25" hidden="false" customHeight="true" outlineLevel="0" collapsed="false"/>
    <row r="147" customFormat="false" ht="14.25" hidden="false" customHeight="true" outlineLevel="0" collapsed="false"/>
    <row r="148" customFormat="false" ht="14.25" hidden="false" customHeight="true" outlineLevel="0" collapsed="false"/>
    <row r="149" customFormat="false" ht="14.25" hidden="false" customHeight="true" outlineLevel="0" collapsed="false"/>
    <row r="150" customFormat="false" ht="14.25" hidden="false" customHeight="true" outlineLevel="0" collapsed="false"/>
    <row r="151" customFormat="false" ht="14.25" hidden="false" customHeight="true" outlineLevel="0" collapsed="false"/>
    <row r="152" customFormat="false" ht="14.25" hidden="false" customHeight="true" outlineLevel="0" collapsed="false"/>
    <row r="153" customFormat="false" ht="14.25" hidden="false" customHeight="true" outlineLevel="0" collapsed="false"/>
    <row r="154" customFormat="false" ht="14.25" hidden="false" customHeight="true" outlineLevel="0" collapsed="false"/>
    <row r="155" customFormat="false" ht="14.25" hidden="false" customHeight="true" outlineLevel="0" collapsed="false"/>
    <row r="156" customFormat="false" ht="14.25" hidden="false" customHeight="true" outlineLevel="0" collapsed="false"/>
    <row r="157" customFormat="false" ht="14.25" hidden="false" customHeight="true" outlineLevel="0" collapsed="false"/>
    <row r="158" customFormat="false" ht="14.25" hidden="false" customHeight="true" outlineLevel="0" collapsed="false"/>
    <row r="159" customFormat="false" ht="14.25" hidden="false" customHeight="true" outlineLevel="0" collapsed="false"/>
    <row r="160" customFormat="false" ht="14.25" hidden="false" customHeight="true" outlineLevel="0" collapsed="false"/>
    <row r="161" customFormat="false" ht="14.25" hidden="false" customHeight="true" outlineLevel="0" collapsed="false"/>
    <row r="162" customFormat="false" ht="14.25" hidden="false" customHeight="true" outlineLevel="0" collapsed="false"/>
    <row r="163" customFormat="false" ht="14.25" hidden="false" customHeight="true" outlineLevel="0" collapsed="false"/>
    <row r="164" customFormat="false" ht="14.25" hidden="false" customHeight="true" outlineLevel="0" collapsed="false"/>
    <row r="165" customFormat="false" ht="14.25" hidden="false" customHeight="true" outlineLevel="0" collapsed="false"/>
    <row r="166" customFormat="false" ht="14.25" hidden="false" customHeight="true" outlineLevel="0" collapsed="false"/>
    <row r="167" customFormat="false" ht="14.25" hidden="false" customHeight="true" outlineLevel="0" collapsed="false"/>
    <row r="168" customFormat="false" ht="14.25" hidden="false" customHeight="true" outlineLevel="0" collapsed="false"/>
    <row r="169" customFormat="false" ht="14.25" hidden="false" customHeight="true" outlineLevel="0" collapsed="false"/>
    <row r="170" customFormat="false" ht="14.25" hidden="false" customHeight="true" outlineLevel="0" collapsed="false"/>
    <row r="171" customFormat="false" ht="14.25" hidden="false" customHeight="true" outlineLevel="0" collapsed="false"/>
    <row r="172" customFormat="false" ht="14.25" hidden="false" customHeight="true" outlineLevel="0" collapsed="false"/>
    <row r="173" customFormat="false" ht="14.25" hidden="false" customHeight="true" outlineLevel="0" collapsed="false"/>
    <row r="174" customFormat="false" ht="14.25" hidden="false" customHeight="true" outlineLevel="0" collapsed="false"/>
    <row r="175" customFormat="false" ht="14.25" hidden="false" customHeight="true" outlineLevel="0" collapsed="false"/>
    <row r="176" customFormat="false" ht="14.25" hidden="false" customHeight="true" outlineLevel="0" collapsed="false"/>
    <row r="177" customFormat="false" ht="14.25" hidden="false" customHeight="true" outlineLevel="0" collapsed="false"/>
    <row r="178" customFormat="false" ht="14.25" hidden="false" customHeight="true" outlineLevel="0" collapsed="false"/>
    <row r="179" customFormat="false" ht="14.25" hidden="false" customHeight="true" outlineLevel="0" collapsed="false"/>
    <row r="180" customFormat="false" ht="14.25" hidden="false" customHeight="true" outlineLevel="0" collapsed="false"/>
    <row r="181" customFormat="false" ht="14.25" hidden="false" customHeight="true" outlineLevel="0" collapsed="false"/>
    <row r="182" customFormat="false" ht="14.25" hidden="false" customHeight="true" outlineLevel="0" collapsed="false"/>
    <row r="183" customFormat="false" ht="14.25" hidden="false" customHeight="true" outlineLevel="0" collapsed="false"/>
    <row r="184" customFormat="false" ht="14.25" hidden="false" customHeight="true" outlineLevel="0" collapsed="false"/>
    <row r="185" customFormat="false" ht="14.25" hidden="false" customHeight="true" outlineLevel="0" collapsed="false"/>
    <row r="186" customFormat="false" ht="14.25" hidden="false" customHeight="true" outlineLevel="0" collapsed="false"/>
    <row r="187" customFormat="false" ht="14.25" hidden="false" customHeight="true" outlineLevel="0" collapsed="false"/>
    <row r="188" customFormat="false" ht="14.25" hidden="false" customHeight="true" outlineLevel="0" collapsed="false"/>
    <row r="189" customFormat="false" ht="14.25" hidden="false" customHeight="true" outlineLevel="0" collapsed="false"/>
    <row r="190" customFormat="false" ht="14.25" hidden="false" customHeight="true" outlineLevel="0" collapsed="false"/>
    <row r="191" customFormat="false" ht="14.25" hidden="false" customHeight="true" outlineLevel="0" collapsed="false"/>
    <row r="192" customFormat="false" ht="14.25" hidden="false" customHeight="true" outlineLevel="0" collapsed="false"/>
    <row r="193" customFormat="false" ht="14.25" hidden="false" customHeight="true" outlineLevel="0" collapsed="false"/>
    <row r="194" customFormat="false" ht="14.25" hidden="false" customHeight="true" outlineLevel="0" collapsed="false"/>
    <row r="195" customFormat="false" ht="14.25" hidden="false" customHeight="true" outlineLevel="0" collapsed="false"/>
    <row r="196" customFormat="false" ht="14.25" hidden="false" customHeight="true" outlineLevel="0" collapsed="false"/>
    <row r="197" customFormat="false" ht="14.25" hidden="false" customHeight="true" outlineLevel="0" collapsed="false"/>
    <row r="198" customFormat="false" ht="14.25" hidden="false" customHeight="true" outlineLevel="0" collapsed="false"/>
    <row r="199" customFormat="false" ht="14.25" hidden="false" customHeight="true" outlineLevel="0" collapsed="false"/>
    <row r="200" customFormat="false" ht="14.25" hidden="false" customHeight="true" outlineLevel="0" collapsed="false"/>
    <row r="201" customFormat="false" ht="14.25" hidden="false" customHeight="true" outlineLevel="0" collapsed="false"/>
    <row r="202" customFormat="false" ht="14.25" hidden="false" customHeight="true" outlineLevel="0" collapsed="false"/>
    <row r="203" customFormat="false" ht="14.25" hidden="false" customHeight="true" outlineLevel="0" collapsed="false"/>
    <row r="204" customFormat="false" ht="14.25" hidden="false" customHeight="true" outlineLevel="0" collapsed="false"/>
    <row r="205" customFormat="false" ht="14.25" hidden="false" customHeight="true" outlineLevel="0" collapsed="false"/>
    <row r="206" customFormat="false" ht="14.25" hidden="false" customHeight="true" outlineLevel="0" collapsed="false"/>
    <row r="207" customFormat="false" ht="14.25" hidden="false" customHeight="true" outlineLevel="0" collapsed="false"/>
    <row r="208" customFormat="false" ht="14.25" hidden="false" customHeight="true" outlineLevel="0" collapsed="false"/>
    <row r="209" customFormat="false" ht="14.25" hidden="false" customHeight="true" outlineLevel="0" collapsed="false"/>
    <row r="210" customFormat="false" ht="14.25" hidden="false" customHeight="true" outlineLevel="0" collapsed="false"/>
    <row r="211" customFormat="false" ht="14.25" hidden="false" customHeight="true" outlineLevel="0" collapsed="false"/>
    <row r="212" customFormat="false" ht="14.25" hidden="false" customHeight="true" outlineLevel="0" collapsed="false"/>
    <row r="213" customFormat="false" ht="14.25" hidden="false" customHeight="true" outlineLevel="0" collapsed="false"/>
    <row r="214" customFormat="false" ht="14.25" hidden="false" customHeight="true" outlineLevel="0" collapsed="false"/>
    <row r="215" customFormat="false" ht="14.25" hidden="false" customHeight="true" outlineLevel="0" collapsed="false"/>
    <row r="216" customFormat="false" ht="14.25" hidden="false" customHeight="true" outlineLevel="0" collapsed="false"/>
    <row r="217" customFormat="false" ht="14.25" hidden="false" customHeight="true" outlineLevel="0" collapsed="false"/>
    <row r="218" customFormat="false" ht="14.25" hidden="false" customHeight="true" outlineLevel="0" collapsed="false"/>
    <row r="219" customFormat="false" ht="14.25" hidden="false" customHeight="true" outlineLevel="0" collapsed="false"/>
    <row r="220" customFormat="false" ht="14.25" hidden="false" customHeight="true" outlineLevel="0" collapsed="false"/>
    <row r="221" customFormat="false" ht="14.25" hidden="false" customHeight="true" outlineLevel="0" collapsed="false"/>
    <row r="222" customFormat="false" ht="14.25" hidden="false" customHeight="true" outlineLevel="0" collapsed="false"/>
    <row r="223" customFormat="false" ht="14.25" hidden="false" customHeight="true" outlineLevel="0" collapsed="false"/>
    <row r="224" customFormat="false" ht="14.25" hidden="false" customHeight="true" outlineLevel="0" collapsed="false"/>
    <row r="225" customFormat="false" ht="14.25" hidden="false" customHeight="true" outlineLevel="0" collapsed="false"/>
    <row r="226" customFormat="false" ht="14.2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4">
    <mergeCell ref="A1:D1"/>
    <mergeCell ref="A2:D2"/>
    <mergeCell ref="A25:D25"/>
    <mergeCell ref="A26:C2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D26"/>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F28" activeCellId="0" sqref="F28"/>
    </sheetView>
  </sheetViews>
  <sheetFormatPr defaultRowHeight="15"/>
  <cols>
    <col collapsed="false" hidden="false" max="1" min="1" style="0" width="9.35348837209302"/>
    <col collapsed="false" hidden="false" max="2" min="2" style="0" width="8.98139534883721"/>
    <col collapsed="false" hidden="false" max="3" min="3" style="0" width="50.2093023255814"/>
    <col collapsed="false" hidden="false" max="4" min="4" style="0" width="9.6"/>
    <col collapsed="false" hidden="false" max="26" min="5" style="0" width="7.75348837209302"/>
    <col collapsed="false" hidden="false" max="1025" min="27" style="0" width="12.9209302325581"/>
  </cols>
  <sheetData>
    <row r="1" customFormat="false" ht="62.25" hidden="false" customHeight="true" outlineLevel="0" collapsed="false">
      <c r="A1" s="444" t="s">
        <v>3231</v>
      </c>
      <c r="B1" s="444"/>
      <c r="C1" s="444"/>
      <c r="D1" s="444"/>
    </row>
    <row r="2" customFormat="false" ht="33.75" hidden="false" customHeight="true" outlineLevel="0" collapsed="false">
      <c r="A2" s="445" t="s">
        <v>3200</v>
      </c>
      <c r="B2" s="445"/>
      <c r="C2" s="445"/>
      <c r="D2" s="445"/>
    </row>
    <row r="3" customFormat="false" ht="15" hidden="false" customHeight="false" outlineLevel="0" collapsed="false">
      <c r="A3" s="493" t="s">
        <v>3201</v>
      </c>
      <c r="B3" s="447" t="s">
        <v>2263</v>
      </c>
      <c r="C3" s="448" t="s">
        <v>3202</v>
      </c>
      <c r="D3" s="449"/>
    </row>
    <row r="4" customFormat="false" ht="15" hidden="false" customHeight="false" outlineLevel="0" collapsed="false">
      <c r="A4" s="494"/>
      <c r="B4" s="451" t="s">
        <v>3203</v>
      </c>
      <c r="C4" s="452" t="s">
        <v>3204</v>
      </c>
      <c r="D4" s="453" t="n">
        <v>0.0271</v>
      </c>
    </row>
    <row r="5" customFormat="false" ht="15" hidden="false" customHeight="false" outlineLevel="0" collapsed="false">
      <c r="A5" s="494"/>
      <c r="B5" s="451" t="s">
        <v>3205</v>
      </c>
      <c r="C5" s="452" t="s">
        <v>3206</v>
      </c>
      <c r="D5" s="453" t="n">
        <v>0.0025</v>
      </c>
    </row>
    <row r="6" customFormat="false" ht="15" hidden="false" customHeight="false" outlineLevel="0" collapsed="false">
      <c r="A6" s="494"/>
      <c r="B6" s="451" t="s">
        <v>3207</v>
      </c>
      <c r="C6" s="452" t="s">
        <v>3208</v>
      </c>
      <c r="D6" s="453" t="n">
        <v>0.005</v>
      </c>
    </row>
    <row r="7" customFormat="false" ht="15" hidden="false" customHeight="false" outlineLevel="0" collapsed="false">
      <c r="A7" s="494"/>
      <c r="B7" s="451" t="s">
        <v>3209</v>
      </c>
      <c r="C7" s="452" t="s">
        <v>3210</v>
      </c>
      <c r="D7" s="453" t="n">
        <v>0</v>
      </c>
    </row>
    <row r="8" customFormat="false" ht="15" hidden="false" customHeight="false" outlineLevel="0" collapsed="false">
      <c r="A8" s="495"/>
      <c r="B8" s="455"/>
      <c r="C8" s="456" t="s">
        <v>3211</v>
      </c>
      <c r="D8" s="457" t="n">
        <f aca="false">SUM(D4:D7)</f>
        <v>0.0346</v>
      </c>
    </row>
    <row r="9" customFormat="false" ht="15" hidden="false" customHeight="false" outlineLevel="0" collapsed="false">
      <c r="A9" s="496"/>
      <c r="B9" s="459"/>
      <c r="C9" s="460"/>
      <c r="D9" s="461"/>
    </row>
    <row r="10" customFormat="false" ht="15" hidden="false" customHeight="false" outlineLevel="0" collapsed="false">
      <c r="A10" s="497" t="s">
        <v>3201</v>
      </c>
      <c r="B10" s="463" t="s">
        <v>1883</v>
      </c>
      <c r="C10" s="464" t="s">
        <v>3212</v>
      </c>
      <c r="D10" s="465"/>
    </row>
    <row r="11" customFormat="false" ht="15" hidden="false" customHeight="false" outlineLevel="0" collapsed="false">
      <c r="A11" s="498"/>
      <c r="B11" s="467" t="s">
        <v>3213</v>
      </c>
      <c r="C11" s="452" t="s">
        <v>3214</v>
      </c>
      <c r="D11" s="453" t="n">
        <v>0.02</v>
      </c>
    </row>
    <row r="12" customFormat="false" ht="15" hidden="false" customHeight="false" outlineLevel="0" collapsed="false">
      <c r="A12" s="495"/>
      <c r="B12" s="468"/>
      <c r="C12" s="469" t="s">
        <v>3215</v>
      </c>
      <c r="D12" s="457" t="n">
        <f aca="false">SUM(D11)</f>
        <v>0.02</v>
      </c>
    </row>
    <row r="13" customFormat="false" ht="15" hidden="false" customHeight="false" outlineLevel="0" collapsed="false">
      <c r="A13" s="496"/>
      <c r="B13" s="459"/>
      <c r="C13" s="460"/>
      <c r="D13" s="461"/>
    </row>
    <row r="14" customFormat="false" ht="15" hidden="false" customHeight="false" outlineLevel="0" collapsed="false">
      <c r="A14" s="497" t="s">
        <v>3201</v>
      </c>
      <c r="B14" s="470" t="s">
        <v>2273</v>
      </c>
      <c r="C14" s="471" t="s">
        <v>3216</v>
      </c>
      <c r="D14" s="472"/>
    </row>
    <row r="15" customFormat="false" ht="15" hidden="false" customHeight="false" outlineLevel="0" collapsed="false">
      <c r="A15" s="498"/>
      <c r="B15" s="451" t="s">
        <v>3217</v>
      </c>
      <c r="C15" s="473" t="s">
        <v>3218</v>
      </c>
      <c r="D15" s="474" t="n">
        <v>0.0065</v>
      </c>
    </row>
    <row r="16" customFormat="false" ht="15" hidden="false" customHeight="false" outlineLevel="0" collapsed="false">
      <c r="A16" s="498"/>
      <c r="B16" s="451" t="s">
        <v>3219</v>
      </c>
      <c r="C16" s="473" t="s">
        <v>3220</v>
      </c>
      <c r="D16" s="474" t="n">
        <v>0.03</v>
      </c>
    </row>
    <row r="17" customFormat="false" ht="15" hidden="false" customHeight="false" outlineLevel="0" collapsed="false">
      <c r="A17" s="498"/>
      <c r="B17" s="451" t="s">
        <v>3221</v>
      </c>
      <c r="C17" s="473" t="s">
        <v>3222</v>
      </c>
      <c r="D17" s="474" t="n">
        <v>0</v>
      </c>
    </row>
    <row r="18" customFormat="false" ht="15" hidden="false" customHeight="false" outlineLevel="0" collapsed="false">
      <c r="A18" s="496"/>
      <c r="B18" s="475" t="s">
        <v>3223</v>
      </c>
      <c r="C18" s="476" t="s">
        <v>3224</v>
      </c>
      <c r="D18" s="477" t="n">
        <v>0</v>
      </c>
    </row>
    <row r="19" customFormat="false" ht="15" hidden="false" customHeight="false" outlineLevel="0" collapsed="false">
      <c r="A19" s="495"/>
      <c r="B19" s="478"/>
      <c r="C19" s="469" t="s">
        <v>3225</v>
      </c>
      <c r="D19" s="457" t="n">
        <f aca="false">SUM(D15:D18)</f>
        <v>0.0365</v>
      </c>
    </row>
    <row r="20" customFormat="false" ht="15" hidden="false" customHeight="false" outlineLevel="0" collapsed="false">
      <c r="A20" s="496"/>
      <c r="B20" s="479"/>
      <c r="C20" s="459"/>
      <c r="D20" s="480"/>
    </row>
    <row r="21" customFormat="false" ht="15.75" hidden="false" customHeight="true" outlineLevel="0" collapsed="false">
      <c r="A21" s="497" t="s">
        <v>3201</v>
      </c>
      <c r="B21" s="470" t="s">
        <v>2280</v>
      </c>
      <c r="C21" s="471" t="s">
        <v>3226</v>
      </c>
      <c r="D21" s="472"/>
    </row>
    <row r="22" customFormat="false" ht="15.75" hidden="false" customHeight="true" outlineLevel="0" collapsed="false">
      <c r="A22" s="499"/>
      <c r="B22" s="482"/>
      <c r="C22" s="483" t="s">
        <v>3227</v>
      </c>
      <c r="D22" s="474" t="n">
        <v>0.0043</v>
      </c>
    </row>
    <row r="23" customFormat="false" ht="15.75" hidden="false" customHeight="true" outlineLevel="0" collapsed="false">
      <c r="A23" s="500"/>
      <c r="B23" s="456"/>
      <c r="C23" s="469" t="s">
        <v>3228</v>
      </c>
      <c r="D23" s="485" t="n">
        <f aca="false">SUM(D22)</f>
        <v>0.0043</v>
      </c>
    </row>
    <row r="24" customFormat="false" ht="15.75" hidden="false" customHeight="true" outlineLevel="0" collapsed="false">
      <c r="A24" s="501"/>
      <c r="B24" s="487"/>
      <c r="C24" s="488"/>
      <c r="D24" s="489"/>
    </row>
    <row r="25" customFormat="false" ht="15.75" hidden="false" customHeight="true" outlineLevel="0" collapsed="false">
      <c r="A25" s="490" t="s">
        <v>3229</v>
      </c>
      <c r="B25" s="490"/>
      <c r="C25" s="490"/>
      <c r="D25" s="490"/>
    </row>
    <row r="26" customFormat="false" ht="15.75" hidden="false" customHeight="true" outlineLevel="0" collapsed="false">
      <c r="A26" s="491" t="s">
        <v>3230</v>
      </c>
      <c r="B26" s="491"/>
      <c r="C26" s="491"/>
      <c r="D26" s="492" t="n">
        <f aca="false">((((1+D8)*(1+D23)*(1+D12))/(1-D19)-1))</f>
        <v>0.09997898869</v>
      </c>
    </row>
  </sheetData>
  <mergeCells count="4">
    <mergeCell ref="A1:D1"/>
    <mergeCell ref="A2:D2"/>
    <mergeCell ref="A25:D25"/>
    <mergeCell ref="A26:C26"/>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W65536"/>
  <sheetViews>
    <sheetView windowProtection="false"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P23" activeCellId="0" sqref="P23"/>
    </sheetView>
  </sheetViews>
  <sheetFormatPr defaultRowHeight="15"/>
  <cols>
    <col collapsed="false" hidden="false" max="2" min="1" style="0" width="12.9209302325581"/>
    <col collapsed="false" hidden="false" max="3" min="3" style="0" width="34.3348837209302"/>
    <col collapsed="false" hidden="false" max="4" min="4" style="0" width="12.9209302325581"/>
    <col collapsed="false" hidden="false" max="5" min="5" style="0" width="16.1209302325581"/>
    <col collapsed="false" hidden="true" max="6" min="6" style="0" width="0"/>
    <col collapsed="false" hidden="false" max="1025" min="7" style="0" width="12.9209302325581"/>
  </cols>
  <sheetData>
    <row r="1" customFormat="false" ht="52.5" hidden="false" customHeight="true" outlineLevel="0" collapsed="false">
      <c r="A1" s="502" t="s">
        <v>3232</v>
      </c>
      <c r="B1" s="502"/>
      <c r="C1" s="502"/>
      <c r="D1" s="502"/>
      <c r="E1" s="502"/>
      <c r="F1" s="503"/>
      <c r="G1" s="503"/>
      <c r="H1" s="503"/>
      <c r="I1" s="503"/>
      <c r="J1" s="503"/>
      <c r="K1" s="503"/>
      <c r="L1" s="503"/>
      <c r="M1" s="503"/>
      <c r="N1" s="503"/>
      <c r="O1" s="503"/>
      <c r="P1" s="503"/>
      <c r="Q1" s="503"/>
      <c r="R1" s="503"/>
      <c r="S1" s="503"/>
      <c r="T1" s="503"/>
      <c r="U1" s="503"/>
      <c r="V1" s="503"/>
      <c r="W1" s="503"/>
    </row>
    <row r="2" customFormat="false" ht="15" hidden="false" customHeight="false" outlineLevel="0" collapsed="false">
      <c r="A2" s="504" t="s">
        <v>3233</v>
      </c>
      <c r="B2" s="504"/>
      <c r="C2" s="504"/>
      <c r="D2" s="504"/>
      <c r="E2" s="504"/>
      <c r="F2" s="503"/>
      <c r="G2" s="503"/>
      <c r="H2" s="503"/>
      <c r="I2" s="503"/>
      <c r="J2" s="503"/>
      <c r="K2" s="503"/>
      <c r="L2" s="503"/>
      <c r="M2" s="503"/>
      <c r="N2" s="503"/>
      <c r="O2" s="503"/>
      <c r="P2" s="503"/>
      <c r="Q2" s="503"/>
      <c r="R2" s="503"/>
      <c r="S2" s="503"/>
      <c r="T2" s="503"/>
      <c r="U2" s="503"/>
      <c r="V2" s="503"/>
      <c r="W2" s="503"/>
    </row>
    <row r="3" customFormat="false" ht="15" hidden="false" customHeight="false" outlineLevel="0" collapsed="false">
      <c r="A3" s="504" t="s">
        <v>1663</v>
      </c>
      <c r="B3" s="504"/>
      <c r="C3" s="504"/>
      <c r="D3" s="504"/>
      <c r="E3" s="504"/>
      <c r="F3" s="503"/>
      <c r="G3" s="503"/>
      <c r="H3" s="503"/>
      <c r="I3" s="503"/>
      <c r="J3" s="503"/>
      <c r="K3" s="503"/>
      <c r="L3" s="503"/>
      <c r="M3" s="503"/>
      <c r="N3" s="503"/>
      <c r="O3" s="503"/>
      <c r="P3" s="503"/>
      <c r="Q3" s="503"/>
      <c r="R3" s="503"/>
      <c r="S3" s="503"/>
      <c r="T3" s="503"/>
      <c r="U3" s="503"/>
      <c r="V3" s="503"/>
      <c r="W3" s="503"/>
    </row>
    <row r="4" customFormat="false" ht="15" hidden="false" customHeight="false" outlineLevel="0" collapsed="false">
      <c r="A4" s="505" t="s">
        <v>1028</v>
      </c>
      <c r="B4" s="505" t="s">
        <v>3234</v>
      </c>
      <c r="C4" s="505" t="s">
        <v>3235</v>
      </c>
      <c r="D4" s="505" t="s">
        <v>10</v>
      </c>
      <c r="E4" s="505" t="s">
        <v>3236</v>
      </c>
      <c r="F4" s="506"/>
      <c r="G4" s="503"/>
      <c r="H4" s="503"/>
      <c r="I4" s="503"/>
      <c r="J4" s="503"/>
      <c r="K4" s="503"/>
      <c r="L4" s="503"/>
      <c r="M4" s="503"/>
      <c r="N4" s="503"/>
      <c r="O4" s="503"/>
      <c r="P4" s="503"/>
      <c r="Q4" s="503"/>
      <c r="R4" s="503"/>
      <c r="S4" s="503"/>
      <c r="T4" s="503"/>
      <c r="U4" s="503"/>
      <c r="V4" s="503"/>
      <c r="W4" s="503"/>
    </row>
    <row r="5" customFormat="false" ht="15" hidden="false" customHeight="false" outlineLevel="0" collapsed="false">
      <c r="A5" s="507" t="s">
        <v>3237</v>
      </c>
      <c r="B5" s="508" t="s">
        <v>3238</v>
      </c>
      <c r="C5" s="508" t="s">
        <v>3239</v>
      </c>
      <c r="D5" s="509" t="n">
        <v>44.9</v>
      </c>
      <c r="E5" s="509" t="n">
        <f aca="false">D5</f>
        <v>44.9</v>
      </c>
      <c r="F5" s="503"/>
      <c r="G5" s="503"/>
      <c r="H5" s="503"/>
      <c r="I5" s="503"/>
      <c r="J5" s="503"/>
      <c r="K5" s="503"/>
      <c r="L5" s="503"/>
      <c r="M5" s="503"/>
      <c r="N5" s="503"/>
      <c r="O5" s="503"/>
      <c r="P5" s="503"/>
      <c r="Q5" s="503"/>
      <c r="R5" s="503"/>
      <c r="S5" s="503"/>
      <c r="T5" s="503"/>
      <c r="U5" s="503"/>
      <c r="V5" s="503"/>
      <c r="W5" s="503"/>
    </row>
    <row r="6" customFormat="false" ht="15" hidden="false" customHeight="false" outlineLevel="0" collapsed="false">
      <c r="A6" s="507"/>
      <c r="B6" s="508" t="s">
        <v>3240</v>
      </c>
      <c r="C6" s="508" t="s">
        <v>3241</v>
      </c>
      <c r="D6" s="509" t="n">
        <f aca="false">8.3*4</f>
        <v>33.2</v>
      </c>
      <c r="E6" s="509" t="n">
        <f aca="false">D6</f>
        <v>33.2</v>
      </c>
      <c r="F6" s="503" t="s">
        <v>3242</v>
      </c>
      <c r="G6" s="503"/>
      <c r="H6" s="503"/>
      <c r="I6" s="503"/>
      <c r="J6" s="503"/>
      <c r="K6" s="503"/>
      <c r="L6" s="503"/>
      <c r="M6" s="503"/>
      <c r="N6" s="503"/>
      <c r="O6" s="503"/>
      <c r="P6" s="503"/>
      <c r="Q6" s="503"/>
      <c r="R6" s="503"/>
      <c r="S6" s="503"/>
      <c r="T6" s="503"/>
      <c r="U6" s="503"/>
      <c r="V6" s="503"/>
      <c r="W6" s="503"/>
    </row>
    <row r="7" customFormat="false" ht="15" hidden="false" customHeight="false" outlineLevel="0" collapsed="false">
      <c r="A7" s="507"/>
      <c r="B7" s="508" t="s">
        <v>3243</v>
      </c>
      <c r="C7" s="508" t="s">
        <v>3244</v>
      </c>
      <c r="D7" s="509" t="n">
        <f aca="false">8.58*4</f>
        <v>34.32</v>
      </c>
      <c r="E7" s="509" t="n">
        <f aca="false">D7</f>
        <v>34.32</v>
      </c>
      <c r="F7" s="503" t="s">
        <v>3245</v>
      </c>
      <c r="H7" s="503"/>
      <c r="I7" s="503"/>
      <c r="J7" s="503"/>
      <c r="K7" s="503"/>
      <c r="L7" s="503"/>
      <c r="M7" s="503"/>
      <c r="N7" s="503"/>
      <c r="O7" s="503"/>
      <c r="P7" s="503"/>
      <c r="Q7" s="503"/>
      <c r="R7" s="503"/>
      <c r="S7" s="503"/>
      <c r="T7" s="503"/>
      <c r="U7" s="503"/>
      <c r="V7" s="503"/>
      <c r="W7" s="503"/>
    </row>
    <row r="8" customFormat="false" ht="15" hidden="false" customHeight="false" outlineLevel="0" collapsed="false">
      <c r="A8" s="510"/>
      <c r="B8" s="511" t="s">
        <v>3246</v>
      </c>
      <c r="C8" s="511"/>
      <c r="D8" s="509" t="n">
        <f aca="false">AVERAGE(D5:D7)</f>
        <v>37.4733333333333</v>
      </c>
      <c r="E8" s="509" t="n">
        <f aca="false">AVERAGE(E5:E7)</f>
        <v>37.4733333333333</v>
      </c>
      <c r="F8" s="512"/>
      <c r="G8" s="513"/>
      <c r="H8" s="503"/>
      <c r="I8" s="503"/>
      <c r="J8" s="503"/>
      <c r="K8" s="503"/>
      <c r="L8" s="503"/>
      <c r="M8" s="503"/>
      <c r="N8" s="503"/>
      <c r="O8" s="503"/>
      <c r="P8" s="503"/>
      <c r="Q8" s="503"/>
      <c r="R8" s="503"/>
      <c r="S8" s="503"/>
      <c r="T8" s="503"/>
      <c r="U8" s="503"/>
      <c r="V8" s="503"/>
      <c r="W8" s="503"/>
    </row>
    <row r="9" customFormat="false" ht="15" hidden="false" customHeight="false" outlineLevel="0" collapsed="false">
      <c r="A9" s="514"/>
      <c r="B9" s="514"/>
      <c r="C9" s="514"/>
      <c r="D9" s="514"/>
      <c r="E9" s="514"/>
      <c r="F9" s="503"/>
      <c r="G9" s="503"/>
      <c r="H9" s="503"/>
      <c r="I9" s="503"/>
      <c r="J9" s="503"/>
      <c r="K9" s="503"/>
      <c r="L9" s="503"/>
      <c r="M9" s="503"/>
      <c r="N9" s="503"/>
      <c r="O9" s="503"/>
      <c r="P9" s="503"/>
      <c r="Q9" s="503"/>
      <c r="R9" s="503"/>
      <c r="S9" s="503"/>
      <c r="T9" s="503"/>
      <c r="U9" s="503"/>
      <c r="V9" s="503"/>
      <c r="W9" s="503"/>
    </row>
    <row r="10" customFormat="false" ht="15" hidden="false" customHeight="true" outlineLevel="0" collapsed="false">
      <c r="A10" s="515" t="s">
        <v>1680</v>
      </c>
      <c r="B10" s="515"/>
      <c r="C10" s="515"/>
      <c r="D10" s="515"/>
      <c r="E10" s="515"/>
      <c r="F10" s="503"/>
      <c r="G10" s="503"/>
      <c r="H10" s="503"/>
      <c r="I10" s="503"/>
      <c r="J10" s="503"/>
      <c r="K10" s="503"/>
      <c r="L10" s="503"/>
      <c r="M10" s="503"/>
      <c r="N10" s="503"/>
      <c r="O10" s="503"/>
      <c r="P10" s="503"/>
      <c r="Q10" s="503"/>
      <c r="R10" s="503"/>
      <c r="S10" s="503"/>
      <c r="T10" s="503"/>
      <c r="U10" s="503"/>
      <c r="V10" s="503"/>
      <c r="W10" s="503"/>
    </row>
    <row r="11" customFormat="false" ht="15" hidden="false" customHeight="false" outlineLevel="0" collapsed="false">
      <c r="A11" s="505" t="s">
        <v>1028</v>
      </c>
      <c r="B11" s="505" t="s">
        <v>3234</v>
      </c>
      <c r="C11" s="505" t="s">
        <v>3235</v>
      </c>
      <c r="D11" s="505" t="s">
        <v>10</v>
      </c>
      <c r="E11" s="505" t="s">
        <v>3236</v>
      </c>
      <c r="F11" s="503"/>
      <c r="G11" s="503"/>
      <c r="H11" s="503"/>
      <c r="I11" s="503"/>
      <c r="J11" s="503"/>
      <c r="K11" s="503"/>
      <c r="L11" s="503"/>
      <c r="M11" s="503"/>
      <c r="N11" s="503"/>
      <c r="O11" s="503"/>
      <c r="P11" s="503"/>
      <c r="Q11" s="503"/>
      <c r="R11" s="503"/>
      <c r="S11" s="503"/>
      <c r="T11" s="503"/>
      <c r="U11" s="503"/>
      <c r="V11" s="503"/>
      <c r="W11" s="503"/>
    </row>
    <row r="12" customFormat="false" ht="15" hidden="false" customHeight="false" outlineLevel="0" collapsed="false">
      <c r="A12" s="507" t="s">
        <v>3247</v>
      </c>
      <c r="B12" s="516" t="s">
        <v>3248</v>
      </c>
      <c r="C12" s="516" t="s">
        <v>3239</v>
      </c>
      <c r="D12" s="517" t="n">
        <v>89.9</v>
      </c>
      <c r="E12" s="517" t="n">
        <f aca="false">D12</f>
        <v>89.9</v>
      </c>
      <c r="F12" s="503"/>
      <c r="G12" s="503"/>
      <c r="H12" s="503"/>
      <c r="I12" s="503"/>
      <c r="J12" s="503"/>
      <c r="K12" s="503"/>
      <c r="L12" s="503"/>
      <c r="M12" s="503"/>
      <c r="N12" s="503"/>
      <c r="O12" s="503"/>
      <c r="P12" s="503"/>
      <c r="Q12" s="503"/>
      <c r="R12" s="503"/>
      <c r="S12" s="503"/>
      <c r="T12" s="503"/>
      <c r="U12" s="503"/>
      <c r="V12" s="503"/>
      <c r="W12" s="503"/>
    </row>
    <row r="13" customFormat="false" ht="15" hidden="false" customHeight="false" outlineLevel="0" collapsed="false">
      <c r="A13" s="507"/>
      <c r="B13" s="516" t="s">
        <v>3249</v>
      </c>
      <c r="C13" s="516" t="s">
        <v>3241</v>
      </c>
      <c r="D13" s="517" t="n">
        <v>95.7</v>
      </c>
      <c r="E13" s="517" t="n">
        <f aca="false">D13</f>
        <v>95.7</v>
      </c>
      <c r="F13" s="518"/>
      <c r="G13" s="503"/>
      <c r="H13" s="503"/>
      <c r="I13" s="503"/>
      <c r="J13" s="503"/>
      <c r="K13" s="503"/>
      <c r="L13" s="503"/>
      <c r="M13" s="503"/>
      <c r="N13" s="503"/>
      <c r="O13" s="503"/>
      <c r="P13" s="503"/>
      <c r="Q13" s="503"/>
      <c r="R13" s="503"/>
      <c r="S13" s="503"/>
      <c r="T13" s="503"/>
      <c r="U13" s="503"/>
      <c r="V13" s="503"/>
      <c r="W13" s="503"/>
    </row>
    <row r="14" customFormat="false" ht="15" hidden="false" customHeight="false" outlineLevel="0" collapsed="false">
      <c r="A14" s="507"/>
      <c r="B14" s="516" t="s">
        <v>3250</v>
      </c>
      <c r="C14" s="508" t="s">
        <v>3244</v>
      </c>
      <c r="D14" s="517" t="n">
        <v>94.17</v>
      </c>
      <c r="E14" s="517" t="n">
        <f aca="false">D14</f>
        <v>94.17</v>
      </c>
      <c r="F14" s="503" t="s">
        <v>3245</v>
      </c>
      <c r="G14" s="503"/>
      <c r="H14" s="503"/>
      <c r="I14" s="503"/>
      <c r="J14" s="503"/>
      <c r="K14" s="503"/>
      <c r="L14" s="503"/>
      <c r="M14" s="503"/>
      <c r="N14" s="503"/>
      <c r="O14" s="503"/>
      <c r="P14" s="503"/>
      <c r="Q14" s="503"/>
      <c r="R14" s="503"/>
      <c r="S14" s="503"/>
      <c r="T14" s="503"/>
      <c r="U14" s="503"/>
      <c r="V14" s="503"/>
      <c r="W14" s="503"/>
    </row>
    <row r="15" customFormat="false" ht="15" hidden="false" customHeight="false" outlineLevel="0" collapsed="false">
      <c r="A15" s="510"/>
      <c r="B15" s="519" t="s">
        <v>3246</v>
      </c>
      <c r="C15" s="519"/>
      <c r="D15" s="517" t="n">
        <f aca="false">AVERAGE(D12:D14)</f>
        <v>93.2566666666667</v>
      </c>
      <c r="E15" s="517" t="n">
        <f aca="false">AVERAGE(E12:E14)</f>
        <v>93.2566666666667</v>
      </c>
      <c r="F15" s="503"/>
      <c r="G15" s="503"/>
      <c r="H15" s="503"/>
      <c r="I15" s="503"/>
      <c r="J15" s="503"/>
      <c r="K15" s="503"/>
      <c r="L15" s="503"/>
      <c r="M15" s="503"/>
      <c r="N15" s="503"/>
      <c r="O15" s="503"/>
      <c r="P15" s="503"/>
      <c r="Q15" s="503"/>
      <c r="R15" s="503"/>
      <c r="S15" s="503"/>
      <c r="T15" s="503"/>
      <c r="U15" s="503"/>
      <c r="V15" s="503"/>
      <c r="W15" s="503"/>
    </row>
    <row r="16" customFormat="false" ht="15" hidden="false" customHeight="false" outlineLevel="0" collapsed="false">
      <c r="A16" s="514"/>
      <c r="B16" s="514"/>
      <c r="C16" s="514"/>
      <c r="D16" s="514"/>
      <c r="E16" s="514"/>
      <c r="F16" s="503"/>
      <c r="G16" s="503"/>
      <c r="H16" s="503"/>
      <c r="I16" s="503"/>
      <c r="J16" s="503"/>
      <c r="K16" s="503"/>
      <c r="L16" s="503"/>
      <c r="M16" s="503"/>
      <c r="N16" s="503"/>
      <c r="O16" s="503"/>
      <c r="P16" s="503"/>
      <c r="Q16" s="503"/>
      <c r="R16" s="503"/>
      <c r="S16" s="503"/>
      <c r="T16" s="503"/>
      <c r="U16" s="503"/>
      <c r="V16" s="503"/>
      <c r="W16" s="503"/>
    </row>
    <row r="17" customFormat="false" ht="15" hidden="false" customHeight="true" outlineLevel="0" collapsed="false">
      <c r="A17" s="515" t="s">
        <v>1722</v>
      </c>
      <c r="B17" s="515"/>
      <c r="C17" s="515"/>
      <c r="D17" s="515"/>
      <c r="E17" s="515"/>
      <c r="F17" s="503"/>
      <c r="G17" s="503"/>
      <c r="H17" s="503"/>
      <c r="I17" s="503"/>
      <c r="J17" s="503"/>
      <c r="K17" s="503"/>
      <c r="L17" s="503"/>
      <c r="M17" s="503"/>
      <c r="N17" s="503"/>
      <c r="O17" s="503"/>
      <c r="P17" s="503"/>
      <c r="Q17" s="503"/>
      <c r="R17" s="503"/>
      <c r="S17" s="503"/>
      <c r="T17" s="503"/>
      <c r="U17" s="503"/>
      <c r="V17" s="503"/>
      <c r="W17" s="503"/>
    </row>
    <row r="18" customFormat="false" ht="15" hidden="false" customHeight="false" outlineLevel="0" collapsed="false">
      <c r="A18" s="505" t="s">
        <v>1028</v>
      </c>
      <c r="B18" s="505" t="s">
        <v>3234</v>
      </c>
      <c r="C18" s="505" t="s">
        <v>3235</v>
      </c>
      <c r="D18" s="505" t="s">
        <v>10</v>
      </c>
      <c r="E18" s="505" t="s">
        <v>3236</v>
      </c>
      <c r="F18" s="503"/>
      <c r="G18" s="503"/>
      <c r="H18" s="503"/>
      <c r="I18" s="503"/>
      <c r="J18" s="503"/>
      <c r="K18" s="503"/>
      <c r="L18" s="503"/>
      <c r="M18" s="503"/>
      <c r="N18" s="503"/>
      <c r="O18" s="503"/>
      <c r="P18" s="503"/>
      <c r="Q18" s="503"/>
      <c r="R18" s="503"/>
      <c r="S18" s="503"/>
      <c r="T18" s="503"/>
      <c r="U18" s="503"/>
      <c r="V18" s="503"/>
      <c r="W18" s="503"/>
    </row>
    <row r="19" customFormat="false" ht="15" hidden="false" customHeight="false" outlineLevel="0" collapsed="false">
      <c r="A19" s="507" t="s">
        <v>3251</v>
      </c>
      <c r="B19" s="516" t="s">
        <v>3252</v>
      </c>
      <c r="C19" s="516" t="s">
        <v>3253</v>
      </c>
      <c r="D19" s="517" t="n">
        <v>3000</v>
      </c>
      <c r="E19" s="517" t="n">
        <f aca="false">D19</f>
        <v>3000</v>
      </c>
      <c r="F19" s="503"/>
      <c r="G19" s="503"/>
      <c r="H19" s="503"/>
      <c r="I19" s="503"/>
      <c r="J19" s="503"/>
      <c r="K19" s="503"/>
      <c r="L19" s="503"/>
      <c r="M19" s="503"/>
      <c r="N19" s="503"/>
      <c r="O19" s="503"/>
      <c r="P19" s="503"/>
      <c r="Q19" s="503"/>
      <c r="R19" s="503"/>
      <c r="S19" s="503"/>
      <c r="T19" s="503"/>
      <c r="U19" s="503"/>
      <c r="V19" s="503"/>
      <c r="W19" s="503"/>
    </row>
    <row r="20" customFormat="false" ht="15" hidden="false" customHeight="false" outlineLevel="0" collapsed="false">
      <c r="A20" s="507"/>
      <c r="B20" s="516" t="s">
        <v>3254</v>
      </c>
      <c r="C20" s="516" t="s">
        <v>3255</v>
      </c>
      <c r="D20" s="517" t="n">
        <v>4900</v>
      </c>
      <c r="E20" s="517" t="n">
        <f aca="false">D20</f>
        <v>4900</v>
      </c>
      <c r="F20" s="503"/>
      <c r="G20" s="503"/>
      <c r="H20" s="503"/>
      <c r="I20" s="503"/>
      <c r="J20" s="503"/>
      <c r="K20" s="503"/>
      <c r="L20" s="503"/>
      <c r="M20" s="503"/>
      <c r="N20" s="503"/>
      <c r="O20" s="503"/>
      <c r="P20" s="503"/>
      <c r="Q20" s="503"/>
      <c r="R20" s="503"/>
      <c r="S20" s="503"/>
      <c r="T20" s="503"/>
      <c r="U20" s="503"/>
      <c r="V20" s="503"/>
      <c r="W20" s="503"/>
    </row>
    <row r="21" customFormat="false" ht="15" hidden="false" customHeight="false" outlineLevel="0" collapsed="false">
      <c r="A21" s="507"/>
      <c r="B21" s="516" t="s">
        <v>3256</v>
      </c>
      <c r="C21" s="516" t="s">
        <v>3257</v>
      </c>
      <c r="D21" s="517" t="n">
        <v>3584.5</v>
      </c>
      <c r="E21" s="517" t="n">
        <f aca="false">D21</f>
        <v>3584.5</v>
      </c>
      <c r="F21" s="503"/>
      <c r="G21" s="503"/>
      <c r="H21" s="503"/>
      <c r="I21" s="503"/>
      <c r="J21" s="503"/>
      <c r="K21" s="503"/>
      <c r="L21" s="503"/>
      <c r="M21" s="503"/>
      <c r="N21" s="503"/>
      <c r="O21" s="503"/>
      <c r="P21" s="503"/>
      <c r="Q21" s="503"/>
      <c r="R21" s="503"/>
      <c r="S21" s="503"/>
      <c r="T21" s="503"/>
      <c r="U21" s="503"/>
      <c r="V21" s="503"/>
      <c r="W21" s="503"/>
    </row>
    <row r="22" customFormat="false" ht="15" hidden="false" customHeight="false" outlineLevel="0" collapsed="false">
      <c r="A22" s="510"/>
      <c r="B22" s="519" t="s">
        <v>3246</v>
      </c>
      <c r="C22" s="519"/>
      <c r="D22" s="517" t="n">
        <f aca="false">AVERAGE(D19:D21)</f>
        <v>3828.16666666667</v>
      </c>
      <c r="E22" s="517" t="n">
        <f aca="false">AVERAGE(E19:E21)</f>
        <v>3828.16666666667</v>
      </c>
      <c r="F22" s="503"/>
      <c r="G22" s="503"/>
      <c r="H22" s="503"/>
      <c r="I22" s="503"/>
      <c r="J22" s="503"/>
      <c r="K22" s="503"/>
      <c r="L22" s="503"/>
      <c r="M22" s="503"/>
      <c r="N22" s="503"/>
      <c r="O22" s="503"/>
      <c r="P22" s="503"/>
      <c r="Q22" s="503"/>
      <c r="R22" s="503"/>
      <c r="S22" s="503"/>
      <c r="T22" s="503"/>
      <c r="U22" s="503"/>
      <c r="V22" s="503"/>
      <c r="W22" s="503"/>
    </row>
    <row r="23" customFormat="false" ht="15" hidden="false" customHeight="false" outlineLevel="0" collapsed="false">
      <c r="A23" s="514"/>
      <c r="B23" s="514"/>
      <c r="C23" s="514"/>
      <c r="D23" s="514"/>
      <c r="E23" s="514"/>
      <c r="F23" s="503"/>
      <c r="G23" s="503"/>
      <c r="H23" s="503"/>
      <c r="I23" s="503"/>
      <c r="J23" s="503"/>
      <c r="K23" s="503"/>
      <c r="L23" s="503"/>
      <c r="M23" s="503"/>
      <c r="N23" s="503"/>
      <c r="O23" s="503"/>
      <c r="P23" s="503"/>
      <c r="Q23" s="503"/>
      <c r="R23" s="503"/>
      <c r="S23" s="503"/>
      <c r="T23" s="503"/>
      <c r="U23" s="503"/>
      <c r="V23" s="503"/>
      <c r="W23" s="503"/>
    </row>
    <row r="24" customFormat="false" ht="15" hidden="false" customHeight="false" outlineLevel="0" collapsed="false">
      <c r="A24" s="504" t="s">
        <v>3097</v>
      </c>
      <c r="B24" s="504"/>
      <c r="C24" s="504"/>
      <c r="D24" s="504"/>
      <c r="E24" s="504"/>
      <c r="F24" s="503"/>
      <c r="G24" s="503"/>
      <c r="H24" s="503"/>
      <c r="I24" s="503"/>
      <c r="J24" s="503"/>
      <c r="K24" s="503"/>
      <c r="L24" s="503"/>
      <c r="M24" s="503"/>
      <c r="N24" s="503"/>
      <c r="O24" s="503"/>
      <c r="P24" s="503"/>
      <c r="Q24" s="503"/>
      <c r="R24" s="503"/>
      <c r="S24" s="503"/>
      <c r="T24" s="503"/>
      <c r="U24" s="503"/>
      <c r="V24" s="503"/>
      <c r="W24" s="503"/>
    </row>
    <row r="25" customFormat="false" ht="15" hidden="false" customHeight="false" outlineLevel="0" collapsed="false">
      <c r="A25" s="505" t="s">
        <v>1028</v>
      </c>
      <c r="B25" s="505" t="s">
        <v>3234</v>
      </c>
      <c r="C25" s="505" t="s">
        <v>3235</v>
      </c>
      <c r="D25" s="505" t="s">
        <v>10</v>
      </c>
      <c r="E25" s="505" t="s">
        <v>3236</v>
      </c>
      <c r="F25" s="503"/>
      <c r="G25" s="503"/>
      <c r="H25" s="503"/>
      <c r="I25" s="503"/>
      <c r="J25" s="503"/>
      <c r="K25" s="503"/>
      <c r="L25" s="503"/>
      <c r="M25" s="503"/>
      <c r="N25" s="503"/>
      <c r="O25" s="503"/>
      <c r="P25" s="503"/>
      <c r="Q25" s="503"/>
      <c r="R25" s="503"/>
      <c r="S25" s="503"/>
      <c r="T25" s="503"/>
      <c r="U25" s="503"/>
      <c r="V25" s="503"/>
      <c r="W25" s="503"/>
    </row>
    <row r="26" customFormat="false" ht="15" hidden="false" customHeight="false" outlineLevel="0" collapsed="false">
      <c r="A26" s="507" t="s">
        <v>3258</v>
      </c>
      <c r="B26" s="516" t="s">
        <v>3259</v>
      </c>
      <c r="C26" s="516" t="s">
        <v>3260</v>
      </c>
      <c r="D26" s="517" t="n">
        <v>1590</v>
      </c>
      <c r="E26" s="517" t="n">
        <f aca="false">D26</f>
        <v>1590</v>
      </c>
      <c r="F26" s="503"/>
      <c r="G26" s="503"/>
      <c r="H26" s="503"/>
      <c r="I26" s="503"/>
      <c r="J26" s="503"/>
      <c r="K26" s="503"/>
      <c r="L26" s="503"/>
      <c r="M26" s="503"/>
      <c r="N26" s="503"/>
      <c r="O26" s="503"/>
      <c r="P26" s="503"/>
      <c r="Q26" s="503"/>
      <c r="R26" s="503"/>
      <c r="S26" s="503"/>
      <c r="T26" s="503"/>
      <c r="U26" s="503"/>
      <c r="V26" s="503"/>
      <c r="W26" s="503"/>
    </row>
    <row r="27" customFormat="false" ht="15" hidden="false" customHeight="false" outlineLevel="0" collapsed="false">
      <c r="A27" s="507"/>
      <c r="B27" s="516" t="s">
        <v>3261</v>
      </c>
      <c r="C27" s="516" t="s">
        <v>3262</v>
      </c>
      <c r="D27" s="517" t="n">
        <v>1899</v>
      </c>
      <c r="E27" s="517" t="n">
        <v>1899</v>
      </c>
      <c r="F27" s="520" t="n">
        <v>1890</v>
      </c>
      <c r="G27" s="503"/>
      <c r="H27" s="503"/>
      <c r="I27" s="503"/>
      <c r="J27" s="503"/>
      <c r="K27" s="503"/>
      <c r="L27" s="503"/>
      <c r="M27" s="503"/>
      <c r="N27" s="503"/>
      <c r="O27" s="503"/>
      <c r="P27" s="503"/>
      <c r="Q27" s="503"/>
      <c r="R27" s="503"/>
      <c r="S27" s="503"/>
      <c r="T27" s="503"/>
      <c r="U27" s="503"/>
      <c r="V27" s="503"/>
      <c r="W27" s="503"/>
    </row>
    <row r="28" customFormat="false" ht="15" hidden="false" customHeight="false" outlineLevel="0" collapsed="false">
      <c r="A28" s="507"/>
      <c r="B28" s="516" t="s">
        <v>3263</v>
      </c>
      <c r="C28" s="516" t="s">
        <v>3264</v>
      </c>
      <c r="D28" s="517" t="n">
        <v>1812</v>
      </c>
      <c r="E28" s="517" t="n">
        <f aca="false">D28</f>
        <v>1812</v>
      </c>
      <c r="F28" s="503"/>
      <c r="G28" s="503"/>
      <c r="H28" s="503"/>
      <c r="I28" s="503"/>
      <c r="J28" s="503"/>
      <c r="K28" s="503"/>
      <c r="L28" s="503"/>
      <c r="M28" s="503"/>
      <c r="N28" s="503"/>
      <c r="O28" s="503"/>
      <c r="P28" s="503"/>
      <c r="Q28" s="503"/>
      <c r="R28" s="503"/>
      <c r="S28" s="503"/>
      <c r="T28" s="503"/>
      <c r="U28" s="503"/>
      <c r="V28" s="503"/>
      <c r="W28" s="503"/>
    </row>
    <row r="29" customFormat="false" ht="15" hidden="false" customHeight="false" outlineLevel="0" collapsed="false">
      <c r="A29" s="510"/>
      <c r="B29" s="519" t="s">
        <v>3246</v>
      </c>
      <c r="C29" s="519"/>
      <c r="D29" s="517" t="n">
        <f aca="false">AVERAGE(D26:D28)</f>
        <v>1767</v>
      </c>
      <c r="E29" s="517" t="n">
        <f aca="false">AVERAGE(E26:E28)</f>
        <v>1767</v>
      </c>
      <c r="F29" s="208" t="n">
        <v>1764</v>
      </c>
      <c r="G29" s="503"/>
      <c r="H29" s="503"/>
      <c r="I29" s="503"/>
      <c r="J29" s="503"/>
      <c r="K29" s="503"/>
      <c r="L29" s="503"/>
      <c r="M29" s="503"/>
      <c r="N29" s="503"/>
      <c r="O29" s="503"/>
      <c r="P29" s="503"/>
      <c r="Q29" s="503"/>
      <c r="R29" s="503"/>
      <c r="S29" s="503"/>
      <c r="T29" s="503"/>
      <c r="U29" s="503"/>
      <c r="V29" s="503"/>
      <c r="W29" s="503"/>
    </row>
    <row r="30" customFormat="false" ht="15" hidden="false" customHeight="false" outlineLevel="0" collapsed="false">
      <c r="A30" s="514"/>
      <c r="B30" s="514"/>
      <c r="C30" s="514"/>
      <c r="D30" s="514"/>
      <c r="E30" s="514"/>
      <c r="F30" s="503"/>
      <c r="G30" s="503"/>
      <c r="H30" s="503"/>
      <c r="I30" s="503"/>
      <c r="J30" s="503"/>
      <c r="K30" s="503"/>
      <c r="L30" s="503"/>
      <c r="M30" s="503"/>
      <c r="N30" s="503"/>
      <c r="O30" s="503"/>
      <c r="P30" s="503"/>
      <c r="Q30" s="503"/>
      <c r="R30" s="503"/>
      <c r="S30" s="503"/>
      <c r="T30" s="503"/>
      <c r="U30" s="503"/>
      <c r="V30" s="503"/>
      <c r="W30" s="503"/>
    </row>
    <row r="31" customFormat="false" ht="15" hidden="false" customHeight="false" outlineLevel="0" collapsed="false">
      <c r="A31" s="504" t="s">
        <v>2580</v>
      </c>
      <c r="B31" s="504"/>
      <c r="C31" s="504"/>
      <c r="D31" s="504"/>
      <c r="E31" s="504"/>
      <c r="F31" s="503"/>
      <c r="G31" s="503"/>
      <c r="H31" s="503"/>
      <c r="I31" s="503"/>
      <c r="J31" s="503"/>
      <c r="K31" s="503"/>
      <c r="L31" s="503"/>
      <c r="M31" s="503"/>
      <c r="N31" s="503"/>
      <c r="O31" s="503"/>
      <c r="P31" s="503"/>
      <c r="Q31" s="503"/>
      <c r="R31" s="503"/>
      <c r="S31" s="503"/>
      <c r="T31" s="503"/>
      <c r="U31" s="503"/>
      <c r="V31" s="503"/>
      <c r="W31" s="503"/>
    </row>
    <row r="32" customFormat="false" ht="15" hidden="false" customHeight="false" outlineLevel="0" collapsed="false">
      <c r="A32" s="505" t="s">
        <v>1028</v>
      </c>
      <c r="B32" s="505" t="s">
        <v>3234</v>
      </c>
      <c r="C32" s="505" t="s">
        <v>3235</v>
      </c>
      <c r="D32" s="505" t="s">
        <v>10</v>
      </c>
      <c r="E32" s="505" t="s">
        <v>3236</v>
      </c>
      <c r="F32" s="503"/>
      <c r="G32" s="503"/>
      <c r="H32" s="503"/>
      <c r="I32" s="503"/>
      <c r="J32" s="503"/>
      <c r="K32" s="503"/>
      <c r="L32" s="503"/>
      <c r="M32" s="503"/>
      <c r="N32" s="503"/>
      <c r="O32" s="503"/>
      <c r="P32" s="503"/>
      <c r="Q32" s="503"/>
      <c r="R32" s="503"/>
      <c r="S32" s="503"/>
      <c r="T32" s="503"/>
      <c r="U32" s="503"/>
      <c r="V32" s="503"/>
      <c r="W32" s="503"/>
    </row>
    <row r="33" customFormat="false" ht="15" hidden="false" customHeight="false" outlineLevel="0" collapsed="false">
      <c r="A33" s="507" t="s">
        <v>3265</v>
      </c>
      <c r="B33" s="516" t="s">
        <v>3266</v>
      </c>
      <c r="C33" s="521" t="s">
        <v>3267</v>
      </c>
      <c r="D33" s="517" t="n">
        <v>1216.9</v>
      </c>
      <c r="E33" s="517" t="n">
        <f aca="false">D33</f>
        <v>1216.9</v>
      </c>
      <c r="F33" s="503"/>
      <c r="G33" s="503"/>
      <c r="H33" s="503"/>
      <c r="I33" s="503"/>
      <c r="J33" s="503"/>
      <c r="K33" s="503"/>
      <c r="L33" s="503"/>
      <c r="M33" s="503"/>
      <c r="N33" s="503"/>
      <c r="O33" s="503"/>
      <c r="P33" s="503"/>
      <c r="Q33" s="503"/>
      <c r="R33" s="503"/>
      <c r="S33" s="503"/>
      <c r="T33" s="503"/>
      <c r="U33" s="503"/>
      <c r="V33" s="503"/>
      <c r="W33" s="503"/>
    </row>
    <row r="34" customFormat="false" ht="15" hidden="false" customHeight="false" outlineLevel="0" collapsed="false">
      <c r="A34" s="507"/>
      <c r="B34" s="516" t="s">
        <v>3268</v>
      </c>
      <c r="C34" s="521" t="s">
        <v>3269</v>
      </c>
      <c r="D34" s="517" t="n">
        <v>1439.4</v>
      </c>
      <c r="E34" s="517" t="n">
        <f aca="false">D34</f>
        <v>1439.4</v>
      </c>
      <c r="F34" s="503"/>
      <c r="G34" s="503"/>
      <c r="H34" s="503"/>
      <c r="I34" s="503"/>
      <c r="J34" s="503"/>
      <c r="K34" s="503"/>
      <c r="L34" s="503"/>
      <c r="M34" s="503"/>
      <c r="N34" s="503"/>
      <c r="O34" s="503"/>
      <c r="P34" s="503"/>
      <c r="Q34" s="503"/>
      <c r="R34" s="503"/>
      <c r="S34" s="503"/>
      <c r="T34" s="503"/>
      <c r="U34" s="503"/>
      <c r="V34" s="503"/>
      <c r="W34" s="503"/>
    </row>
    <row r="35" customFormat="false" ht="15" hidden="false" customHeight="false" outlineLevel="0" collapsed="false">
      <c r="A35" s="507"/>
      <c r="B35" s="516" t="s">
        <v>3270</v>
      </c>
      <c r="C35" s="521" t="s">
        <v>3271</v>
      </c>
      <c r="D35" s="517" t="n">
        <v>1543.26</v>
      </c>
      <c r="E35" s="517" t="n">
        <f aca="false">D35</f>
        <v>1543.26</v>
      </c>
      <c r="F35" s="503"/>
      <c r="G35" s="503"/>
      <c r="H35" s="503"/>
      <c r="I35" s="503"/>
      <c r="J35" s="503"/>
      <c r="K35" s="503"/>
      <c r="L35" s="503"/>
      <c r="M35" s="503"/>
      <c r="N35" s="503"/>
      <c r="O35" s="503"/>
      <c r="P35" s="503"/>
      <c r="Q35" s="503"/>
      <c r="R35" s="503"/>
      <c r="S35" s="503"/>
      <c r="T35" s="503"/>
      <c r="U35" s="503"/>
      <c r="V35" s="503"/>
      <c r="W35" s="503"/>
    </row>
    <row r="36" customFormat="false" ht="15" hidden="false" customHeight="false" outlineLevel="0" collapsed="false">
      <c r="A36" s="510"/>
      <c r="B36" s="519" t="s">
        <v>3246</v>
      </c>
      <c r="C36" s="519"/>
      <c r="D36" s="517" t="n">
        <f aca="false">AVERAGE(D33:D35)</f>
        <v>1399.85333333333</v>
      </c>
      <c r="E36" s="517" t="n">
        <f aca="false">AVERAGE(E33:E35)</f>
        <v>1399.85333333333</v>
      </c>
      <c r="F36" s="503"/>
      <c r="G36" s="503"/>
      <c r="H36" s="503"/>
      <c r="I36" s="503"/>
      <c r="J36" s="503"/>
      <c r="K36" s="503"/>
      <c r="L36" s="503"/>
      <c r="M36" s="503"/>
      <c r="N36" s="503"/>
      <c r="O36" s="503"/>
      <c r="P36" s="503"/>
      <c r="Q36" s="503"/>
      <c r="R36" s="503"/>
      <c r="S36" s="503"/>
      <c r="T36" s="503"/>
      <c r="U36" s="503"/>
      <c r="V36" s="503"/>
      <c r="W36" s="503"/>
    </row>
    <row r="37" customFormat="false" ht="15" hidden="false" customHeight="false" outlineLevel="0" collapsed="false">
      <c r="A37" s="514"/>
      <c r="B37" s="514"/>
      <c r="C37" s="514"/>
      <c r="D37" s="514"/>
      <c r="E37" s="514"/>
      <c r="F37" s="503"/>
      <c r="G37" s="503"/>
      <c r="H37" s="503"/>
      <c r="I37" s="503"/>
      <c r="J37" s="503"/>
      <c r="K37" s="503"/>
      <c r="L37" s="503"/>
      <c r="M37" s="503"/>
      <c r="N37" s="503"/>
      <c r="O37" s="503"/>
      <c r="P37" s="503"/>
      <c r="Q37" s="503"/>
      <c r="R37" s="503"/>
      <c r="S37" s="503"/>
      <c r="T37" s="503"/>
      <c r="U37" s="503"/>
      <c r="V37" s="503"/>
      <c r="W37" s="503"/>
    </row>
    <row r="38" customFormat="false" ht="15" hidden="false" customHeight="false" outlineLevel="0" collapsed="false">
      <c r="A38" s="504" t="s">
        <v>2584</v>
      </c>
      <c r="B38" s="504"/>
      <c r="C38" s="504"/>
      <c r="D38" s="504"/>
      <c r="E38" s="504"/>
      <c r="F38" s="503"/>
      <c r="G38" s="503"/>
      <c r="H38" s="503"/>
      <c r="I38" s="503"/>
      <c r="J38" s="503"/>
      <c r="K38" s="503"/>
      <c r="L38" s="503"/>
      <c r="M38" s="503"/>
      <c r="N38" s="503"/>
      <c r="O38" s="503"/>
      <c r="P38" s="503"/>
      <c r="Q38" s="503"/>
      <c r="R38" s="503"/>
      <c r="S38" s="503"/>
      <c r="T38" s="503"/>
      <c r="U38" s="503"/>
      <c r="V38" s="503"/>
      <c r="W38" s="503"/>
    </row>
    <row r="39" customFormat="false" ht="15" hidden="false" customHeight="false" outlineLevel="0" collapsed="false">
      <c r="A39" s="505" t="s">
        <v>1028</v>
      </c>
      <c r="B39" s="505" t="s">
        <v>3234</v>
      </c>
      <c r="C39" s="505" t="s">
        <v>3235</v>
      </c>
      <c r="D39" s="505" t="s">
        <v>10</v>
      </c>
      <c r="E39" s="505" t="s">
        <v>3236</v>
      </c>
      <c r="F39" s="503"/>
      <c r="G39" s="503"/>
      <c r="H39" s="503"/>
      <c r="I39" s="503"/>
      <c r="J39" s="503"/>
      <c r="K39" s="503"/>
      <c r="L39" s="503"/>
      <c r="M39" s="503"/>
      <c r="N39" s="503"/>
      <c r="O39" s="503"/>
      <c r="P39" s="503"/>
      <c r="Q39" s="503"/>
      <c r="R39" s="503"/>
      <c r="S39" s="503"/>
      <c r="T39" s="503"/>
      <c r="U39" s="503"/>
      <c r="V39" s="503"/>
      <c r="W39" s="503"/>
    </row>
    <row r="40" customFormat="false" ht="15" hidden="false" customHeight="false" outlineLevel="0" collapsed="false">
      <c r="A40" s="507" t="s">
        <v>3272</v>
      </c>
      <c r="B40" s="516" t="s">
        <v>3273</v>
      </c>
      <c r="C40" s="516" t="s">
        <v>3274</v>
      </c>
      <c r="D40" s="517" t="n">
        <v>1417.25</v>
      </c>
      <c r="E40" s="517" t="n">
        <f aca="false">D40</f>
        <v>1417.25</v>
      </c>
      <c r="F40" s="503"/>
      <c r="G40" s="503"/>
      <c r="H40" s="503"/>
      <c r="I40" s="503"/>
      <c r="J40" s="503"/>
      <c r="K40" s="503"/>
      <c r="L40" s="503"/>
      <c r="M40" s="503"/>
      <c r="N40" s="503"/>
      <c r="O40" s="503"/>
      <c r="P40" s="503"/>
      <c r="Q40" s="503"/>
      <c r="R40" s="503"/>
      <c r="S40" s="503"/>
      <c r="T40" s="503"/>
      <c r="U40" s="503"/>
      <c r="V40" s="503"/>
      <c r="W40" s="503"/>
    </row>
    <row r="41" customFormat="false" ht="15" hidden="false" customHeight="false" outlineLevel="0" collapsed="false">
      <c r="A41" s="507"/>
      <c r="B41" s="516" t="s">
        <v>3275</v>
      </c>
      <c r="C41" s="516" t="s">
        <v>3276</v>
      </c>
      <c r="D41" s="517" t="n">
        <v>1634.9</v>
      </c>
      <c r="E41" s="517" t="n">
        <f aca="false">D41</f>
        <v>1634.9</v>
      </c>
      <c r="F41" s="503"/>
      <c r="G41" s="503"/>
      <c r="H41" s="503"/>
      <c r="I41" s="503"/>
      <c r="J41" s="503"/>
      <c r="K41" s="503"/>
      <c r="L41" s="503"/>
      <c r="M41" s="503"/>
      <c r="N41" s="503"/>
      <c r="O41" s="503"/>
      <c r="P41" s="503"/>
      <c r="Q41" s="503"/>
      <c r="R41" s="503"/>
      <c r="S41" s="503"/>
      <c r="T41" s="503"/>
      <c r="U41" s="503"/>
      <c r="V41" s="503"/>
      <c r="W41" s="503"/>
    </row>
    <row r="42" customFormat="false" ht="15" hidden="false" customHeight="false" outlineLevel="0" collapsed="false">
      <c r="A42" s="507"/>
      <c r="B42" s="516" t="s">
        <v>3277</v>
      </c>
      <c r="C42" s="516" t="s">
        <v>3278</v>
      </c>
      <c r="D42" s="517" t="n">
        <v>1422.19</v>
      </c>
      <c r="E42" s="517" t="n">
        <f aca="false">D42</f>
        <v>1422.19</v>
      </c>
      <c r="F42" s="503"/>
      <c r="G42" s="503"/>
      <c r="H42" s="503"/>
      <c r="I42" s="503"/>
      <c r="J42" s="503"/>
      <c r="K42" s="503"/>
      <c r="L42" s="503"/>
      <c r="M42" s="503"/>
      <c r="N42" s="503"/>
      <c r="O42" s="503"/>
      <c r="P42" s="503"/>
      <c r="Q42" s="503"/>
      <c r="R42" s="503"/>
      <c r="S42" s="503"/>
      <c r="T42" s="503"/>
      <c r="U42" s="503"/>
      <c r="V42" s="503"/>
      <c r="W42" s="503"/>
    </row>
    <row r="43" customFormat="false" ht="15" hidden="false" customHeight="false" outlineLevel="0" collapsed="false">
      <c r="A43" s="510"/>
      <c r="B43" s="519" t="s">
        <v>3246</v>
      </c>
      <c r="C43" s="519"/>
      <c r="D43" s="517" t="n">
        <f aca="false">AVERAGE(D40:D42)</f>
        <v>1491.44666666667</v>
      </c>
      <c r="E43" s="517" t="n">
        <f aca="false">AVERAGE(E40:E42)</f>
        <v>1491.44666666667</v>
      </c>
      <c r="F43" s="503"/>
      <c r="G43" s="503"/>
      <c r="H43" s="503"/>
      <c r="I43" s="503"/>
      <c r="J43" s="503"/>
      <c r="K43" s="503"/>
      <c r="L43" s="503"/>
      <c r="M43" s="503"/>
      <c r="N43" s="503"/>
      <c r="O43" s="503"/>
      <c r="P43" s="503"/>
      <c r="Q43" s="503"/>
      <c r="R43" s="503"/>
      <c r="S43" s="503"/>
      <c r="T43" s="503"/>
      <c r="U43" s="503"/>
      <c r="V43" s="503"/>
      <c r="W43" s="503"/>
    </row>
    <row r="44" customFormat="false" ht="15" hidden="false" customHeight="false" outlineLevel="0" collapsed="false">
      <c r="A44" s="522"/>
      <c r="B44" s="522"/>
      <c r="C44" s="522"/>
      <c r="D44" s="522"/>
      <c r="E44" s="522"/>
      <c r="F44" s="503"/>
      <c r="G44" s="503"/>
      <c r="H44" s="503"/>
      <c r="I44" s="503"/>
      <c r="J44" s="503"/>
      <c r="K44" s="503"/>
      <c r="L44" s="503"/>
      <c r="M44" s="503"/>
      <c r="N44" s="503"/>
      <c r="O44" s="503"/>
      <c r="P44" s="503"/>
      <c r="Q44" s="503"/>
      <c r="R44" s="503"/>
      <c r="S44" s="503"/>
      <c r="T44" s="503"/>
      <c r="U44" s="503"/>
      <c r="V44" s="503"/>
      <c r="W44" s="503"/>
    </row>
    <row r="45" customFormat="false" ht="15" hidden="false" customHeight="false" outlineLevel="0" collapsed="false">
      <c r="A45" s="504" t="s">
        <v>3035</v>
      </c>
      <c r="B45" s="504"/>
      <c r="C45" s="504"/>
      <c r="D45" s="504"/>
      <c r="E45" s="504"/>
      <c r="F45" s="503"/>
      <c r="G45" s="503"/>
      <c r="H45" s="503"/>
      <c r="I45" s="503"/>
      <c r="J45" s="503"/>
      <c r="K45" s="503"/>
      <c r="L45" s="503"/>
      <c r="M45" s="503"/>
      <c r="N45" s="503"/>
      <c r="O45" s="503"/>
      <c r="P45" s="503"/>
      <c r="Q45" s="503"/>
      <c r="R45" s="503"/>
      <c r="S45" s="503"/>
      <c r="T45" s="503"/>
      <c r="U45" s="503"/>
      <c r="V45" s="503"/>
      <c r="W45" s="503"/>
    </row>
    <row r="46" customFormat="false" ht="15" hidden="false" customHeight="false" outlineLevel="0" collapsed="false">
      <c r="A46" s="505" t="s">
        <v>1028</v>
      </c>
      <c r="B46" s="505" t="s">
        <v>3234</v>
      </c>
      <c r="C46" s="505" t="s">
        <v>3235</v>
      </c>
      <c r="D46" s="505" t="s">
        <v>10</v>
      </c>
      <c r="E46" s="505" t="s">
        <v>3236</v>
      </c>
      <c r="F46" s="503"/>
      <c r="G46" s="503"/>
      <c r="H46" s="503"/>
      <c r="I46" s="503"/>
      <c r="J46" s="503"/>
      <c r="K46" s="503"/>
      <c r="L46" s="503"/>
      <c r="M46" s="503"/>
      <c r="N46" s="503"/>
      <c r="O46" s="503"/>
      <c r="P46" s="503"/>
      <c r="Q46" s="503"/>
      <c r="R46" s="503"/>
      <c r="S46" s="503"/>
      <c r="T46" s="503"/>
      <c r="U46" s="503"/>
      <c r="V46" s="503"/>
      <c r="W46" s="503"/>
    </row>
    <row r="47" customFormat="false" ht="15" hidden="false" customHeight="false" outlineLevel="0" collapsed="false">
      <c r="A47" s="523" t="s">
        <v>3279</v>
      </c>
      <c r="B47" s="516" t="s">
        <v>3280</v>
      </c>
      <c r="C47" s="516" t="s">
        <v>3281</v>
      </c>
      <c r="D47" s="517" t="n">
        <v>341.96</v>
      </c>
      <c r="E47" s="517" t="n">
        <f aca="false">D47</f>
        <v>341.96</v>
      </c>
      <c r="F47" s="503"/>
      <c r="G47" s="503"/>
      <c r="H47" s="503"/>
      <c r="I47" s="503"/>
      <c r="J47" s="503"/>
      <c r="K47" s="503"/>
      <c r="L47" s="503"/>
      <c r="M47" s="503"/>
      <c r="N47" s="503"/>
      <c r="O47" s="503"/>
      <c r="P47" s="503"/>
      <c r="Q47" s="503"/>
      <c r="R47" s="503"/>
      <c r="S47" s="503"/>
      <c r="T47" s="503"/>
      <c r="U47" s="503"/>
      <c r="V47" s="503"/>
      <c r="W47" s="503"/>
    </row>
    <row r="48" customFormat="false" ht="15" hidden="false" customHeight="false" outlineLevel="0" collapsed="false">
      <c r="A48" s="523"/>
      <c r="B48" s="516" t="s">
        <v>3282</v>
      </c>
      <c r="C48" s="516" t="s">
        <v>3283</v>
      </c>
      <c r="D48" s="517" t="n">
        <f aca="false">324.45+17.14</f>
        <v>341.59</v>
      </c>
      <c r="E48" s="517" t="n">
        <f aca="false">D48</f>
        <v>341.59</v>
      </c>
      <c r="F48" s="503"/>
      <c r="G48" s="503"/>
      <c r="H48" s="503"/>
      <c r="I48" s="503"/>
      <c r="J48" s="503"/>
      <c r="K48" s="503"/>
      <c r="L48" s="503"/>
      <c r="M48" s="503"/>
      <c r="N48" s="503"/>
      <c r="O48" s="503"/>
      <c r="P48" s="503"/>
      <c r="Q48" s="503"/>
      <c r="R48" s="503"/>
      <c r="S48" s="503"/>
      <c r="T48" s="503"/>
      <c r="U48" s="503"/>
      <c r="V48" s="503"/>
      <c r="W48" s="503"/>
    </row>
    <row r="49" customFormat="false" ht="15" hidden="false" customHeight="false" outlineLevel="0" collapsed="false">
      <c r="A49" s="523"/>
      <c r="B49" s="516" t="s">
        <v>3284</v>
      </c>
      <c r="C49" s="516" t="s">
        <v>3285</v>
      </c>
      <c r="D49" s="517" t="n">
        <f aca="false">324.45+17.14</f>
        <v>341.59</v>
      </c>
      <c r="E49" s="517" t="n">
        <f aca="false">D49</f>
        <v>341.59</v>
      </c>
      <c r="F49" s="503"/>
      <c r="G49" s="503"/>
      <c r="H49" s="503"/>
      <c r="I49" s="503"/>
      <c r="J49" s="503"/>
      <c r="K49" s="503"/>
      <c r="L49" s="503"/>
      <c r="M49" s="503"/>
      <c r="N49" s="503"/>
      <c r="O49" s="503"/>
      <c r="P49" s="503"/>
      <c r="Q49" s="503"/>
      <c r="R49" s="503"/>
      <c r="S49" s="503"/>
      <c r="T49" s="503"/>
      <c r="U49" s="503"/>
      <c r="V49" s="503"/>
      <c r="W49" s="503"/>
    </row>
    <row r="50" customFormat="false" ht="15" hidden="false" customHeight="false" outlineLevel="0" collapsed="false">
      <c r="A50" s="510"/>
      <c r="B50" s="519" t="s">
        <v>3246</v>
      </c>
      <c r="C50" s="519"/>
      <c r="D50" s="517" t="n">
        <f aca="false">AVERAGE(D47:D49)</f>
        <v>341.713333333333</v>
      </c>
      <c r="E50" s="517" t="n">
        <f aca="false">AVERAGE(E47:E49)</f>
        <v>341.713333333333</v>
      </c>
      <c r="F50" s="503"/>
      <c r="G50" s="503"/>
      <c r="H50" s="503"/>
      <c r="I50" s="503"/>
      <c r="J50" s="503"/>
      <c r="K50" s="503"/>
      <c r="L50" s="503"/>
      <c r="M50" s="503"/>
      <c r="N50" s="503"/>
      <c r="O50" s="503"/>
      <c r="P50" s="503"/>
      <c r="Q50" s="503"/>
      <c r="R50" s="503"/>
      <c r="S50" s="503"/>
      <c r="T50" s="503"/>
      <c r="U50" s="503"/>
      <c r="V50" s="503"/>
      <c r="W50" s="503"/>
    </row>
    <row r="51" customFormat="false" ht="15" hidden="false" customHeight="false" outlineLevel="0" collapsed="false">
      <c r="A51" s="522"/>
      <c r="B51" s="522"/>
      <c r="C51" s="522"/>
      <c r="D51" s="522"/>
      <c r="E51" s="522"/>
      <c r="F51" s="503"/>
      <c r="G51" s="503"/>
      <c r="H51" s="503"/>
      <c r="I51" s="503"/>
      <c r="J51" s="503"/>
      <c r="K51" s="503"/>
      <c r="L51" s="503"/>
      <c r="M51" s="503"/>
      <c r="N51" s="503"/>
      <c r="O51" s="503"/>
      <c r="P51" s="503"/>
      <c r="Q51" s="503"/>
      <c r="R51" s="503"/>
      <c r="S51" s="503"/>
      <c r="T51" s="503"/>
      <c r="U51" s="503"/>
      <c r="V51" s="503"/>
      <c r="W51" s="503"/>
    </row>
    <row r="52" customFormat="false" ht="281.25" hidden="false" customHeight="true" outlineLevel="0" collapsed="false">
      <c r="A52" s="524" t="s">
        <v>3286</v>
      </c>
      <c r="B52" s="524"/>
      <c r="C52" s="524"/>
      <c r="D52" s="524"/>
      <c r="E52" s="524"/>
      <c r="F52" s="503"/>
      <c r="G52" s="503"/>
      <c r="H52" s="503"/>
      <c r="I52" s="503"/>
      <c r="J52" s="503"/>
      <c r="K52" s="503"/>
      <c r="L52" s="503"/>
      <c r="M52" s="503"/>
      <c r="N52" s="503"/>
      <c r="O52" s="503"/>
      <c r="P52" s="503"/>
      <c r="Q52" s="503"/>
      <c r="R52" s="503"/>
      <c r="S52" s="503"/>
      <c r="T52" s="503"/>
      <c r="U52" s="503"/>
      <c r="V52" s="503"/>
      <c r="W52" s="503"/>
    </row>
    <row r="53" customFormat="false" ht="15" hidden="false" customHeight="false" outlineLevel="0" collapsed="false">
      <c r="A53" s="514"/>
      <c r="B53" s="514"/>
      <c r="C53" s="514"/>
      <c r="D53" s="514"/>
      <c r="E53" s="514"/>
      <c r="F53" s="503"/>
      <c r="G53" s="503"/>
      <c r="H53" s="503"/>
      <c r="I53" s="503"/>
      <c r="J53" s="503"/>
      <c r="K53" s="503"/>
      <c r="L53" s="503"/>
      <c r="M53" s="503"/>
      <c r="N53" s="503"/>
      <c r="O53" s="503"/>
      <c r="P53" s="503"/>
      <c r="Q53" s="503"/>
      <c r="R53" s="503"/>
      <c r="S53" s="503"/>
      <c r="T53" s="503"/>
      <c r="U53" s="503"/>
      <c r="V53" s="503"/>
      <c r="W53" s="503"/>
    </row>
    <row r="54" customFormat="false" ht="81.75" hidden="false" customHeight="true" outlineLevel="0" collapsed="false">
      <c r="A54" s="525" t="s">
        <v>3287</v>
      </c>
      <c r="B54" s="525"/>
      <c r="C54" s="525"/>
      <c r="D54" s="525"/>
      <c r="E54" s="525"/>
      <c r="F54" s="503"/>
      <c r="G54" s="503"/>
      <c r="H54" s="503"/>
      <c r="I54" s="503"/>
      <c r="J54" s="503"/>
      <c r="K54" s="503"/>
      <c r="L54" s="503"/>
      <c r="M54" s="503"/>
      <c r="N54" s="503"/>
      <c r="O54" s="503"/>
      <c r="P54" s="503"/>
      <c r="Q54" s="503"/>
      <c r="R54" s="503"/>
      <c r="S54" s="503"/>
      <c r="T54" s="503"/>
      <c r="U54" s="503"/>
      <c r="V54" s="503"/>
      <c r="W54" s="503"/>
    </row>
    <row r="1048576" customFormat="false" ht="15" hidden="false" customHeight="true" outlineLevel="0" collapsed="false"/>
  </sheetData>
  <mergeCells count="33">
    <mergeCell ref="A1:E1"/>
    <mergeCell ref="A2:E2"/>
    <mergeCell ref="A3:E3"/>
    <mergeCell ref="A5:A7"/>
    <mergeCell ref="B8:C8"/>
    <mergeCell ref="A9:E9"/>
    <mergeCell ref="A10:E10"/>
    <mergeCell ref="A12:A14"/>
    <mergeCell ref="B15:C15"/>
    <mergeCell ref="A16:E16"/>
    <mergeCell ref="A17:E17"/>
    <mergeCell ref="A19:A21"/>
    <mergeCell ref="B22:C22"/>
    <mergeCell ref="A23:E23"/>
    <mergeCell ref="A24:E24"/>
    <mergeCell ref="A26:A28"/>
    <mergeCell ref="B29:C29"/>
    <mergeCell ref="A30:E30"/>
    <mergeCell ref="A31:E31"/>
    <mergeCell ref="A33:A35"/>
    <mergeCell ref="B36:C36"/>
    <mergeCell ref="A37:E37"/>
    <mergeCell ref="A38:E38"/>
    <mergeCell ref="A40:A42"/>
    <mergeCell ref="B43:C43"/>
    <mergeCell ref="A44:E44"/>
    <mergeCell ref="A45:E45"/>
    <mergeCell ref="A47:A49"/>
    <mergeCell ref="B50:C50"/>
    <mergeCell ref="A51:E51"/>
    <mergeCell ref="A52:E52"/>
    <mergeCell ref="A53:E53"/>
    <mergeCell ref="A54:E54"/>
  </mergeCells>
  <printOptions headings="false" gridLines="true" gridLinesSet="true" horizontalCentered="true" verticalCentered="false"/>
  <pageMargins left="0.7" right="0.7" top="0.75" bottom="0.75" header="0.511805555555555" footer="0.511805555555555"/>
  <pageSetup paperSize="9" scale="100" firstPageNumber="0" fitToWidth="1" fitToHeight="0" pageOrder="overThenDown"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LibreOffice/5.1.5.2$Windows_x86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2009-06-21T20:50:24Z</dcterms:created>
  <dc:creator>VICENTE ROCHA</dc:creator>
  <dc:description/>
  <dc:language>pt-BR</dc:language>
  <cp:lastModifiedBy/>
  <dcterms:modified xsi:type="dcterms:W3CDTF">2022-09-14T11:23:05Z</dcterms:modified>
  <cp:revision>3</cp:revision>
  <dc:subject/>
  <dc:title/>
</cp:coreProperties>
</file>